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5-12-Atlanta/Chair Meeting Slides/"/>
    </mc:Choice>
  </mc:AlternateContent>
  <xr:revisionPtr revIDLastSave="0" documentId="13_ncr:1_{636394E8-B5EA-F54F-AC4E-E30A94F342ED}" xr6:coauthVersionLast="36" xr6:coauthVersionMax="41" xr10:uidLastSave="{00000000-0000-0000-0000-000000000000}"/>
  <bookViews>
    <workbookView xWindow="2580" yWindow="1160" windowWidth="29340" windowHeight="17100" activeTab="3" xr2:uid="{00000000-000D-0000-FFFF-FFFF00000000}"/>
  </bookViews>
  <sheets>
    <sheet name="Title" sheetId="1" r:id="rId1"/>
    <sheet name="TG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A127" i="4" l="1"/>
  <c r="A129" i="4"/>
  <c r="A125" i="4"/>
  <c r="B3" i="1" l="1"/>
  <c r="H87" i="4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G102" i="4" s="1"/>
  <c r="H66" i="4"/>
  <c r="F68" i="4" s="1"/>
  <c r="H68" i="4" s="1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l="1"/>
  <c r="H80" i="4" s="1"/>
  <c r="G81" i="4" s="1"/>
  <c r="D45" i="4"/>
  <c r="A1" i="3" l="1"/>
  <c r="B8" i="1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A21" i="4"/>
  <c r="A23" i="4" s="1"/>
  <c r="A25" i="4" s="1"/>
  <c r="A27" i="4" s="1"/>
  <c r="A29" i="4" s="1"/>
  <c r="A31" i="4" s="1"/>
  <c r="A33" i="4" s="1"/>
  <c r="D25" i="4"/>
  <c r="D27" i="4"/>
  <c r="D29" i="4"/>
  <c r="D33" i="4"/>
  <c r="C34" i="4"/>
  <c r="A39" i="4"/>
  <c r="A41" i="4" s="1"/>
  <c r="A43" i="4" s="1"/>
  <c r="A45" i="4" s="1"/>
  <c r="A47" i="4" s="1"/>
  <c r="D43" i="4"/>
  <c r="H111" i="4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D131" i="4"/>
  <c r="D133" i="4"/>
  <c r="D135" i="4"/>
  <c r="D137" i="4"/>
  <c r="B5" i="7"/>
  <c r="B7" i="7"/>
  <c r="F123" i="4" l="1"/>
  <c r="H123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G158" i="4" s="1"/>
  <c r="F125" i="4"/>
  <c r="H125" i="4" s="1"/>
  <c r="F127" i="4" s="1"/>
  <c r="H127" i="4" s="1"/>
  <c r="F129" i="4" s="1"/>
  <c r="F35" i="4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G60" i="4" s="1"/>
  <c r="A35" i="4"/>
  <c r="A37" i="4" s="1"/>
  <c r="A49" i="4"/>
  <c r="A59" i="4" s="1"/>
  <c r="A66" i="4" s="1"/>
  <c r="A51" i="4" l="1"/>
  <c r="A53" i="4" s="1"/>
  <c r="A55" i="4" s="1"/>
  <c r="A57" i="4" s="1"/>
  <c r="A74" i="4"/>
  <c r="A68" i="4"/>
  <c r="A70" i="4" s="1"/>
  <c r="A72" i="4" s="1"/>
  <c r="A80" i="4" l="1"/>
  <c r="A87" i="4" s="1"/>
  <c r="A76" i="4"/>
  <c r="A78" i="4" s="1"/>
  <c r="A95" i="4" l="1"/>
  <c r="A89" i="4"/>
  <c r="A91" i="4" s="1"/>
  <c r="A93" i="4" s="1"/>
  <c r="A101" i="4" l="1"/>
  <c r="A111" i="4" s="1"/>
  <c r="A97" i="4"/>
  <c r="A99" i="4" s="1"/>
  <c r="A113" i="4" l="1"/>
  <c r="A115" i="4" s="1"/>
  <c r="A117" i="4" s="1"/>
  <c r="A119" i="4"/>
  <c r="A131" i="4" l="1"/>
  <c r="A133" i="4" s="1"/>
  <c r="A135" i="4" s="1"/>
  <c r="A137" i="4" s="1"/>
  <c r="A121" i="4"/>
  <c r="A123" i="4" s="1"/>
  <c r="A139" i="4" l="1"/>
  <c r="A141" i="4" s="1"/>
  <c r="A143" i="4"/>
  <c r="A145" i="4" l="1"/>
  <c r="A147" i="4" s="1"/>
  <c r="A149" i="4"/>
  <c r="A155" i="4" l="1"/>
  <c r="A157" i="4" s="1"/>
  <c r="A151" i="4"/>
  <c r="A15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5" authorId="0" shapeId="0" xr:uid="{4DCAEA92-326E-E443-94E8-13D5692BD874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5" authorId="0" shapeId="0" xr:uid="{B65C8020-DEE6-7C4C-8E7B-ABFCA676F957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6" authorId="0" shapeId="0" xr:uid="{9256A433-DCB9-714B-9F66-37D96AFE3B53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6" authorId="0" shapeId="0" xr:uid="{783B2994-F1EF-DE4B-AA70-287E55CA617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<sst xmlns="http://schemas.openxmlformats.org/spreadsheetml/2006/main" count="315" uniqueCount="168">
  <si>
    <t>DCN Minutes last meeting</t>
    <phoneticPr fontId="7" type="noConversion"/>
  </si>
  <si>
    <t>DCN Telco minutes</t>
    <phoneticPr fontId="7" type="noConversion"/>
  </si>
  <si>
    <t>11-ZZ/xxxxr0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</si>
  <si>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</si>
  <si>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</si>
  <si>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</si>
  <si>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</si>
  <si>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</si>
  <si>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</si>
  <si>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</si>
  <si>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</si>
  <si>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</si>
  <si>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</si>
  <si>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</si>
  <si>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</si>
  <si>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</si>
  <si>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</si>
  <si>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</si>
  <si>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</si>
  <si>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</si>
  <si>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</si>
  <si>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</si>
  <si>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</si>
  <si>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</si>
  <si>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</si>
  <si>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</si>
  <si>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</si>
  <si>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</si>
  <si>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</si>
  <si>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</si>
  <si>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</si>
  <si>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</si>
  <si>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</si>
  <si>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</si>
  <si>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</si>
  <si>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</si>
  <si>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</si>
  <si>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</si>
  <si>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</si>
  <si>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</si>
  <si>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</si>
  <si>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</si>
  <si>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</si>
  <si>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</si>
  <si>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</si>
  <si>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Month Year (e.g. January 2005)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</si>
  <si>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</si>
  <si>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</si>
  <si>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</si>
  <si>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</si>
  <si>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</si>
  <si>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</si>
  <si>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</si>
  <si>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</si>
  <si>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</si>
  <si>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</si>
  <si>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</si>
  <si>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</si>
  <si>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</si>
  <si>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</si>
  <si>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</si>
  <si>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</si>
  <si>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</si>
  <si>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</si>
  <si>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</si>
  <si>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</si>
  <si>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</si>
  <si>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</si>
  <si>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</si>
  <si>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</si>
  <si>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</si>
  <si>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</si>
  <si>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</si>
  <si>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</si>
  <si>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</si>
  <si>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</si>
  <si>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</si>
  <si>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</si>
  <si>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</si>
  <si>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</si>
  <si>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</si>
  <si>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</si>
  <si>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</si>
  <si>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</si>
  <si>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</si>
  <si>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</si>
  <si>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</si>
  <si>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</si>
  <si>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</si>
  <si>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</si>
  <si>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</si>
  <si>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</si>
  <si>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</si>
  <si>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</si>
  <si>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</si>
  <si>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</si>
  <si>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</si>
  <si>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</si>
  <si>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</si>
  <si>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</si>
  <si>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</si>
  <si>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</si>
  <si>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</si>
  <si>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</si>
  <si>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</si>
  <si>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</si>
  <si>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</si>
  <si>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</si>
  <si>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</si>
  <si>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</si>
  <si>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</si>
  <si>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</si>
  <si>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</si>
  <si>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</si>
  <si>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</si>
  <si>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</si>
  <si>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</si>
  <si>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</si>
  <si>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</si>
  <si>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</si>
  <si>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</si>
  <si>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</si>
  <si>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</si>
  <si>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</si>
  <si>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</si>
  <si>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</si>
  <si>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</si>
  <si>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</si>
  <si>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</si>
  <si>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</si>
  <si>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</si>
  <si>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</si>
  <si>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</si>
  <si>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</si>
  <si>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</si>
  <si>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</si>
  <si>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</si>
  <si>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</si>
  <si>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</si>
  <si>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</si>
  <si>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</si>
  <si>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II</t>
  </si>
  <si>
    <t>TGbc documents</t>
  </si>
  <si>
    <t>175rd IEEE 802.11 WIRELESS LOCAL AREA NETWORKS SESSION</t>
  </si>
  <si>
    <t>Grand Hyatt Atlanta Buckhead, Atlanta, GA, USA</t>
  </si>
  <si>
    <t>May 12-17, 2019</t>
  </si>
  <si>
    <t>2019-05-09</t>
  </si>
  <si>
    <t>Recess</t>
  </si>
  <si>
    <t>11-19/0465r0</t>
  </si>
  <si>
    <t xml:space="preserve"> 11-19/0814</t>
  </si>
  <si>
    <t>TGbc Agenda - Wednesday 2019-05-15 - 08:00 -- 10:00</t>
  </si>
  <si>
    <t>TGbc Agenda - Tuesday 2019-05-14 - 13:30 -- 15:30</t>
  </si>
  <si>
    <t>TGbc Agenda - Monday 2019-05-13 - 13:30 -- 15:30</t>
  </si>
  <si>
    <t>TGbc Agenda - Thursday 2019-05-16 - 10:30 -- 12:30</t>
  </si>
  <si>
    <t>Call for volunteer for Technicl Editor</t>
  </si>
  <si>
    <t>Control Plane Description</t>
  </si>
  <si>
    <t>Stephen McCann (BlackBerry)</t>
  </si>
  <si>
    <t>eBCS Frame Authentication Proposal</t>
  </si>
  <si>
    <t>Hitoshi Morioka (SRC Software)</t>
  </si>
  <si>
    <t>Expected Total System Architecture</t>
  </si>
  <si>
    <t>Additional Use case</t>
  </si>
  <si>
    <t>Abhishek Patil (Qualcomm)</t>
  </si>
  <si>
    <t>TGbc_Additional_Use_Case_Scenario</t>
  </si>
  <si>
    <t>Hiroshi Mano (KDTI)</t>
  </si>
  <si>
    <t>Technical Editor Confirmation Vote</t>
  </si>
  <si>
    <t>MI</t>
  </si>
  <si>
    <t>Confirmation motion to elect technical editor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</si>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</sst>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2"/>
      <color rgb="FF000000"/>
      <name val="Helvetica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0" fontId="15" fillId="0" borderId="0" xfId="0" applyFont="1" applyAlignment="1">
      <alignment wrapText="1"/>
    </xf>
    <xf numFmtId="0" fontId="0" fillId="0" borderId="0" xfId="0" applyFont="1"/>
    <xf numFmtId="0" fontId="30" fillId="0" borderId="0" xfId="0" applyFont="1"/>
    <xf numFmtId="0" fontId="3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49" fontId="5" fillId="6" borderId="16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5" fillId="8" borderId="16" xfId="0" applyNumberFormat="1" applyFont="1" applyFill="1" applyBorder="1" applyAlignment="1">
      <alignment horizontal="center" wrapText="1"/>
    </xf>
    <xf numFmtId="49" fontId="15" fillId="9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Enhanced Broadcast Service Task Group TGbc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12700</xdr:colOff>
      <xdr:row>25</xdr:row>
      <xdr:rowOff>190500</xdr:rowOff>
    </xdr:from>
    <xdr:to>
      <xdr:col>9</xdr:col>
      <xdr:colOff>12700</xdr:colOff>
      <xdr:row>26</xdr:row>
      <xdr:rowOff>12700</xdr:rowOff>
    </xdr:to>
    <xdr:cxnSp macro="">
      <xdr:nvCxnSpPr>
        <xdr:cNvPr id="17" name="Straight Connector 34">
          <a:extLst>
            <a:ext uri="{FF2B5EF4-FFF2-40B4-BE49-F238E27FC236}">
              <a16:creationId xmlns:a16="http://schemas.microsoft.com/office/drawing/2014/main" id="{B6540669-8514-D344-8DA8-BEA1CB20FD24}"/>
            </a:ext>
          </a:extLst>
        </xdr:cNvPr>
        <xdr:cNvCxnSpPr>
          <a:cxnSpLocks noChangeShapeType="1"/>
        </xdr:cNvCxnSpPr>
      </xdr:nvCxnSpPr>
      <xdr:spPr bwMode="auto">
        <a:xfrm>
          <a:off x="11493500" y="6608233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32</v>
      </c>
    </row>
    <row r="2" spans="1:9" ht="18" x14ac:dyDescent="0.2">
      <c r="B2" s="1" t="s">
        <v>30</v>
      </c>
    </row>
    <row r="3" spans="1:9" ht="18" x14ac:dyDescent="0.2">
      <c r="A3" s="2" t="s">
        <v>43</v>
      </c>
      <c r="B3" s="1" t="str">
        <f xml:space="preserve"> "doc.: IEEE 802.11-19/0812r" &amp; Parameters!B8</f>
        <v>doc.: IEEE 802.11-19/0812r1</v>
      </c>
    </row>
    <row r="4" spans="1:9" ht="18" x14ac:dyDescent="0.2">
      <c r="A4" s="2" t="s">
        <v>31</v>
      </c>
      <c r="B4" s="8" t="s">
        <v>45</v>
      </c>
      <c r="F4" s="8"/>
    </row>
    <row r="5" spans="1:9" x14ac:dyDescent="0.2">
      <c r="A5" s="2" t="s">
        <v>42</v>
      </c>
      <c r="B5" s="12" t="s">
        <v>47</v>
      </c>
    </row>
    <row r="6" spans="1:9" s="3" customFormat="1" ht="17" thickBot="1" x14ac:dyDescent="0.25"/>
    <row r="7" spans="1:9" s="4" customFormat="1" ht="18" x14ac:dyDescent="0.2">
      <c r="A7" s="4" t="s">
        <v>34</v>
      </c>
      <c r="B7" s="10" t="s">
        <v>35</v>
      </c>
    </row>
    <row r="8" spans="1:9" x14ac:dyDescent="0.2">
      <c r="A8" s="2" t="s">
        <v>44</v>
      </c>
      <c r="B8" s="9" t="str">
        <f>Parameters!B9</f>
        <v>2019-05-09</v>
      </c>
    </row>
    <row r="9" spans="1:9" x14ac:dyDescent="0.2">
      <c r="A9" s="2" t="s">
        <v>36</v>
      </c>
      <c r="B9" s="9" t="s">
        <v>41</v>
      </c>
      <c r="C9" s="9"/>
      <c r="D9" s="9" t="s">
        <v>48</v>
      </c>
      <c r="E9" s="9"/>
      <c r="F9" s="9"/>
      <c r="G9" s="9"/>
      <c r="H9" s="9"/>
      <c r="I9" s="9"/>
    </row>
    <row r="10" spans="1:9" x14ac:dyDescent="0.2">
      <c r="B10" s="9" t="s">
        <v>46</v>
      </c>
      <c r="C10" s="9"/>
      <c r="D10" s="9" t="s">
        <v>49</v>
      </c>
      <c r="E10" s="9"/>
      <c r="F10" s="9"/>
      <c r="G10" s="9"/>
      <c r="H10" s="9"/>
      <c r="I10" s="9"/>
    </row>
    <row r="11" spans="1:9" x14ac:dyDescent="0.2">
      <c r="B11" s="9" t="s">
        <v>37</v>
      </c>
      <c r="C11" s="9"/>
      <c r="D11" s="9" t="s">
        <v>50</v>
      </c>
      <c r="E11" s="9"/>
      <c r="F11" s="9"/>
      <c r="G11" s="9"/>
      <c r="H11" s="9"/>
      <c r="I11" s="9"/>
    </row>
    <row r="12" spans="1:9" x14ac:dyDescent="0.2">
      <c r="B12" s="9" t="s">
        <v>38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39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40</v>
      </c>
      <c r="C14" s="9"/>
      <c r="D14" s="13" t="s">
        <v>51</v>
      </c>
      <c r="E14" s="9"/>
      <c r="F14" s="9"/>
      <c r="G14" s="9"/>
      <c r="H14" s="9"/>
      <c r="I14" s="9"/>
    </row>
    <row r="15" spans="1:9" x14ac:dyDescent="0.2">
      <c r="A15" s="2" t="s">
        <v>33</v>
      </c>
    </row>
    <row r="27" spans="1:5" ht="15.75" customHeight="1" x14ac:dyDescent="0.2">
      <c r="A27" s="6"/>
      <c r="B27" s="108"/>
      <c r="C27" s="108"/>
      <c r="D27" s="108"/>
      <c r="E27" s="108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7"/>
      <c r="C29" s="107"/>
      <c r="D29" s="107"/>
      <c r="E29" s="107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7"/>
      <c r="C31" s="107"/>
      <c r="D31" s="107"/>
      <c r="E31" s="107"/>
    </row>
    <row r="32" spans="1:5" ht="15.75" customHeight="1" x14ac:dyDescent="0.2">
      <c r="B32" s="107"/>
      <c r="C32" s="107"/>
      <c r="D32" s="107"/>
      <c r="E32" s="107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09" t="str">
        <f>" 802.11 TBbc Meeting Slots R" &amp;Parameters!B8</f>
        <v xml:space="preserve"> 802.11 TBbc Meeting Slots R1</v>
      </c>
      <c r="B1" s="111" t="str">
        <f>Parameters!B2</f>
        <v>Grand Hyatt Atlanta Buckhead, Atlanta, GA, USA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</row>
    <row r="2" spans="1:32" s="20" customFormat="1" ht="20.25" customHeight="1" x14ac:dyDescent="0.15">
      <c r="A2" s="11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10"/>
      <c r="B3" s="112" t="str">
        <f>Parameters!B3</f>
        <v>May 12-17, 2019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1:32" s="20" customFormat="1" ht="21" thickBot="1" x14ac:dyDescent="0.25">
      <c r="A4" s="23"/>
      <c r="B4" s="24" t="s">
        <v>60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61</v>
      </c>
      <c r="B5" s="28">
        <f>Parameters!B4</f>
        <v>43597</v>
      </c>
      <c r="C5" s="113">
        <f>B5+1</f>
        <v>43598</v>
      </c>
      <c r="D5" s="114"/>
      <c r="E5" s="114"/>
      <c r="F5" s="114"/>
      <c r="G5" s="114"/>
      <c r="H5" s="115"/>
      <c r="I5" s="113">
        <f>B5+2</f>
        <v>43599</v>
      </c>
      <c r="J5" s="114"/>
      <c r="K5" s="114"/>
      <c r="L5" s="114"/>
      <c r="M5" s="114"/>
      <c r="N5" s="115"/>
      <c r="O5" s="113">
        <f>B5+3</f>
        <v>43600</v>
      </c>
      <c r="P5" s="114"/>
      <c r="Q5" s="114"/>
      <c r="R5" s="114"/>
      <c r="S5" s="114"/>
      <c r="T5" s="115"/>
      <c r="U5" s="113">
        <f>B5+4</f>
        <v>43601</v>
      </c>
      <c r="V5" s="114"/>
      <c r="W5" s="114"/>
      <c r="X5" s="114"/>
      <c r="Y5" s="114"/>
      <c r="Z5" s="115"/>
      <c r="AA5" s="113">
        <f>B5+5</f>
        <v>43602</v>
      </c>
      <c r="AB5" s="114"/>
      <c r="AC5" s="114"/>
      <c r="AD5" s="114"/>
      <c r="AE5" s="114"/>
      <c r="AF5" s="115"/>
    </row>
    <row r="6" spans="1:32" s="20" customFormat="1" ht="27" customHeight="1" x14ac:dyDescent="0.15">
      <c r="A6" s="29" t="s">
        <v>62</v>
      </c>
      <c r="B6" s="30"/>
      <c r="C6" s="31"/>
      <c r="D6" s="30"/>
      <c r="E6" s="30"/>
      <c r="F6" s="30"/>
      <c r="G6" s="30"/>
      <c r="H6" s="32"/>
      <c r="I6" s="165"/>
      <c r="J6" s="166"/>
      <c r="K6" s="166"/>
      <c r="L6" s="166"/>
      <c r="M6" s="166"/>
      <c r="N6" s="166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63</v>
      </c>
      <c r="B7" s="34"/>
      <c r="C7" s="155"/>
      <c r="D7" s="156"/>
      <c r="E7" s="156"/>
      <c r="F7" s="156"/>
      <c r="G7" s="156"/>
      <c r="H7" s="157"/>
      <c r="I7" s="146"/>
      <c r="J7" s="147"/>
      <c r="K7" s="147"/>
      <c r="L7" s="147"/>
      <c r="M7" s="147"/>
      <c r="N7" s="148"/>
      <c r="O7" s="137" t="s">
        <v>132</v>
      </c>
      <c r="P7" s="138"/>
      <c r="Q7" s="138"/>
      <c r="R7" s="138"/>
      <c r="S7" s="138"/>
      <c r="T7" s="139"/>
      <c r="U7" s="146"/>
      <c r="V7" s="147"/>
      <c r="W7" s="147"/>
      <c r="X7" s="147"/>
      <c r="Y7" s="147"/>
      <c r="Z7" s="148"/>
      <c r="AA7" s="116" t="s">
        <v>64</v>
      </c>
      <c r="AB7" s="117"/>
      <c r="AC7" s="117"/>
      <c r="AD7" s="117"/>
      <c r="AE7" s="117"/>
      <c r="AF7" s="118"/>
    </row>
    <row r="8" spans="1:32" s="20" customFormat="1" ht="15.75" customHeight="1" x14ac:dyDescent="0.15">
      <c r="A8" s="33" t="s">
        <v>65</v>
      </c>
      <c r="B8" s="34"/>
      <c r="C8" s="158"/>
      <c r="D8" s="159"/>
      <c r="E8" s="159"/>
      <c r="F8" s="159"/>
      <c r="G8" s="159"/>
      <c r="H8" s="160"/>
      <c r="I8" s="149"/>
      <c r="J8" s="150"/>
      <c r="K8" s="150"/>
      <c r="L8" s="150"/>
      <c r="M8" s="150"/>
      <c r="N8" s="151"/>
      <c r="O8" s="140"/>
      <c r="P8" s="141"/>
      <c r="Q8" s="141"/>
      <c r="R8" s="141"/>
      <c r="S8" s="141"/>
      <c r="T8" s="142"/>
      <c r="U8" s="149"/>
      <c r="V8" s="150"/>
      <c r="W8" s="150"/>
      <c r="X8" s="150"/>
      <c r="Y8" s="150"/>
      <c r="Z8" s="151"/>
      <c r="AA8" s="119"/>
      <c r="AB8" s="120"/>
      <c r="AC8" s="120"/>
      <c r="AD8" s="120"/>
      <c r="AE8" s="120"/>
      <c r="AF8" s="121"/>
    </row>
    <row r="9" spans="1:32" s="20" customFormat="1" ht="15.75" customHeight="1" x14ac:dyDescent="0.15">
      <c r="A9" s="35" t="s">
        <v>66</v>
      </c>
      <c r="B9" s="36"/>
      <c r="C9" s="125" t="s">
        <v>67</v>
      </c>
      <c r="D9" s="126"/>
      <c r="E9" s="126"/>
      <c r="F9" s="126"/>
      <c r="G9" s="126"/>
      <c r="H9" s="127"/>
      <c r="I9" s="149"/>
      <c r="J9" s="150"/>
      <c r="K9" s="150"/>
      <c r="L9" s="150"/>
      <c r="M9" s="150"/>
      <c r="N9" s="151"/>
      <c r="O9" s="140"/>
      <c r="P9" s="141"/>
      <c r="Q9" s="141"/>
      <c r="R9" s="141"/>
      <c r="S9" s="141"/>
      <c r="T9" s="142"/>
      <c r="U9" s="149"/>
      <c r="V9" s="150"/>
      <c r="W9" s="150"/>
      <c r="X9" s="150"/>
      <c r="Y9" s="150"/>
      <c r="Z9" s="151"/>
      <c r="AA9" s="119"/>
      <c r="AB9" s="120"/>
      <c r="AC9" s="120"/>
      <c r="AD9" s="120"/>
      <c r="AE9" s="120"/>
      <c r="AF9" s="121"/>
    </row>
    <row r="10" spans="1:32" s="20" customFormat="1" ht="15.75" customHeight="1" x14ac:dyDescent="0.15">
      <c r="A10" s="35" t="s">
        <v>68</v>
      </c>
      <c r="B10" s="36"/>
      <c r="C10" s="128"/>
      <c r="D10" s="129"/>
      <c r="E10" s="129"/>
      <c r="F10" s="129"/>
      <c r="G10" s="129"/>
      <c r="H10" s="130"/>
      <c r="I10" s="152"/>
      <c r="J10" s="153"/>
      <c r="K10" s="153"/>
      <c r="L10" s="153"/>
      <c r="M10" s="153"/>
      <c r="N10" s="154"/>
      <c r="O10" s="143"/>
      <c r="P10" s="144"/>
      <c r="Q10" s="144"/>
      <c r="R10" s="144"/>
      <c r="S10" s="144"/>
      <c r="T10" s="145"/>
      <c r="U10" s="152"/>
      <c r="V10" s="153"/>
      <c r="W10" s="153"/>
      <c r="X10" s="153"/>
      <c r="Y10" s="153"/>
      <c r="Z10" s="154"/>
      <c r="AA10" s="119"/>
      <c r="AB10" s="120"/>
      <c r="AC10" s="120"/>
      <c r="AD10" s="120"/>
      <c r="AE10" s="120"/>
      <c r="AF10" s="121"/>
    </row>
    <row r="11" spans="1:32" s="20" customFormat="1" ht="27" customHeight="1" x14ac:dyDescent="0.15">
      <c r="A11" s="37" t="s">
        <v>69</v>
      </c>
      <c r="B11" s="38"/>
      <c r="C11" s="131" t="s">
        <v>70</v>
      </c>
      <c r="D11" s="132"/>
      <c r="E11" s="132"/>
      <c r="F11" s="132"/>
      <c r="G11" s="132"/>
      <c r="H11" s="133"/>
      <c r="I11" s="134" t="s">
        <v>70</v>
      </c>
      <c r="J11" s="134"/>
      <c r="K11" s="134"/>
      <c r="L11" s="134"/>
      <c r="M11" s="134"/>
      <c r="N11" s="134"/>
      <c r="O11" s="135" t="s">
        <v>70</v>
      </c>
      <c r="P11" s="134"/>
      <c r="Q11" s="134"/>
      <c r="R11" s="134"/>
      <c r="S11" s="134"/>
      <c r="T11" s="134"/>
      <c r="U11" s="136" t="s">
        <v>70</v>
      </c>
      <c r="V11" s="136"/>
      <c r="W11" s="136"/>
      <c r="X11" s="136"/>
      <c r="Y11" s="136"/>
      <c r="Z11" s="136"/>
      <c r="AA11" s="119"/>
      <c r="AB11" s="120"/>
      <c r="AC11" s="120"/>
      <c r="AD11" s="120"/>
      <c r="AE11" s="120"/>
      <c r="AF11" s="121"/>
    </row>
    <row r="12" spans="1:32" s="20" customFormat="1" ht="15.75" customHeight="1" x14ac:dyDescent="0.15">
      <c r="A12" s="39" t="s">
        <v>71</v>
      </c>
      <c r="B12" s="36"/>
      <c r="C12" s="162"/>
      <c r="D12" s="147"/>
      <c r="E12" s="147"/>
      <c r="F12" s="147"/>
      <c r="G12" s="147"/>
      <c r="H12" s="148"/>
      <c r="I12" s="146"/>
      <c r="J12" s="147"/>
      <c r="K12" s="147"/>
      <c r="L12" s="147"/>
      <c r="M12" s="147"/>
      <c r="N12" s="148"/>
      <c r="O12" s="167" t="s">
        <v>72</v>
      </c>
      <c r="P12" s="168"/>
      <c r="Q12" s="168"/>
      <c r="R12" s="168"/>
      <c r="S12" s="168"/>
      <c r="T12" s="169"/>
      <c r="U12" s="137" t="s">
        <v>132</v>
      </c>
      <c r="V12" s="138"/>
      <c r="W12" s="138"/>
      <c r="X12" s="138"/>
      <c r="Y12" s="138"/>
      <c r="Z12" s="139"/>
      <c r="AA12" s="119"/>
      <c r="AB12" s="120"/>
      <c r="AC12" s="120"/>
      <c r="AD12" s="120"/>
      <c r="AE12" s="120"/>
      <c r="AF12" s="121"/>
    </row>
    <row r="13" spans="1:32" s="20" customFormat="1" ht="15.75" customHeight="1" x14ac:dyDescent="0.15">
      <c r="A13" s="39" t="s">
        <v>73</v>
      </c>
      <c r="B13" s="36"/>
      <c r="C13" s="163"/>
      <c r="D13" s="150"/>
      <c r="E13" s="150"/>
      <c r="F13" s="150"/>
      <c r="G13" s="150"/>
      <c r="H13" s="151"/>
      <c r="I13" s="149"/>
      <c r="J13" s="150"/>
      <c r="K13" s="150"/>
      <c r="L13" s="150"/>
      <c r="M13" s="150"/>
      <c r="N13" s="151"/>
      <c r="O13" s="125"/>
      <c r="P13" s="126"/>
      <c r="Q13" s="126"/>
      <c r="R13" s="126"/>
      <c r="S13" s="126"/>
      <c r="T13" s="127"/>
      <c r="U13" s="140"/>
      <c r="V13" s="141"/>
      <c r="W13" s="141"/>
      <c r="X13" s="141"/>
      <c r="Y13" s="141"/>
      <c r="Z13" s="142"/>
      <c r="AA13" s="119"/>
      <c r="AB13" s="120"/>
      <c r="AC13" s="120"/>
      <c r="AD13" s="120"/>
      <c r="AE13" s="120"/>
      <c r="AF13" s="121"/>
    </row>
    <row r="14" spans="1:32" s="20" customFormat="1" ht="15.75" customHeight="1" x14ac:dyDescent="0.15">
      <c r="A14" s="39" t="s">
        <v>74</v>
      </c>
      <c r="B14" s="36"/>
      <c r="C14" s="163"/>
      <c r="D14" s="150"/>
      <c r="E14" s="150"/>
      <c r="F14" s="150"/>
      <c r="G14" s="150"/>
      <c r="H14" s="151"/>
      <c r="I14" s="149"/>
      <c r="J14" s="150"/>
      <c r="K14" s="150"/>
      <c r="L14" s="150"/>
      <c r="M14" s="150"/>
      <c r="N14" s="151"/>
      <c r="O14" s="125"/>
      <c r="P14" s="126"/>
      <c r="Q14" s="126"/>
      <c r="R14" s="126"/>
      <c r="S14" s="126"/>
      <c r="T14" s="127"/>
      <c r="U14" s="140"/>
      <c r="V14" s="141"/>
      <c r="W14" s="141"/>
      <c r="X14" s="141"/>
      <c r="Y14" s="141"/>
      <c r="Z14" s="142"/>
      <c r="AA14" s="122"/>
      <c r="AB14" s="123"/>
      <c r="AC14" s="123"/>
      <c r="AD14" s="123"/>
      <c r="AE14" s="123"/>
      <c r="AF14" s="124"/>
    </row>
    <row r="15" spans="1:32" s="20" customFormat="1" ht="15.75" customHeight="1" x14ac:dyDescent="0.15">
      <c r="A15" s="39" t="s">
        <v>75</v>
      </c>
      <c r="B15" s="36"/>
      <c r="C15" s="164"/>
      <c r="D15" s="153"/>
      <c r="E15" s="153"/>
      <c r="F15" s="153"/>
      <c r="G15" s="153"/>
      <c r="H15" s="154"/>
      <c r="I15" s="152"/>
      <c r="J15" s="153"/>
      <c r="K15" s="153"/>
      <c r="L15" s="153"/>
      <c r="M15" s="153"/>
      <c r="N15" s="154"/>
      <c r="O15" s="128"/>
      <c r="P15" s="129"/>
      <c r="Q15" s="129"/>
      <c r="R15" s="129"/>
      <c r="S15" s="129"/>
      <c r="T15" s="130"/>
      <c r="U15" s="143"/>
      <c r="V15" s="144"/>
      <c r="W15" s="144"/>
      <c r="X15" s="144"/>
      <c r="Y15" s="144"/>
      <c r="Z15" s="145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76</v>
      </c>
      <c r="B16" s="41"/>
      <c r="C16" s="136" t="s">
        <v>77</v>
      </c>
      <c r="D16" s="136"/>
      <c r="E16" s="136"/>
      <c r="F16" s="136"/>
      <c r="G16" s="136"/>
      <c r="H16" s="136"/>
      <c r="I16" s="136" t="s">
        <v>77</v>
      </c>
      <c r="J16" s="136"/>
      <c r="K16" s="136"/>
      <c r="L16" s="136"/>
      <c r="M16" s="136"/>
      <c r="N16" s="136"/>
      <c r="O16" s="133" t="s">
        <v>77</v>
      </c>
      <c r="P16" s="136"/>
      <c r="Q16" s="136"/>
      <c r="R16" s="136"/>
      <c r="S16" s="136"/>
      <c r="T16" s="136"/>
      <c r="U16" s="136" t="s">
        <v>77</v>
      </c>
      <c r="V16" s="136"/>
      <c r="W16" s="136"/>
      <c r="X16" s="136"/>
      <c r="Y16" s="136"/>
      <c r="Z16" s="136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78</v>
      </c>
      <c r="B17" s="43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3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79</v>
      </c>
      <c r="B18" s="45"/>
      <c r="C18" s="137" t="s">
        <v>132</v>
      </c>
      <c r="D18" s="138"/>
      <c r="E18" s="138"/>
      <c r="F18" s="138"/>
      <c r="G18" s="138"/>
      <c r="H18" s="139"/>
      <c r="I18" s="137" t="s">
        <v>132</v>
      </c>
      <c r="J18" s="138"/>
      <c r="K18" s="138"/>
      <c r="L18" s="138"/>
      <c r="M18" s="138"/>
      <c r="N18" s="139"/>
      <c r="O18" s="146"/>
      <c r="P18" s="147"/>
      <c r="Q18" s="147"/>
      <c r="R18" s="147"/>
      <c r="S18" s="147"/>
      <c r="T18" s="148"/>
      <c r="U18" s="146"/>
      <c r="V18" s="147"/>
      <c r="W18" s="147"/>
      <c r="X18" s="147"/>
      <c r="Y18" s="147"/>
      <c r="Z18" s="148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80</v>
      </c>
      <c r="B19" s="36"/>
      <c r="C19" s="140"/>
      <c r="D19" s="141"/>
      <c r="E19" s="141"/>
      <c r="F19" s="141"/>
      <c r="G19" s="141"/>
      <c r="H19" s="142"/>
      <c r="I19" s="140"/>
      <c r="J19" s="141"/>
      <c r="K19" s="141"/>
      <c r="L19" s="141"/>
      <c r="M19" s="141"/>
      <c r="N19" s="142"/>
      <c r="O19" s="149"/>
      <c r="P19" s="150"/>
      <c r="Q19" s="150"/>
      <c r="R19" s="150"/>
      <c r="S19" s="150"/>
      <c r="T19" s="151"/>
      <c r="U19" s="149"/>
      <c r="V19" s="150"/>
      <c r="W19" s="150"/>
      <c r="X19" s="150"/>
      <c r="Y19" s="150"/>
      <c r="Z19" s="151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81</v>
      </c>
      <c r="B20" s="34"/>
      <c r="C20" s="140"/>
      <c r="D20" s="141"/>
      <c r="E20" s="141"/>
      <c r="F20" s="141"/>
      <c r="G20" s="141"/>
      <c r="H20" s="142"/>
      <c r="I20" s="140"/>
      <c r="J20" s="141"/>
      <c r="K20" s="141"/>
      <c r="L20" s="141"/>
      <c r="M20" s="141"/>
      <c r="N20" s="142"/>
      <c r="O20" s="149"/>
      <c r="P20" s="150"/>
      <c r="Q20" s="150"/>
      <c r="R20" s="150"/>
      <c r="S20" s="150"/>
      <c r="T20" s="151"/>
      <c r="U20" s="149"/>
      <c r="V20" s="150"/>
      <c r="W20" s="150"/>
      <c r="X20" s="150"/>
      <c r="Y20" s="150"/>
      <c r="Z20" s="151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82</v>
      </c>
      <c r="B21" s="46"/>
      <c r="C21" s="143"/>
      <c r="D21" s="144"/>
      <c r="E21" s="144"/>
      <c r="F21" s="144"/>
      <c r="G21" s="144"/>
      <c r="H21" s="145"/>
      <c r="I21" s="143"/>
      <c r="J21" s="144"/>
      <c r="K21" s="144"/>
      <c r="L21" s="144"/>
      <c r="M21" s="144"/>
      <c r="N21" s="145"/>
      <c r="O21" s="152"/>
      <c r="P21" s="153"/>
      <c r="Q21" s="153"/>
      <c r="R21" s="153"/>
      <c r="S21" s="153"/>
      <c r="T21" s="154"/>
      <c r="U21" s="152"/>
      <c r="V21" s="153"/>
      <c r="W21" s="153"/>
      <c r="X21" s="153"/>
      <c r="Y21" s="153"/>
      <c r="Z21" s="154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83</v>
      </c>
      <c r="B22" s="47"/>
      <c r="C22" s="136" t="s">
        <v>70</v>
      </c>
      <c r="D22" s="136"/>
      <c r="E22" s="136"/>
      <c r="F22" s="136"/>
      <c r="G22" s="136"/>
      <c r="H22" s="136"/>
      <c r="I22" s="136" t="s">
        <v>70</v>
      </c>
      <c r="J22" s="136"/>
      <c r="K22" s="136"/>
      <c r="L22" s="136"/>
      <c r="M22" s="136"/>
      <c r="N22" s="136"/>
      <c r="O22" s="133" t="s">
        <v>70</v>
      </c>
      <c r="P22" s="136"/>
      <c r="Q22" s="136"/>
      <c r="R22" s="136"/>
      <c r="S22" s="136"/>
      <c r="T22" s="136"/>
      <c r="U22" s="136" t="s">
        <v>70</v>
      </c>
      <c r="V22" s="136"/>
      <c r="W22" s="136"/>
      <c r="X22" s="136"/>
      <c r="Y22" s="136"/>
      <c r="Z22" s="136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84</v>
      </c>
      <c r="B23" s="161"/>
      <c r="C23" s="162"/>
      <c r="D23" s="147"/>
      <c r="E23" s="147"/>
      <c r="F23" s="147"/>
      <c r="G23" s="147"/>
      <c r="H23" s="148"/>
      <c r="I23" s="146"/>
      <c r="J23" s="147"/>
      <c r="K23" s="147"/>
      <c r="L23" s="147"/>
      <c r="M23" s="147"/>
      <c r="N23" s="148"/>
      <c r="O23" s="146"/>
      <c r="P23" s="147"/>
      <c r="Q23" s="147"/>
      <c r="R23" s="147"/>
      <c r="S23" s="147"/>
      <c r="T23" s="148"/>
      <c r="U23" s="146"/>
      <c r="V23" s="147"/>
      <c r="W23" s="147"/>
      <c r="X23" s="147"/>
      <c r="Y23" s="147"/>
      <c r="Z23" s="148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85</v>
      </c>
      <c r="B24" s="161"/>
      <c r="C24" s="163"/>
      <c r="D24" s="150"/>
      <c r="E24" s="150"/>
      <c r="F24" s="150"/>
      <c r="G24" s="150"/>
      <c r="H24" s="151"/>
      <c r="I24" s="149"/>
      <c r="J24" s="150"/>
      <c r="K24" s="150"/>
      <c r="L24" s="150"/>
      <c r="M24" s="150"/>
      <c r="N24" s="151"/>
      <c r="O24" s="149"/>
      <c r="P24" s="150"/>
      <c r="Q24" s="150"/>
      <c r="R24" s="150"/>
      <c r="S24" s="150"/>
      <c r="T24" s="151"/>
      <c r="U24" s="149"/>
      <c r="V24" s="150"/>
      <c r="W24" s="150"/>
      <c r="X24" s="150"/>
      <c r="Y24" s="150"/>
      <c r="Z24" s="151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86</v>
      </c>
      <c r="B25" s="161"/>
      <c r="C25" s="163"/>
      <c r="D25" s="150"/>
      <c r="E25" s="150"/>
      <c r="F25" s="150"/>
      <c r="G25" s="150"/>
      <c r="H25" s="151"/>
      <c r="I25" s="149"/>
      <c r="J25" s="150"/>
      <c r="K25" s="150"/>
      <c r="L25" s="150"/>
      <c r="M25" s="150"/>
      <c r="N25" s="151"/>
      <c r="O25" s="149"/>
      <c r="P25" s="150"/>
      <c r="Q25" s="150"/>
      <c r="R25" s="150"/>
      <c r="S25" s="150"/>
      <c r="T25" s="151"/>
      <c r="U25" s="149"/>
      <c r="V25" s="150"/>
      <c r="W25" s="150"/>
      <c r="X25" s="150"/>
      <c r="Y25" s="150"/>
      <c r="Z25" s="151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87</v>
      </c>
      <c r="B26" s="36"/>
      <c r="C26" s="164"/>
      <c r="D26" s="153"/>
      <c r="E26" s="153"/>
      <c r="F26" s="153"/>
      <c r="G26" s="153"/>
      <c r="H26" s="154"/>
      <c r="I26" s="152"/>
      <c r="J26" s="153"/>
      <c r="K26" s="153"/>
      <c r="L26" s="153"/>
      <c r="M26" s="153"/>
      <c r="N26" s="154"/>
      <c r="O26" s="152"/>
      <c r="P26" s="153"/>
      <c r="Q26" s="153"/>
      <c r="R26" s="153"/>
      <c r="S26" s="153"/>
      <c r="T26" s="154"/>
      <c r="U26" s="152"/>
      <c r="V26" s="153"/>
      <c r="W26" s="153"/>
      <c r="X26" s="153"/>
      <c r="Y26" s="153"/>
      <c r="Z26" s="154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88</v>
      </c>
      <c r="B27" s="161"/>
      <c r="C27" s="136" t="s">
        <v>89</v>
      </c>
      <c r="D27" s="136"/>
      <c r="E27" s="136"/>
      <c r="F27" s="136"/>
      <c r="G27" s="136"/>
      <c r="H27" s="136"/>
      <c r="I27" s="136" t="s">
        <v>89</v>
      </c>
      <c r="J27" s="136"/>
      <c r="K27" s="136"/>
      <c r="L27" s="136"/>
      <c r="M27" s="136"/>
      <c r="N27" s="136"/>
      <c r="O27" s="48"/>
      <c r="P27" s="49"/>
      <c r="Q27" s="49"/>
      <c r="R27" s="49"/>
      <c r="S27" s="49"/>
      <c r="T27" s="49"/>
      <c r="U27" s="136" t="s">
        <v>89</v>
      </c>
      <c r="V27" s="136"/>
      <c r="W27" s="136"/>
      <c r="X27" s="136"/>
      <c r="Y27" s="136"/>
      <c r="Z27" s="136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90</v>
      </c>
      <c r="B28" s="161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48"/>
      <c r="P28" s="50"/>
      <c r="Q28" s="50"/>
      <c r="R28" s="50"/>
      <c r="S28" s="50"/>
      <c r="T28" s="51"/>
      <c r="U28" s="136"/>
      <c r="V28" s="136"/>
      <c r="W28" s="136"/>
      <c r="X28" s="136"/>
      <c r="Y28" s="136"/>
      <c r="Z28" s="136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91</v>
      </c>
      <c r="B29" s="161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72" t="s">
        <v>92</v>
      </c>
      <c r="P29" s="173"/>
      <c r="Q29" s="173"/>
      <c r="R29" s="173"/>
      <c r="S29" s="173"/>
      <c r="T29" s="173"/>
      <c r="U29" s="136"/>
      <c r="V29" s="136"/>
      <c r="W29" s="136"/>
      <c r="X29" s="136"/>
      <c r="Y29" s="136"/>
      <c r="Z29" s="136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93</v>
      </c>
      <c r="B30" s="45"/>
      <c r="C30" s="146"/>
      <c r="D30" s="147"/>
      <c r="E30" s="147"/>
      <c r="F30" s="147"/>
      <c r="G30" s="147"/>
      <c r="H30" s="148"/>
      <c r="I30" s="146"/>
      <c r="J30" s="147"/>
      <c r="K30" s="147"/>
      <c r="L30" s="147"/>
      <c r="M30" s="147"/>
      <c r="N30" s="148"/>
      <c r="O30" s="174"/>
      <c r="P30" s="175"/>
      <c r="Q30" s="175"/>
      <c r="R30" s="175"/>
      <c r="S30" s="175"/>
      <c r="T30" s="176"/>
      <c r="U30" s="161"/>
      <c r="V30" s="161"/>
      <c r="W30" s="161"/>
      <c r="X30" s="161"/>
      <c r="Y30" s="161"/>
      <c r="Z30" s="180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94</v>
      </c>
      <c r="B31" s="34"/>
      <c r="C31" s="149"/>
      <c r="D31" s="150"/>
      <c r="E31" s="150"/>
      <c r="F31" s="150"/>
      <c r="G31" s="150"/>
      <c r="H31" s="151"/>
      <c r="I31" s="149"/>
      <c r="J31" s="150"/>
      <c r="K31" s="150"/>
      <c r="L31" s="150"/>
      <c r="M31" s="150"/>
      <c r="N31" s="151"/>
      <c r="O31" s="174"/>
      <c r="P31" s="175"/>
      <c r="Q31" s="175"/>
      <c r="R31" s="175"/>
      <c r="S31" s="175"/>
      <c r="T31" s="176"/>
      <c r="U31" s="161"/>
      <c r="V31" s="161"/>
      <c r="W31" s="161"/>
      <c r="X31" s="161"/>
      <c r="Y31" s="161"/>
      <c r="Z31" s="181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95</v>
      </c>
      <c r="B32" s="34"/>
      <c r="C32" s="149"/>
      <c r="D32" s="150"/>
      <c r="E32" s="150"/>
      <c r="F32" s="150"/>
      <c r="G32" s="150"/>
      <c r="H32" s="151"/>
      <c r="I32" s="149"/>
      <c r="J32" s="150"/>
      <c r="K32" s="150"/>
      <c r="L32" s="150"/>
      <c r="M32" s="150"/>
      <c r="N32" s="151"/>
      <c r="O32" s="174"/>
      <c r="P32" s="175"/>
      <c r="Q32" s="175"/>
      <c r="R32" s="175"/>
      <c r="S32" s="175"/>
      <c r="T32" s="176"/>
      <c r="U32" s="161"/>
      <c r="V32" s="161"/>
      <c r="W32" s="161"/>
      <c r="X32" s="161"/>
      <c r="Y32" s="161"/>
      <c r="Z32" s="181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17</v>
      </c>
      <c r="B33" s="34"/>
      <c r="C33" s="152"/>
      <c r="D33" s="153"/>
      <c r="E33" s="153"/>
      <c r="F33" s="153"/>
      <c r="G33" s="153"/>
      <c r="H33" s="154"/>
      <c r="I33" s="152"/>
      <c r="J33" s="153"/>
      <c r="K33" s="153"/>
      <c r="L33" s="153"/>
      <c r="M33" s="153"/>
      <c r="N33" s="154"/>
      <c r="O33" s="174"/>
      <c r="P33" s="175"/>
      <c r="Q33" s="175"/>
      <c r="R33" s="175"/>
      <c r="S33" s="175"/>
      <c r="T33" s="176"/>
      <c r="U33" s="161"/>
      <c r="V33" s="161"/>
      <c r="W33" s="161"/>
      <c r="X33" s="161"/>
      <c r="Y33" s="161"/>
      <c r="Z33" s="182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18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7"/>
      <c r="P34" s="178"/>
      <c r="Q34" s="178"/>
      <c r="R34" s="178"/>
      <c r="S34" s="178"/>
      <c r="T34" s="179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19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</row>
    <row r="37" spans="1:32" x14ac:dyDescent="0.15">
      <c r="A37" s="171"/>
      <c r="B37" s="171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71"/>
      <c r="B38" s="171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71"/>
      <c r="B39" s="171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8"/>
  <sheetViews>
    <sheetView topLeftCell="A116" zoomScale="120" zoomScaleNormal="120" workbookViewId="0">
      <selection activeCell="N120" sqref="N120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5"/>
    <col min="7" max="7" width="10.83203125" style="76" customWidth="1"/>
    <col min="8" max="8" width="8.83203125" style="75"/>
    <col min="9" max="9" width="12.83203125" style="106" customWidth="1"/>
  </cols>
  <sheetData>
    <row r="1" spans="1:9" ht="25" customHeight="1" x14ac:dyDescent="0.2">
      <c r="A1" s="189" t="str">
        <f>Parameters!B1</f>
        <v>175rd IEEE 802.11 WIRELESS LOCAL AREA NETWORKS SESSION</v>
      </c>
      <c r="B1" s="190"/>
      <c r="C1" s="190"/>
      <c r="D1" s="190"/>
      <c r="E1" s="190"/>
      <c r="F1" s="190"/>
      <c r="G1" s="190"/>
      <c r="H1" s="190"/>
      <c r="I1" s="190"/>
    </row>
    <row r="2" spans="1:9" ht="25" customHeight="1" x14ac:dyDescent="0.25">
      <c r="A2" s="187" t="s">
        <v>133</v>
      </c>
      <c r="B2" s="188"/>
      <c r="C2" s="188"/>
      <c r="D2" s="188"/>
      <c r="E2" s="188"/>
      <c r="F2" s="188"/>
      <c r="G2" s="188"/>
      <c r="H2" s="188"/>
      <c r="I2" s="188"/>
    </row>
    <row r="3" spans="1:9" ht="25" customHeight="1" x14ac:dyDescent="0.2">
      <c r="A3" s="189" t="str">
        <f>Parameters!B2</f>
        <v>Grand Hyatt Atlanta Buckhead, Atlanta, GA, USA</v>
      </c>
      <c r="B3" s="190"/>
      <c r="C3" s="190"/>
      <c r="D3" s="190"/>
      <c r="E3" s="190"/>
      <c r="F3" s="190"/>
      <c r="G3" s="190"/>
      <c r="H3" s="190"/>
      <c r="I3" s="190"/>
    </row>
    <row r="4" spans="1:9" ht="25" customHeight="1" x14ac:dyDescent="0.2">
      <c r="A4" s="189" t="str">
        <f>Parameters!B3</f>
        <v>May 12-17, 2019</v>
      </c>
      <c r="B4" s="190"/>
      <c r="C4" s="190"/>
      <c r="D4" s="190"/>
      <c r="E4" s="190"/>
      <c r="F4" s="190"/>
      <c r="G4" s="190"/>
      <c r="H4" s="190"/>
      <c r="I4" s="190"/>
    </row>
    <row r="5" spans="1:9" ht="18" customHeight="1" x14ac:dyDescent="0.15">
      <c r="A5" s="183" t="s">
        <v>134</v>
      </c>
      <c r="B5" s="184"/>
      <c r="C5" s="184"/>
      <c r="D5" s="184"/>
      <c r="E5" s="184"/>
      <c r="F5" s="184"/>
      <c r="G5" s="184"/>
      <c r="H5" s="184"/>
      <c r="I5" s="184"/>
    </row>
    <row r="6" spans="1:9" ht="18" customHeight="1" x14ac:dyDescent="0.15">
      <c r="A6" s="183" t="s">
        <v>135</v>
      </c>
      <c r="B6" s="184"/>
      <c r="C6" s="184"/>
      <c r="D6" s="184"/>
      <c r="E6" s="184"/>
      <c r="F6" s="184"/>
      <c r="G6" s="184"/>
      <c r="H6" s="184"/>
      <c r="I6" s="184"/>
    </row>
    <row r="7" spans="1:9" ht="18" customHeight="1" x14ac:dyDescent="0.15">
      <c r="A7" s="183" t="s">
        <v>136</v>
      </c>
      <c r="B7" s="184"/>
      <c r="C7" s="184"/>
      <c r="D7" s="184"/>
      <c r="E7" s="184"/>
      <c r="F7" s="184"/>
      <c r="G7" s="184"/>
      <c r="H7" s="184"/>
      <c r="I7" s="184"/>
    </row>
    <row r="8" spans="1:9" ht="18" customHeight="1" x14ac:dyDescent="0.15">
      <c r="A8" s="183" t="s">
        <v>137</v>
      </c>
      <c r="B8" s="184"/>
      <c r="C8" s="184"/>
      <c r="D8" s="184"/>
      <c r="E8" s="184"/>
      <c r="F8" s="184"/>
      <c r="G8" s="184"/>
      <c r="H8" s="184"/>
      <c r="I8" s="184"/>
    </row>
    <row r="9" spans="1:9" ht="18" customHeight="1" x14ac:dyDescent="0.15">
      <c r="A9" s="183" t="s">
        <v>138</v>
      </c>
      <c r="B9" s="183"/>
      <c r="C9" s="183"/>
      <c r="D9" s="183"/>
      <c r="E9" s="183"/>
      <c r="F9" s="183"/>
      <c r="G9" s="183"/>
      <c r="H9" s="183"/>
      <c r="I9" s="183"/>
    </row>
    <row r="10" spans="1:9" ht="30" customHeight="1" x14ac:dyDescent="0.3">
      <c r="A10" s="192" t="str">
        <f>"Agenda R" &amp; Parameters!$B$8</f>
        <v>Agenda R1</v>
      </c>
      <c r="B10" s="193"/>
      <c r="C10" s="193"/>
      <c r="D10" s="193"/>
      <c r="E10" s="193"/>
      <c r="F10" s="193"/>
      <c r="G10" s="193"/>
      <c r="H10" s="193"/>
      <c r="I10" s="193"/>
    </row>
    <row r="11" spans="1:9" ht="30" customHeight="1" x14ac:dyDescent="0.3">
      <c r="A11" s="88"/>
      <c r="B11" s="88"/>
      <c r="C11" s="88"/>
      <c r="D11" s="88"/>
      <c r="E11" s="88"/>
      <c r="F11" s="88"/>
      <c r="G11" s="88"/>
      <c r="H11" s="88"/>
      <c r="I11" s="100"/>
    </row>
    <row r="12" spans="1:9" s="20" customFormat="1" ht="30" customHeight="1" x14ac:dyDescent="0.3">
      <c r="A12" s="93"/>
      <c r="B12" s="93"/>
      <c r="C12" s="93"/>
      <c r="D12" s="93"/>
      <c r="E12" s="93"/>
      <c r="F12" s="93"/>
      <c r="G12" s="93"/>
      <c r="H12" s="93"/>
      <c r="I12" s="101"/>
    </row>
    <row r="13" spans="1:9" ht="30" customHeight="1" x14ac:dyDescent="0.25">
      <c r="A13" s="191" t="s">
        <v>122</v>
      </c>
      <c r="B13" s="191"/>
      <c r="C13" s="191"/>
      <c r="D13" s="191"/>
      <c r="E13" s="191"/>
      <c r="F13" s="191"/>
      <c r="G13" s="191"/>
      <c r="H13" s="191"/>
      <c r="I13" s="191"/>
    </row>
    <row r="17" spans="1:9" ht="16" x14ac:dyDescent="0.2">
      <c r="A17" s="185" t="s">
        <v>152</v>
      </c>
      <c r="B17" s="186"/>
      <c r="C17" s="186"/>
      <c r="D17" s="186"/>
      <c r="E17" s="186"/>
      <c r="F17" s="186"/>
      <c r="G17" s="186"/>
      <c r="H17" s="186"/>
      <c r="I17" s="186"/>
    </row>
    <row r="18" spans="1:9" s="65" customFormat="1" ht="34" x14ac:dyDescent="0.2">
      <c r="A18" s="62" t="s">
        <v>20</v>
      </c>
      <c r="B18" s="62" t="s">
        <v>21</v>
      </c>
      <c r="C18" s="62" t="s">
        <v>22</v>
      </c>
      <c r="D18" s="62" t="s">
        <v>23</v>
      </c>
      <c r="E18" s="62" t="s">
        <v>24</v>
      </c>
      <c r="F18" s="63" t="s">
        <v>25</v>
      </c>
      <c r="G18" s="64" t="s">
        <v>26</v>
      </c>
      <c r="H18" s="63" t="s">
        <v>27</v>
      </c>
      <c r="I18" s="62" t="s">
        <v>28</v>
      </c>
    </row>
    <row r="19" spans="1:9" ht="17" x14ac:dyDescent="0.2">
      <c r="A19" s="83">
        <v>1</v>
      </c>
      <c r="B19" s="66"/>
      <c r="C19" s="66" t="s">
        <v>3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102"/>
    </row>
    <row r="20" spans="1:9" ht="16" x14ac:dyDescent="0.2">
      <c r="A20" s="80"/>
      <c r="B20" s="77"/>
      <c r="C20" s="77"/>
      <c r="D20" s="77"/>
      <c r="E20" s="77"/>
      <c r="F20" s="78"/>
      <c r="G20" s="79"/>
      <c r="H20" s="78"/>
      <c r="I20" s="103"/>
    </row>
    <row r="21" spans="1:9" ht="17" x14ac:dyDescent="0.2">
      <c r="A21" s="81">
        <f>A19+0.01</f>
        <v>1.01</v>
      </c>
      <c r="B21" s="69"/>
      <c r="C21" s="69" t="s">
        <v>4</v>
      </c>
      <c r="D21" s="85"/>
      <c r="E21" s="69" t="s">
        <v>6</v>
      </c>
      <c r="F21" s="70">
        <f>H19</f>
        <v>0.5625</v>
      </c>
      <c r="G21" s="71">
        <v>0</v>
      </c>
      <c r="H21" s="70">
        <f>F21+TIME(0,G21,0)</f>
        <v>0.5625</v>
      </c>
      <c r="I21" s="104"/>
    </row>
    <row r="22" spans="1:9" ht="16" x14ac:dyDescent="0.2">
      <c r="A22" s="80"/>
      <c r="B22" s="77"/>
      <c r="C22" s="77"/>
      <c r="D22" s="77"/>
      <c r="E22" s="77"/>
      <c r="F22" s="78"/>
      <c r="G22" s="79"/>
      <c r="H22" s="78"/>
      <c r="I22" s="103"/>
    </row>
    <row r="23" spans="1:9" ht="17" x14ac:dyDescent="0.2">
      <c r="A23" s="81">
        <f>A21+0.01</f>
        <v>1.02</v>
      </c>
      <c r="B23" s="69" t="s">
        <v>97</v>
      </c>
      <c r="C23" s="69" t="s">
        <v>7</v>
      </c>
      <c r="D23" s="69"/>
      <c r="E23" s="69" t="s">
        <v>6</v>
      </c>
      <c r="F23" s="70">
        <f>H21</f>
        <v>0.5625</v>
      </c>
      <c r="G23" s="71">
        <v>1</v>
      </c>
      <c r="H23" s="70">
        <f>F23+TIME(0,G23,0)</f>
        <v>0.56319444444444444</v>
      </c>
      <c r="I23" s="104"/>
    </row>
    <row r="24" spans="1:9" ht="16" x14ac:dyDescent="0.2">
      <c r="A24" s="80"/>
      <c r="B24" s="77"/>
      <c r="C24" s="77"/>
      <c r="D24" s="77"/>
      <c r="E24" s="77"/>
      <c r="F24" s="78"/>
      <c r="G24" s="79"/>
      <c r="H24" s="78"/>
      <c r="I24" s="103"/>
    </row>
    <row r="25" spans="1:9" ht="17" x14ac:dyDescent="0.2">
      <c r="A25" s="81">
        <f>A23+0.01</f>
        <v>1.03</v>
      </c>
      <c r="B25" s="69" t="s">
        <v>98</v>
      </c>
      <c r="C25" s="69" t="s">
        <v>12</v>
      </c>
      <c r="D25" s="85" t="str">
        <f>Parameters!B13</f>
        <v xml:space="preserve"> 11-19/0814</v>
      </c>
      <c r="E25" s="69" t="s">
        <v>6</v>
      </c>
      <c r="F25" s="70">
        <f>H23</f>
        <v>0.56319444444444444</v>
      </c>
      <c r="G25" s="71">
        <v>1</v>
      </c>
      <c r="H25" s="70">
        <f>F25+TIME(0,G25,0)</f>
        <v>0.56388888888888888</v>
      </c>
      <c r="I25" s="104"/>
    </row>
    <row r="26" spans="1:9" ht="16" x14ac:dyDescent="0.2">
      <c r="A26" s="80"/>
      <c r="B26" s="77"/>
      <c r="C26" s="77"/>
      <c r="D26" s="86"/>
      <c r="E26" s="77"/>
      <c r="F26" s="78"/>
      <c r="G26" s="79"/>
      <c r="H26" s="78"/>
      <c r="I26" s="103"/>
    </row>
    <row r="27" spans="1:9" ht="17" x14ac:dyDescent="0.2">
      <c r="A27" s="81">
        <f>A25+0.01</f>
        <v>1.04</v>
      </c>
      <c r="B27" s="69" t="s">
        <v>97</v>
      </c>
      <c r="C27" s="69" t="s">
        <v>11</v>
      </c>
      <c r="D27" s="85" t="str">
        <f>Parameters!B13</f>
        <v xml:space="preserve"> 11-19/0814</v>
      </c>
      <c r="E27" s="69" t="s">
        <v>6</v>
      </c>
      <c r="F27" s="70">
        <f>H25</f>
        <v>0.56388888888888888</v>
      </c>
      <c r="G27" s="71">
        <v>1</v>
      </c>
      <c r="H27" s="70">
        <f>F27+TIME(0,G27,0)</f>
        <v>0.56458333333333333</v>
      </c>
      <c r="I27" s="104"/>
    </row>
    <row r="28" spans="1:9" ht="16" x14ac:dyDescent="0.2">
      <c r="A28" s="80"/>
      <c r="B28" s="77"/>
      <c r="C28" s="77"/>
      <c r="D28" s="86"/>
      <c r="E28" s="77"/>
      <c r="F28" s="78"/>
      <c r="G28" s="79"/>
      <c r="H28" s="78"/>
      <c r="I28" s="103"/>
    </row>
    <row r="29" spans="1:9" ht="17" x14ac:dyDescent="0.2">
      <c r="A29" s="81">
        <f>A27+0.01</f>
        <v>1.05</v>
      </c>
      <c r="B29" s="69" t="s">
        <v>97</v>
      </c>
      <c r="C29" s="69" t="s">
        <v>15</v>
      </c>
      <c r="D29" s="85" t="str">
        <f>Parameters!B13</f>
        <v xml:space="preserve"> 11-19/0814</v>
      </c>
      <c r="E29" s="69" t="s">
        <v>6</v>
      </c>
      <c r="F29" s="70">
        <f>H27</f>
        <v>0.56458333333333333</v>
      </c>
      <c r="G29" s="71">
        <v>5</v>
      </c>
      <c r="H29" s="70">
        <f>F29+TIME(0,G29,0)</f>
        <v>0.56805555555555554</v>
      </c>
      <c r="I29" s="104"/>
    </row>
    <row r="30" spans="1:9" ht="16" x14ac:dyDescent="0.2">
      <c r="A30" s="80"/>
      <c r="B30" s="77"/>
      <c r="C30" s="77"/>
      <c r="D30" s="86"/>
      <c r="E30" s="77"/>
      <c r="F30" s="78"/>
      <c r="G30" s="79"/>
      <c r="H30" s="78"/>
      <c r="I30" s="103"/>
    </row>
    <row r="31" spans="1:9" ht="17" x14ac:dyDescent="0.2">
      <c r="A31" s="81">
        <f>A29+0.01</f>
        <v>1.06</v>
      </c>
      <c r="B31" s="69" t="s">
        <v>99</v>
      </c>
      <c r="C31" s="69" t="s">
        <v>8</v>
      </c>
      <c r="D31" s="85"/>
      <c r="E31" s="69" t="s">
        <v>6</v>
      </c>
      <c r="F31" s="70">
        <f>H29</f>
        <v>0.56805555555555554</v>
      </c>
      <c r="G31" s="71">
        <v>5</v>
      </c>
      <c r="H31" s="70">
        <f>F31+TIME(0,G31,0)</f>
        <v>0.57152777777777775</v>
      </c>
      <c r="I31" s="104"/>
    </row>
    <row r="32" spans="1:9" ht="16" x14ac:dyDescent="0.2">
      <c r="A32" s="80"/>
      <c r="B32" s="77"/>
      <c r="C32" s="77"/>
      <c r="D32" s="86"/>
      <c r="E32" s="77"/>
      <c r="F32" s="78"/>
      <c r="G32" s="79"/>
      <c r="H32" s="78"/>
      <c r="I32" s="103"/>
    </row>
    <row r="33" spans="1:9" ht="17" x14ac:dyDescent="0.2">
      <c r="A33" s="81">
        <f>A31+0.01</f>
        <v>1.07</v>
      </c>
      <c r="B33" s="69" t="s">
        <v>100</v>
      </c>
      <c r="C33" s="69" t="s">
        <v>140</v>
      </c>
      <c r="D33" s="85" t="str">
        <f>Parameters!B15</f>
        <v>11-19/0465r0</v>
      </c>
      <c r="E33" s="69" t="s">
        <v>6</v>
      </c>
      <c r="F33" s="70">
        <f>H31</f>
        <v>0.57152777777777775</v>
      </c>
      <c r="G33" s="71">
        <v>1</v>
      </c>
      <c r="H33" s="70">
        <f>F33+TIME(0,G33,0)</f>
        <v>0.57222222222222219</v>
      </c>
      <c r="I33" s="104"/>
    </row>
    <row r="34" spans="1:9" ht="51" x14ac:dyDescent="0.2">
      <c r="A34" s="80"/>
      <c r="B34" s="89"/>
      <c r="C34" s="90" t="str">
        <f>"Move to approve the meeting minutes of the previous face-to-face meeting as contained in document " &amp; Parameters!$B$15</f>
        <v>Move to approve the meeting minutes of the previous face-to-face meeting as contained in document 11-19/0465r0</v>
      </c>
      <c r="D34" s="90"/>
      <c r="E34" s="89"/>
      <c r="F34" s="91"/>
      <c r="G34" s="92"/>
      <c r="H34" s="91"/>
      <c r="I34" s="103"/>
    </row>
    <row r="35" spans="1:9" ht="16" x14ac:dyDescent="0.2">
      <c r="A35" s="81">
        <f>A33+0.01</f>
        <v>1.08</v>
      </c>
      <c r="B35" s="69"/>
      <c r="C35" s="69"/>
      <c r="D35" s="69"/>
      <c r="E35" s="69"/>
      <c r="F35" s="70">
        <f>H33</f>
        <v>0.57222222222222219</v>
      </c>
      <c r="G35" s="71">
        <v>0</v>
      </c>
      <c r="H35" s="70">
        <f>F35+TIME(0,G35,0)</f>
        <v>0.57222222222222219</v>
      </c>
      <c r="I35" s="104"/>
    </row>
    <row r="36" spans="1:9" ht="16" x14ac:dyDescent="0.2">
      <c r="A36" s="80"/>
      <c r="B36" s="77"/>
      <c r="C36" s="77"/>
      <c r="D36" s="77"/>
      <c r="E36" s="77"/>
      <c r="F36" s="78"/>
      <c r="G36" s="79"/>
      <c r="H36" s="78"/>
      <c r="I36" s="103"/>
    </row>
    <row r="37" spans="1:9" ht="16" x14ac:dyDescent="0.2">
      <c r="A37" s="81">
        <f>A35+0.01</f>
        <v>1.0900000000000001</v>
      </c>
      <c r="B37" s="69"/>
      <c r="C37" s="69"/>
      <c r="D37" s="69"/>
      <c r="E37" s="69"/>
      <c r="F37" s="70">
        <f>H35</f>
        <v>0.57222222222222219</v>
      </c>
      <c r="G37" s="71">
        <v>0</v>
      </c>
      <c r="H37" s="70">
        <f>F37+TIME(0,G37,0)</f>
        <v>0.57222222222222219</v>
      </c>
      <c r="I37" s="104"/>
    </row>
    <row r="38" spans="1:9" ht="16" x14ac:dyDescent="0.2">
      <c r="A38" s="80"/>
      <c r="B38" s="77"/>
      <c r="C38" s="77"/>
      <c r="D38" s="77"/>
      <c r="E38" s="77"/>
      <c r="F38" s="78"/>
      <c r="G38" s="79"/>
      <c r="H38" s="78"/>
      <c r="I38" s="103"/>
    </row>
    <row r="39" spans="1:9" ht="17" x14ac:dyDescent="0.2">
      <c r="A39" s="83">
        <f>1+A19</f>
        <v>2</v>
      </c>
      <c r="B39" s="66"/>
      <c r="C39" s="66" t="s">
        <v>9</v>
      </c>
      <c r="D39" s="66"/>
      <c r="E39" s="66" t="s">
        <v>5</v>
      </c>
      <c r="F39" s="67">
        <f>H37</f>
        <v>0.57222222222222219</v>
      </c>
      <c r="G39" s="68">
        <v>0</v>
      </c>
      <c r="H39" s="67">
        <f>F39+TIME(0,G39,0)</f>
        <v>0.57222222222222219</v>
      </c>
      <c r="I39" s="102"/>
    </row>
    <row r="40" spans="1:9" ht="16" x14ac:dyDescent="0.2">
      <c r="A40" s="80"/>
      <c r="B40" s="77"/>
      <c r="C40" s="77"/>
      <c r="D40" s="77"/>
      <c r="E40" s="77"/>
      <c r="F40" s="78"/>
      <c r="G40" s="79"/>
      <c r="H40" s="78"/>
      <c r="I40" s="103"/>
    </row>
    <row r="41" spans="1:9" ht="34" x14ac:dyDescent="0.2">
      <c r="A41" s="81">
        <f>A39+0.01</f>
        <v>2.0099999999999998</v>
      </c>
      <c r="B41" s="69" t="s">
        <v>101</v>
      </c>
      <c r="C41" s="69" t="s">
        <v>10</v>
      </c>
      <c r="D41" s="84" t="s">
        <v>13</v>
      </c>
      <c r="E41" s="69" t="s">
        <v>6</v>
      </c>
      <c r="F41" s="70">
        <f>H39</f>
        <v>0.57222222222222219</v>
      </c>
      <c r="G41" s="71">
        <v>3</v>
      </c>
      <c r="H41" s="70">
        <f>F41+TIME(0,G41,0)</f>
        <v>0.57430555555555551</v>
      </c>
      <c r="I41" s="104"/>
    </row>
    <row r="42" spans="1:9" ht="16" x14ac:dyDescent="0.2">
      <c r="A42" s="80"/>
      <c r="B42" s="77"/>
      <c r="C42" s="77"/>
      <c r="D42" s="77"/>
      <c r="E42" s="77"/>
      <c r="F42" s="78"/>
      <c r="G42" s="79"/>
      <c r="H42" s="78"/>
      <c r="I42" s="103"/>
    </row>
    <row r="43" spans="1:9" ht="17" x14ac:dyDescent="0.2">
      <c r="A43" s="81">
        <f>A41+0.01</f>
        <v>2.0199999999999996</v>
      </c>
      <c r="B43" s="69" t="s">
        <v>97</v>
      </c>
      <c r="C43" s="69" t="s">
        <v>14</v>
      </c>
      <c r="D43" s="85" t="str">
        <f>Parameters!B13</f>
        <v xml:space="preserve"> 11-19/0814</v>
      </c>
      <c r="E43" s="69" t="s">
        <v>6</v>
      </c>
      <c r="F43" s="70">
        <f>H41</f>
        <v>0.57430555555555551</v>
      </c>
      <c r="G43" s="71">
        <v>1</v>
      </c>
      <c r="H43" s="70">
        <f>F43+TIME(0,G43,0)</f>
        <v>0.57499999999999996</v>
      </c>
      <c r="I43" s="104"/>
    </row>
    <row r="44" spans="1:9" ht="16" x14ac:dyDescent="0.2">
      <c r="A44" s="80"/>
      <c r="B44" s="77"/>
      <c r="C44" s="77"/>
      <c r="D44" s="77"/>
      <c r="E44" s="77"/>
      <c r="F44" s="78"/>
      <c r="G44" s="79"/>
      <c r="H44" s="78"/>
      <c r="I44" s="103"/>
    </row>
    <row r="45" spans="1:9" ht="17" x14ac:dyDescent="0.2">
      <c r="A45" s="81">
        <f>A43+0.01</f>
        <v>2.0299999999999994</v>
      </c>
      <c r="B45" s="69" t="s">
        <v>141</v>
      </c>
      <c r="C45" s="69" t="s">
        <v>142</v>
      </c>
      <c r="D45" s="85" t="str">
        <f>Parameters!B13</f>
        <v xml:space="preserve"> 11-19/0814</v>
      </c>
      <c r="E45" s="69" t="s">
        <v>6</v>
      </c>
      <c r="F45" s="70">
        <f>H43</f>
        <v>0.57499999999999996</v>
      </c>
      <c r="G45" s="71">
        <v>1</v>
      </c>
      <c r="H45" s="70">
        <f>F45+TIME(0,G45,0)</f>
        <v>0.5756944444444444</v>
      </c>
      <c r="I45" s="104"/>
    </row>
    <row r="46" spans="1:9" ht="16" x14ac:dyDescent="0.2">
      <c r="A46" s="80"/>
      <c r="B46" s="77"/>
      <c r="C46" s="77"/>
      <c r="D46" s="77"/>
      <c r="E46" s="77"/>
      <c r="F46" s="78"/>
      <c r="G46" s="79"/>
      <c r="H46" s="78"/>
      <c r="I46" s="103"/>
    </row>
    <row r="47" spans="1:9" ht="17" x14ac:dyDescent="0.2">
      <c r="A47" s="81">
        <f>A45+0.01</f>
        <v>2.0399999999999991</v>
      </c>
      <c r="B47" s="69" t="s">
        <v>141</v>
      </c>
      <c r="C47" s="69" t="s">
        <v>154</v>
      </c>
      <c r="D47" s="69"/>
      <c r="E47" s="69" t="s">
        <v>6</v>
      </c>
      <c r="F47" s="70">
        <f>H45</f>
        <v>0.5756944444444444</v>
      </c>
      <c r="G47" s="71">
        <v>1</v>
      </c>
      <c r="H47" s="70">
        <f>F47+TIME(0,G47,0)</f>
        <v>0.57638888888888884</v>
      </c>
      <c r="I47" s="104"/>
    </row>
    <row r="48" spans="1:9" ht="16" x14ac:dyDescent="0.2">
      <c r="A48" s="80"/>
      <c r="B48" s="77"/>
      <c r="C48" s="77"/>
      <c r="D48" s="77"/>
      <c r="E48" s="77"/>
      <c r="F48" s="78"/>
      <c r="G48" s="79"/>
      <c r="H48" s="78"/>
      <c r="I48" s="103"/>
    </row>
    <row r="49" spans="1:9" ht="17" x14ac:dyDescent="0.2">
      <c r="A49" s="83">
        <f>1+A39</f>
        <v>3</v>
      </c>
      <c r="B49" s="66"/>
      <c r="C49" s="66" t="s">
        <v>139</v>
      </c>
      <c r="D49" s="66"/>
      <c r="E49" s="66" t="s">
        <v>5</v>
      </c>
      <c r="F49" s="67">
        <f>H47</f>
        <v>0.57638888888888884</v>
      </c>
      <c r="G49" s="68">
        <v>0</v>
      </c>
      <c r="H49" s="67">
        <f>F49+TIME(0,G49,0)</f>
        <v>0.57638888888888884</v>
      </c>
      <c r="I49" s="102"/>
    </row>
    <row r="50" spans="1:9" ht="16" x14ac:dyDescent="0.2">
      <c r="A50" s="80"/>
      <c r="B50" s="77"/>
      <c r="C50" s="77"/>
      <c r="D50" s="77"/>
      <c r="E50" s="77"/>
      <c r="F50" s="78"/>
      <c r="G50" s="79"/>
      <c r="H50" s="78"/>
      <c r="I50" s="103"/>
    </row>
    <row r="51" spans="1:9" ht="17" x14ac:dyDescent="0.2">
      <c r="A51" s="81">
        <f>A49+0.01</f>
        <v>3.01</v>
      </c>
      <c r="B51" s="69" t="s">
        <v>102</v>
      </c>
      <c r="C51" s="69" t="s">
        <v>105</v>
      </c>
      <c r="D51" s="84"/>
      <c r="E51" s="69" t="s">
        <v>6</v>
      </c>
      <c r="F51" s="70">
        <f>H49</f>
        <v>0.57638888888888884</v>
      </c>
      <c r="G51" s="71">
        <v>3</v>
      </c>
      <c r="H51" s="70">
        <f>F51+TIME(0,G51,0)</f>
        <v>0.57847222222222217</v>
      </c>
      <c r="I51" s="104"/>
    </row>
    <row r="52" spans="1:9" ht="16" x14ac:dyDescent="0.2">
      <c r="A52" s="80"/>
      <c r="B52" s="77"/>
      <c r="C52" s="77"/>
      <c r="D52" s="77"/>
      <c r="E52" s="77"/>
      <c r="F52" s="78"/>
      <c r="G52" s="79"/>
      <c r="H52" s="78"/>
      <c r="I52" s="103"/>
    </row>
    <row r="53" spans="1:9" ht="34" x14ac:dyDescent="0.2">
      <c r="A53" s="81">
        <f>A51+0.01</f>
        <v>3.0199999999999996</v>
      </c>
      <c r="B53" s="69" t="s">
        <v>102</v>
      </c>
      <c r="C53" s="69" t="s">
        <v>107</v>
      </c>
      <c r="D53" s="69"/>
      <c r="E53" s="69" t="s">
        <v>6</v>
      </c>
      <c r="F53" s="70">
        <f>H51</f>
        <v>0.57847222222222217</v>
      </c>
      <c r="G53" s="71">
        <v>90</v>
      </c>
      <c r="H53" s="70">
        <f>F53+TIME(0,G53,0)</f>
        <v>0.64097222222222217</v>
      </c>
      <c r="I53" s="104"/>
    </row>
    <row r="54" spans="1:9" ht="34" x14ac:dyDescent="0.2">
      <c r="A54" s="80"/>
      <c r="B54" s="77"/>
      <c r="C54" s="77" t="s">
        <v>108</v>
      </c>
      <c r="D54" s="77"/>
      <c r="E54" s="77"/>
      <c r="F54" s="78"/>
      <c r="G54" s="79"/>
      <c r="H54" s="78"/>
      <c r="I54" s="103"/>
    </row>
    <row r="55" spans="1:9" ht="17" x14ac:dyDescent="0.2">
      <c r="A55" s="81">
        <f>A53+0.01</f>
        <v>3.0299999999999994</v>
      </c>
      <c r="B55" s="69"/>
      <c r="C55" s="69"/>
      <c r="D55" s="69"/>
      <c r="E55" s="69" t="s">
        <v>6</v>
      </c>
      <c r="F55" s="70">
        <f>H53</f>
        <v>0.64097222222222217</v>
      </c>
      <c r="G55" s="71">
        <v>0</v>
      </c>
      <c r="H55" s="70">
        <f>F55+TIME(0,G55,0)</f>
        <v>0.64097222222222217</v>
      </c>
      <c r="I55" s="104"/>
    </row>
    <row r="56" spans="1:9" ht="16" x14ac:dyDescent="0.2">
      <c r="A56" s="80"/>
      <c r="B56" s="77"/>
      <c r="C56" s="77"/>
      <c r="D56" s="77"/>
      <c r="E56" s="77"/>
      <c r="F56" s="78"/>
      <c r="G56" s="79"/>
      <c r="H56" s="78"/>
      <c r="I56" s="103"/>
    </row>
    <row r="57" spans="1:9" ht="17" x14ac:dyDescent="0.2">
      <c r="A57" s="81">
        <f>A55+0.01</f>
        <v>3.0399999999999991</v>
      </c>
      <c r="B57" s="69"/>
      <c r="C57" s="69"/>
      <c r="D57" s="69"/>
      <c r="E57" s="69" t="s">
        <v>6</v>
      </c>
      <c r="F57" s="70">
        <f>H55</f>
        <v>0.64097222222222217</v>
      </c>
      <c r="G57" s="71">
        <v>0</v>
      </c>
      <c r="H57" s="70">
        <f>F57+TIME(0,G57,0)</f>
        <v>0.64097222222222217</v>
      </c>
      <c r="I57" s="104"/>
    </row>
    <row r="58" spans="1:9" ht="16" x14ac:dyDescent="0.2">
      <c r="A58" s="80"/>
      <c r="B58" s="77"/>
      <c r="C58" s="77"/>
      <c r="D58" s="77"/>
      <c r="E58" s="77"/>
      <c r="F58" s="78"/>
      <c r="G58" s="79"/>
      <c r="H58" s="78"/>
      <c r="I58" s="103"/>
    </row>
    <row r="59" spans="1:9" ht="17" x14ac:dyDescent="0.2">
      <c r="A59" s="83">
        <f>1+A49</f>
        <v>4</v>
      </c>
      <c r="B59" s="66"/>
      <c r="C59" s="66" t="s">
        <v>109</v>
      </c>
      <c r="D59" s="66"/>
      <c r="E59" s="66" t="s">
        <v>5</v>
      </c>
      <c r="F59" s="67">
        <f>H57</f>
        <v>0.64097222222222217</v>
      </c>
      <c r="G59" s="68">
        <v>1</v>
      </c>
      <c r="H59" s="67">
        <f>F59+TIME(0,G59,0)</f>
        <v>0.64166666666666661</v>
      </c>
      <c r="I59" s="102"/>
    </row>
    <row r="60" spans="1:9" ht="14" x14ac:dyDescent="0.15">
      <c r="A60" s="72"/>
      <c r="B60" s="72"/>
      <c r="C60" s="72" t="s">
        <v>29</v>
      </c>
      <c r="D60" s="72"/>
      <c r="E60" s="72"/>
      <c r="F60" s="73"/>
      <c r="G60" s="74">
        <f>(H60-H59) * 24 * 60</f>
        <v>6.0000000000001386</v>
      </c>
      <c r="H60" s="73">
        <v>0.64583333333333337</v>
      </c>
      <c r="I60" s="105"/>
    </row>
    <row r="61" spans="1:9" ht="16" x14ac:dyDescent="0.2">
      <c r="A61" s="80"/>
      <c r="B61" s="77"/>
      <c r="C61" s="77"/>
      <c r="D61" s="77"/>
      <c r="E61" s="77"/>
      <c r="F61" s="78"/>
      <c r="G61" s="79"/>
      <c r="H61" s="78"/>
      <c r="I61" s="103"/>
    </row>
    <row r="62" spans="1:9" ht="16" x14ac:dyDescent="0.2">
      <c r="A62" s="80"/>
      <c r="B62" s="77"/>
      <c r="C62" s="77"/>
      <c r="D62" s="77"/>
      <c r="E62" s="77"/>
      <c r="F62" s="78"/>
      <c r="G62" s="79"/>
      <c r="H62" s="78"/>
      <c r="I62" s="103"/>
    </row>
    <row r="63" spans="1:9" ht="16" x14ac:dyDescent="0.2">
      <c r="A63" s="80"/>
      <c r="B63" s="77"/>
      <c r="C63" s="77"/>
      <c r="D63" s="77"/>
      <c r="E63" s="77"/>
      <c r="F63" s="78"/>
      <c r="G63" s="79"/>
      <c r="H63" s="78"/>
      <c r="I63" s="103"/>
    </row>
    <row r="64" spans="1:9" ht="16" x14ac:dyDescent="0.2">
      <c r="A64" s="185" t="s">
        <v>151</v>
      </c>
      <c r="B64" s="186"/>
      <c r="C64" s="186"/>
      <c r="D64" s="186"/>
      <c r="E64" s="186"/>
      <c r="F64" s="186"/>
      <c r="G64" s="186"/>
      <c r="H64" s="186"/>
      <c r="I64" s="186"/>
    </row>
    <row r="65" spans="1:9" ht="34" x14ac:dyDescent="0.2">
      <c r="A65" s="62" t="s">
        <v>20</v>
      </c>
      <c r="B65" s="62" t="s">
        <v>21</v>
      </c>
      <c r="C65" s="62" t="s">
        <v>22</v>
      </c>
      <c r="D65" s="62" t="s">
        <v>23</v>
      </c>
      <c r="E65" s="62" t="s">
        <v>24</v>
      </c>
      <c r="F65" s="63" t="s">
        <v>25</v>
      </c>
      <c r="G65" s="64" t="s">
        <v>26</v>
      </c>
      <c r="H65" s="63" t="s">
        <v>27</v>
      </c>
      <c r="I65" s="62" t="s">
        <v>28</v>
      </c>
    </row>
    <row r="66" spans="1:9" ht="17" x14ac:dyDescent="0.2">
      <c r="A66" s="83">
        <f>1+A59</f>
        <v>5</v>
      </c>
      <c r="B66" s="66"/>
      <c r="C66" s="66" t="s">
        <v>3</v>
      </c>
      <c r="D66" s="66"/>
      <c r="E66" s="66" t="s">
        <v>5</v>
      </c>
      <c r="F66" s="67">
        <v>0.5625</v>
      </c>
      <c r="G66" s="68">
        <v>0</v>
      </c>
      <c r="H66" s="67">
        <f>F66+TIME(0,G66,0)</f>
        <v>0.5625</v>
      </c>
      <c r="I66" s="102"/>
    </row>
    <row r="67" spans="1:9" s="65" customFormat="1" ht="16" x14ac:dyDescent="0.2">
      <c r="A67" s="80"/>
      <c r="B67" s="77"/>
      <c r="C67" s="77"/>
      <c r="D67" s="77"/>
      <c r="E67" s="77"/>
      <c r="F67" s="78"/>
      <c r="G67" s="79"/>
      <c r="H67" s="78"/>
      <c r="I67" s="103"/>
    </row>
    <row r="68" spans="1:9" ht="17" x14ac:dyDescent="0.2">
      <c r="A68" s="81">
        <f>A66+0.01</f>
        <v>5.01</v>
      </c>
      <c r="B68" s="69"/>
      <c r="C68" s="69" t="s">
        <v>4</v>
      </c>
      <c r="D68" s="69"/>
      <c r="E68" s="69" t="s">
        <v>5</v>
      </c>
      <c r="F68" s="70">
        <f>H66</f>
        <v>0.5625</v>
      </c>
      <c r="G68" s="71">
        <v>0</v>
      </c>
      <c r="H68" s="70">
        <f>F68+TIME(0,G68,0)</f>
        <v>0.5625</v>
      </c>
      <c r="I68" s="104"/>
    </row>
    <row r="69" spans="1:9" ht="16" x14ac:dyDescent="0.2">
      <c r="A69" s="80"/>
      <c r="B69" s="77"/>
      <c r="C69" s="77"/>
      <c r="D69" s="77"/>
      <c r="E69" s="77"/>
      <c r="F69" s="78"/>
      <c r="G69" s="79"/>
      <c r="H69" s="78"/>
      <c r="I69" s="103"/>
    </row>
    <row r="70" spans="1:9" ht="17" x14ac:dyDescent="0.2">
      <c r="A70" s="81">
        <f>A68+0.01</f>
        <v>5.0199999999999996</v>
      </c>
      <c r="B70" s="69" t="s">
        <v>97</v>
      </c>
      <c r="C70" s="69" t="s">
        <v>7</v>
      </c>
      <c r="D70" s="69"/>
      <c r="E70" s="69" t="s">
        <v>5</v>
      </c>
      <c r="F70" s="70">
        <f>H68</f>
        <v>0.5625</v>
      </c>
      <c r="G70" s="71">
        <v>0</v>
      </c>
      <c r="H70" s="70">
        <f>F70+TIME(0,G70,0)</f>
        <v>0.5625</v>
      </c>
      <c r="I70" s="104"/>
    </row>
    <row r="71" spans="1:9" x14ac:dyDescent="0.15">
      <c r="A71" s="82"/>
    </row>
    <row r="72" spans="1:9" ht="17" x14ac:dyDescent="0.2">
      <c r="A72" s="81">
        <f>A70+0.01</f>
        <v>5.0299999999999994</v>
      </c>
      <c r="B72" s="69" t="s">
        <v>99</v>
      </c>
      <c r="C72" s="69" t="s">
        <v>110</v>
      </c>
      <c r="D72" s="69"/>
      <c r="E72" s="69" t="s">
        <v>5</v>
      </c>
      <c r="F72" s="70">
        <f>H70</f>
        <v>0.5625</v>
      </c>
      <c r="G72" s="71">
        <v>1</v>
      </c>
      <c r="H72" s="70">
        <f>F72+TIME(0,G72,0)</f>
        <v>0.56319444444444444</v>
      </c>
      <c r="I72" s="104"/>
    </row>
    <row r="73" spans="1:9" x14ac:dyDescent="0.15">
      <c r="A73" s="82"/>
    </row>
    <row r="74" spans="1:9" ht="17" x14ac:dyDescent="0.2">
      <c r="A74" s="83">
        <f>1+A66</f>
        <v>6</v>
      </c>
      <c r="B74" s="66"/>
      <c r="C74" s="66" t="s">
        <v>106</v>
      </c>
      <c r="D74" s="66"/>
      <c r="E74" s="66" t="s">
        <v>5</v>
      </c>
      <c r="F74" s="67">
        <f>H72</f>
        <v>0.56319444444444444</v>
      </c>
      <c r="G74" s="68">
        <v>0</v>
      </c>
      <c r="H74" s="67">
        <f>F74+TIME(0,G74,0)</f>
        <v>0.56319444444444444</v>
      </c>
      <c r="I74" s="102"/>
    </row>
    <row r="75" spans="1:9" ht="16" x14ac:dyDescent="0.2">
      <c r="A75" s="80"/>
      <c r="B75" s="77"/>
      <c r="C75" s="77"/>
      <c r="D75" s="77"/>
      <c r="E75" s="77"/>
      <c r="F75" s="78"/>
      <c r="G75" s="79"/>
      <c r="H75" s="78"/>
      <c r="I75" s="103"/>
    </row>
    <row r="76" spans="1:9" ht="34" x14ac:dyDescent="0.2">
      <c r="A76" s="81">
        <f>A74+0.01</f>
        <v>6.01</v>
      </c>
      <c r="B76" s="69" t="s">
        <v>102</v>
      </c>
      <c r="C76" s="69" t="s">
        <v>117</v>
      </c>
      <c r="D76" s="69"/>
      <c r="E76" s="69" t="s">
        <v>5</v>
      </c>
      <c r="F76" s="70">
        <f>H74</f>
        <v>0.56319444444444444</v>
      </c>
      <c r="G76" s="71">
        <v>110</v>
      </c>
      <c r="H76" s="70">
        <f>F76+TIME(0,G76,0)</f>
        <v>0.63958333333333328</v>
      </c>
      <c r="I76" s="104"/>
    </row>
    <row r="77" spans="1:9" ht="34" x14ac:dyDescent="0.2">
      <c r="A77" s="80"/>
      <c r="B77" s="77"/>
      <c r="C77" s="77" t="s">
        <v>108</v>
      </c>
      <c r="D77" s="77"/>
      <c r="E77" s="77"/>
      <c r="F77" s="78"/>
      <c r="G77" s="79"/>
      <c r="H77" s="78"/>
      <c r="I77" s="103"/>
    </row>
    <row r="78" spans="1:9" ht="17" x14ac:dyDescent="0.2">
      <c r="A78" s="81">
        <f>A76+0.01</f>
        <v>6.02</v>
      </c>
      <c r="B78" s="69"/>
      <c r="C78" s="69"/>
      <c r="D78" s="69"/>
      <c r="E78" s="69" t="s">
        <v>5</v>
      </c>
      <c r="F78" s="70">
        <f>H76</f>
        <v>0.63958333333333328</v>
      </c>
      <c r="G78" s="71">
        <v>0</v>
      </c>
      <c r="H78" s="70">
        <f>F78+TIME(0,G78,0)</f>
        <v>0.63958333333333328</v>
      </c>
      <c r="I78" s="104"/>
    </row>
    <row r="79" spans="1:9" ht="16" x14ac:dyDescent="0.2">
      <c r="A79" s="80"/>
      <c r="B79" s="77"/>
      <c r="C79" s="77"/>
      <c r="D79" s="77"/>
      <c r="E79" s="77"/>
      <c r="F79" s="78"/>
      <c r="G79" s="79"/>
      <c r="H79" s="78"/>
      <c r="I79" s="103"/>
    </row>
    <row r="80" spans="1:9" ht="17" x14ac:dyDescent="0.2">
      <c r="A80" s="83">
        <f>1+A74</f>
        <v>7</v>
      </c>
      <c r="B80" s="66"/>
      <c r="C80" s="66" t="s">
        <v>147</v>
      </c>
      <c r="D80" s="66"/>
      <c r="E80" s="66" t="s">
        <v>5</v>
      </c>
      <c r="F80" s="67">
        <f>H78</f>
        <v>0.63958333333333328</v>
      </c>
      <c r="G80" s="68">
        <v>0</v>
      </c>
      <c r="H80" s="67">
        <f>F80+TIME(0,G80,0)</f>
        <v>0.63958333333333328</v>
      </c>
      <c r="I80" s="102"/>
    </row>
    <row r="81" spans="1:9" ht="14" x14ac:dyDescent="0.15">
      <c r="A81" s="72"/>
      <c r="B81" s="72"/>
      <c r="C81" s="72" t="s">
        <v>29</v>
      </c>
      <c r="D81" s="72"/>
      <c r="E81" s="72"/>
      <c r="F81" s="73"/>
      <c r="G81" s="74">
        <f>(H81-H80) * 24 * 60</f>
        <v>9.0000000000001279</v>
      </c>
      <c r="H81" s="73">
        <v>0.64583333333333337</v>
      </c>
      <c r="I81" s="105"/>
    </row>
    <row r="85" spans="1:9" ht="16" x14ac:dyDescent="0.2">
      <c r="A85" s="185" t="s">
        <v>150</v>
      </c>
      <c r="B85" s="186"/>
      <c r="C85" s="186"/>
      <c r="D85" s="186"/>
      <c r="E85" s="186"/>
      <c r="F85" s="186"/>
      <c r="G85" s="186"/>
      <c r="H85" s="186"/>
      <c r="I85" s="186"/>
    </row>
    <row r="86" spans="1:9" ht="34" x14ac:dyDescent="0.2">
      <c r="A86" s="62" t="s">
        <v>20</v>
      </c>
      <c r="B86" s="62" t="s">
        <v>21</v>
      </c>
      <c r="C86" s="62" t="s">
        <v>22</v>
      </c>
      <c r="D86" s="62" t="s">
        <v>23</v>
      </c>
      <c r="E86" s="62" t="s">
        <v>24</v>
      </c>
      <c r="F86" s="63" t="s">
        <v>25</v>
      </c>
      <c r="G86" s="64" t="s">
        <v>26</v>
      </c>
      <c r="H86" s="63" t="s">
        <v>27</v>
      </c>
      <c r="I86" s="62" t="s">
        <v>28</v>
      </c>
    </row>
    <row r="87" spans="1:9" ht="17" x14ac:dyDescent="0.2">
      <c r="A87" s="83">
        <f>1+A80</f>
        <v>8</v>
      </c>
      <c r="B87" s="66"/>
      <c r="C87" s="66" t="s">
        <v>3</v>
      </c>
      <c r="D87" s="66"/>
      <c r="E87" s="66" t="s">
        <v>5</v>
      </c>
      <c r="F87" s="67">
        <v>0.33333333333333331</v>
      </c>
      <c r="G87" s="68">
        <v>0</v>
      </c>
      <c r="H87" s="67">
        <f>F87+TIME(0,G87,0)</f>
        <v>0.33333333333333331</v>
      </c>
      <c r="I87" s="102"/>
    </row>
    <row r="88" spans="1:9" s="65" customFormat="1" ht="16" x14ac:dyDescent="0.2">
      <c r="A88" s="80"/>
      <c r="B88" s="77"/>
      <c r="C88" s="77"/>
      <c r="D88" s="77"/>
      <c r="E88" s="77"/>
      <c r="F88" s="78"/>
      <c r="G88" s="79"/>
      <c r="H88" s="78"/>
      <c r="I88" s="103"/>
    </row>
    <row r="89" spans="1:9" ht="17" x14ac:dyDescent="0.2">
      <c r="A89" s="81">
        <f>A87+0.01</f>
        <v>8.01</v>
      </c>
      <c r="B89" s="69"/>
      <c r="C89" s="69" t="s">
        <v>4</v>
      </c>
      <c r="D89" s="69"/>
      <c r="E89" s="69" t="s">
        <v>5</v>
      </c>
      <c r="F89" s="70">
        <f>H87</f>
        <v>0.33333333333333331</v>
      </c>
      <c r="G89" s="71">
        <v>0</v>
      </c>
      <c r="H89" s="70">
        <f>F89+TIME(0,G89,0)</f>
        <v>0.33333333333333331</v>
      </c>
      <c r="I89" s="104"/>
    </row>
    <row r="90" spans="1:9" ht="16" x14ac:dyDescent="0.2">
      <c r="A90" s="80"/>
      <c r="B90" s="77"/>
      <c r="C90" s="77"/>
      <c r="D90" s="77"/>
      <c r="E90" s="77"/>
      <c r="F90" s="78"/>
      <c r="G90" s="79"/>
      <c r="H90" s="78"/>
      <c r="I90" s="103"/>
    </row>
    <row r="91" spans="1:9" ht="17" x14ac:dyDescent="0.2">
      <c r="A91" s="81">
        <f>A89+0.01</f>
        <v>8.02</v>
      </c>
      <c r="B91" s="69" t="s">
        <v>97</v>
      </c>
      <c r="C91" s="69" t="s">
        <v>7</v>
      </c>
      <c r="D91" s="69"/>
      <c r="E91" s="69" t="s">
        <v>5</v>
      </c>
      <c r="F91" s="70">
        <f>H89</f>
        <v>0.33333333333333331</v>
      </c>
      <c r="G91" s="71">
        <v>0</v>
      </c>
      <c r="H91" s="70">
        <f>F91+TIME(0,G91,0)</f>
        <v>0.33333333333333331</v>
      </c>
      <c r="I91" s="104"/>
    </row>
    <row r="92" spans="1:9" x14ac:dyDescent="0.15">
      <c r="A92" s="82"/>
    </row>
    <row r="93" spans="1:9" ht="17" x14ac:dyDescent="0.2">
      <c r="A93" s="81">
        <f>A91+0.01</f>
        <v>8.0299999999999994</v>
      </c>
      <c r="B93" s="69" t="s">
        <v>99</v>
      </c>
      <c r="C93" s="69" t="s">
        <v>110</v>
      </c>
      <c r="D93" s="69"/>
      <c r="E93" s="69" t="s">
        <v>5</v>
      </c>
      <c r="F93" s="70">
        <f>H91</f>
        <v>0.33333333333333331</v>
      </c>
      <c r="G93" s="71">
        <v>1</v>
      </c>
      <c r="H93" s="70">
        <f>F93+TIME(0,G93,0)</f>
        <v>0.33402777777777776</v>
      </c>
      <c r="I93" s="104"/>
    </row>
    <row r="94" spans="1:9" x14ac:dyDescent="0.15">
      <c r="A94" s="82"/>
    </row>
    <row r="95" spans="1:9" ht="17" x14ac:dyDescent="0.2">
      <c r="A95" s="83">
        <f>1+A87</f>
        <v>9</v>
      </c>
      <c r="B95" s="66"/>
      <c r="C95" s="66" t="s">
        <v>106</v>
      </c>
      <c r="D95" s="66"/>
      <c r="E95" s="66" t="s">
        <v>5</v>
      </c>
      <c r="F95" s="67">
        <f>H93</f>
        <v>0.33402777777777776</v>
      </c>
      <c r="G95" s="68">
        <v>0</v>
      </c>
      <c r="H95" s="67">
        <f>F95+TIME(0,G95,0)</f>
        <v>0.33402777777777776</v>
      </c>
      <c r="I95" s="102"/>
    </row>
    <row r="96" spans="1:9" ht="16" x14ac:dyDescent="0.2">
      <c r="A96" s="80"/>
      <c r="B96" s="77"/>
      <c r="C96" s="77"/>
      <c r="D96" s="77"/>
      <c r="E96" s="77"/>
      <c r="F96" s="78"/>
      <c r="G96" s="79"/>
      <c r="H96" s="78"/>
      <c r="I96" s="103"/>
    </row>
    <row r="97" spans="1:9" ht="34" x14ac:dyDescent="0.2">
      <c r="A97" s="81">
        <f>A95+0.01</f>
        <v>9.01</v>
      </c>
      <c r="B97" s="69" t="s">
        <v>102</v>
      </c>
      <c r="C97" s="69" t="s">
        <v>117</v>
      </c>
      <c r="D97" s="69"/>
      <c r="E97" s="69" t="s">
        <v>5</v>
      </c>
      <c r="F97" s="70">
        <f>H95</f>
        <v>0.33402777777777776</v>
      </c>
      <c r="G97" s="71">
        <v>110</v>
      </c>
      <c r="H97" s="70">
        <f>F97+TIME(0,G97,0)</f>
        <v>0.41041666666666665</v>
      </c>
      <c r="I97" s="104"/>
    </row>
    <row r="98" spans="1:9" ht="34" x14ac:dyDescent="0.2">
      <c r="A98" s="80"/>
      <c r="B98" s="77"/>
      <c r="C98" s="77" t="s">
        <v>108</v>
      </c>
      <c r="D98" s="77"/>
      <c r="E98" s="77"/>
      <c r="F98" s="78"/>
      <c r="G98" s="79"/>
      <c r="H98" s="78"/>
      <c r="I98" s="103"/>
    </row>
    <row r="99" spans="1:9" ht="17" x14ac:dyDescent="0.2">
      <c r="A99" s="81">
        <f>A97+0.01</f>
        <v>9.02</v>
      </c>
      <c r="B99" s="69"/>
      <c r="C99" s="69"/>
      <c r="D99" s="69"/>
      <c r="E99" s="69" t="s">
        <v>5</v>
      </c>
      <c r="F99" s="70">
        <f>H97</f>
        <v>0.41041666666666665</v>
      </c>
      <c r="G99" s="71">
        <v>0</v>
      </c>
      <c r="H99" s="70">
        <f>F99+TIME(0,G99,0)</f>
        <v>0.41041666666666665</v>
      </c>
      <c r="I99" s="104"/>
    </row>
    <row r="100" spans="1:9" ht="16" x14ac:dyDescent="0.2">
      <c r="A100" s="80"/>
      <c r="B100" s="77"/>
      <c r="C100" s="77"/>
      <c r="D100" s="77"/>
      <c r="E100" s="77"/>
      <c r="F100" s="78"/>
      <c r="G100" s="79"/>
      <c r="H100" s="78"/>
      <c r="I100" s="103"/>
    </row>
    <row r="101" spans="1:9" ht="17" x14ac:dyDescent="0.2">
      <c r="A101" s="83">
        <f>1+A95</f>
        <v>10</v>
      </c>
      <c r="B101" s="66"/>
      <c r="C101" s="66" t="s">
        <v>147</v>
      </c>
      <c r="D101" s="66"/>
      <c r="E101" s="66" t="s">
        <v>5</v>
      </c>
      <c r="F101" s="67">
        <f>H99</f>
        <v>0.41041666666666665</v>
      </c>
      <c r="G101" s="68">
        <v>0</v>
      </c>
      <c r="H101" s="67">
        <f>F101+TIME(0,G101,0)</f>
        <v>0.41041666666666665</v>
      </c>
      <c r="I101" s="102"/>
    </row>
    <row r="102" spans="1:9" ht="14" x14ac:dyDescent="0.15">
      <c r="A102" s="72"/>
      <c r="B102" s="72"/>
      <c r="C102" s="72" t="s">
        <v>29</v>
      </c>
      <c r="D102" s="72"/>
      <c r="E102" s="72"/>
      <c r="F102" s="73"/>
      <c r="G102" s="74">
        <f>(H102-H101) * 24 * 60</f>
        <v>9.000000000000048</v>
      </c>
      <c r="H102" s="73">
        <v>0.41666666666666669</v>
      </c>
      <c r="I102" s="105"/>
    </row>
    <row r="109" spans="1:9" ht="16" x14ac:dyDescent="0.2">
      <c r="A109" s="185" t="s">
        <v>153</v>
      </c>
      <c r="B109" s="186"/>
      <c r="C109" s="186"/>
      <c r="D109" s="186"/>
      <c r="E109" s="186"/>
      <c r="F109" s="186"/>
      <c r="G109" s="186"/>
      <c r="H109" s="186"/>
      <c r="I109" s="186"/>
    </row>
    <row r="110" spans="1:9" ht="34" x14ac:dyDescent="0.2">
      <c r="A110" s="62" t="s">
        <v>20</v>
      </c>
      <c r="B110" s="62" t="s">
        <v>21</v>
      </c>
      <c r="C110" s="62" t="s">
        <v>22</v>
      </c>
      <c r="D110" s="62" t="s">
        <v>23</v>
      </c>
      <c r="E110" s="62" t="s">
        <v>24</v>
      </c>
      <c r="F110" s="63" t="s">
        <v>25</v>
      </c>
      <c r="G110" s="64" t="s">
        <v>26</v>
      </c>
      <c r="H110" s="63" t="s">
        <v>27</v>
      </c>
      <c r="I110" s="62" t="s">
        <v>28</v>
      </c>
    </row>
    <row r="111" spans="1:9" ht="17" x14ac:dyDescent="0.2">
      <c r="A111" s="83">
        <f>1+A101</f>
        <v>11</v>
      </c>
      <c r="B111" s="66"/>
      <c r="C111" s="66" t="s">
        <v>3</v>
      </c>
      <c r="D111" s="66"/>
      <c r="E111" s="66" t="s">
        <v>5</v>
      </c>
      <c r="F111" s="67">
        <v>0.4375</v>
      </c>
      <c r="G111" s="68">
        <v>0</v>
      </c>
      <c r="H111" s="67">
        <f>F111+TIME(0,G111,0)</f>
        <v>0.4375</v>
      </c>
      <c r="I111" s="102"/>
    </row>
    <row r="112" spans="1:9" ht="16" x14ac:dyDescent="0.2">
      <c r="A112" s="80"/>
      <c r="B112" s="77"/>
      <c r="C112" s="77"/>
      <c r="D112" s="77"/>
      <c r="E112" s="77"/>
      <c r="F112" s="78"/>
      <c r="G112" s="79"/>
      <c r="H112" s="78"/>
      <c r="I112" s="103"/>
    </row>
    <row r="113" spans="1:9" ht="17" x14ac:dyDescent="0.2">
      <c r="A113" s="81">
        <f>A111+0.01</f>
        <v>11.01</v>
      </c>
      <c r="B113" s="69"/>
      <c r="C113" s="69" t="s">
        <v>4</v>
      </c>
      <c r="D113" s="69"/>
      <c r="E113" s="69" t="s">
        <v>6</v>
      </c>
      <c r="F113" s="70">
        <f>H111</f>
        <v>0.4375</v>
      </c>
      <c r="G113" s="71">
        <v>0</v>
      </c>
      <c r="H113" s="70">
        <f>F113+TIME(0,G113,0)</f>
        <v>0.4375</v>
      </c>
      <c r="I113" s="104"/>
    </row>
    <row r="114" spans="1:9" ht="16" x14ac:dyDescent="0.2">
      <c r="A114" s="80"/>
      <c r="B114" s="77"/>
      <c r="C114" s="77"/>
      <c r="D114" s="77"/>
      <c r="E114" s="77"/>
      <c r="F114" s="78"/>
      <c r="G114" s="79"/>
      <c r="H114" s="78"/>
      <c r="I114" s="103"/>
    </row>
    <row r="115" spans="1:9" ht="17" x14ac:dyDescent="0.2">
      <c r="A115" s="81">
        <f>A113+0.01</f>
        <v>11.02</v>
      </c>
      <c r="B115" s="69" t="s">
        <v>101</v>
      </c>
      <c r="C115" s="69" t="s">
        <v>7</v>
      </c>
      <c r="D115" s="69"/>
      <c r="E115" s="69" t="s">
        <v>6</v>
      </c>
      <c r="F115" s="70">
        <f>H113</f>
        <v>0.4375</v>
      </c>
      <c r="G115" s="71">
        <v>0</v>
      </c>
      <c r="H115" s="70">
        <f>F115+TIME(0,G115,0)</f>
        <v>0.4375</v>
      </c>
      <c r="I115" s="104"/>
    </row>
    <row r="116" spans="1:9" x14ac:dyDescent="0.15">
      <c r="A116" s="82"/>
    </row>
    <row r="117" spans="1:9" ht="17" x14ac:dyDescent="0.2">
      <c r="A117" s="81">
        <f>A115+0.01</f>
        <v>11.03</v>
      </c>
      <c r="B117" s="69" t="s">
        <v>99</v>
      </c>
      <c r="C117" s="69" t="s">
        <v>110</v>
      </c>
      <c r="D117" s="69"/>
      <c r="E117" s="69" t="s">
        <v>6</v>
      </c>
      <c r="F117" s="70">
        <f>H115</f>
        <v>0.4375</v>
      </c>
      <c r="G117" s="71">
        <v>1</v>
      </c>
      <c r="H117" s="70">
        <f>F117+TIME(0,G117,0)</f>
        <v>0.43819444444444444</v>
      </c>
      <c r="I117" s="104"/>
    </row>
    <row r="118" spans="1:9" x14ac:dyDescent="0.15">
      <c r="A118" s="82"/>
    </row>
    <row r="119" spans="1:9" ht="17" x14ac:dyDescent="0.2">
      <c r="A119" s="83">
        <f>1+A111</f>
        <v>12</v>
      </c>
      <c r="B119" s="66"/>
      <c r="C119" s="66" t="s">
        <v>106</v>
      </c>
      <c r="D119" s="66"/>
      <c r="E119" s="66" t="s">
        <v>5</v>
      </c>
      <c r="F119" s="67">
        <f>H117</f>
        <v>0.43819444444444444</v>
      </c>
      <c r="G119" s="68">
        <v>0</v>
      </c>
      <c r="H119" s="67">
        <f>F119+TIME(0,G119,0)</f>
        <v>0.43819444444444444</v>
      </c>
      <c r="I119" s="102"/>
    </row>
    <row r="120" spans="1:9" ht="16" x14ac:dyDescent="0.2">
      <c r="A120" s="80"/>
      <c r="B120" s="77"/>
      <c r="C120" s="77"/>
      <c r="D120" s="77"/>
      <c r="E120" s="77"/>
      <c r="F120" s="78"/>
      <c r="G120" s="79"/>
      <c r="H120" s="78"/>
      <c r="I120" s="103"/>
    </row>
    <row r="121" spans="1:9" ht="34" x14ac:dyDescent="0.2">
      <c r="A121" s="81">
        <f>A119+0.01</f>
        <v>12.01</v>
      </c>
      <c r="B121" s="69" t="s">
        <v>102</v>
      </c>
      <c r="C121" s="69" t="s">
        <v>117</v>
      </c>
      <c r="D121" s="69"/>
      <c r="E121" s="69" t="s">
        <v>6</v>
      </c>
      <c r="F121" s="70">
        <f>H119</f>
        <v>0.43819444444444444</v>
      </c>
      <c r="G121" s="71">
        <v>100</v>
      </c>
      <c r="H121" s="70">
        <f>F121+TIME(0,G121,0)</f>
        <v>0.50763888888888886</v>
      </c>
      <c r="I121" s="104"/>
    </row>
    <row r="122" spans="1:9" ht="34" x14ac:dyDescent="0.2">
      <c r="A122" s="80"/>
      <c r="B122" s="77"/>
      <c r="C122" s="77" t="s">
        <v>108</v>
      </c>
      <c r="D122" s="77"/>
      <c r="E122" s="77"/>
      <c r="F122" s="78"/>
      <c r="G122" s="79"/>
      <c r="H122" s="78"/>
      <c r="I122" s="103"/>
    </row>
    <row r="123" spans="1:9" ht="17" x14ac:dyDescent="0.2">
      <c r="A123" s="81">
        <f>A121+0.01</f>
        <v>12.02</v>
      </c>
      <c r="B123" s="69"/>
      <c r="C123" s="69"/>
      <c r="D123" s="69"/>
      <c r="E123" s="69" t="s">
        <v>6</v>
      </c>
      <c r="F123" s="70">
        <f>H121</f>
        <v>0.50763888888888886</v>
      </c>
      <c r="G123" s="71">
        <v>0</v>
      </c>
      <c r="H123" s="70">
        <f>F123+TIME(0,G123,0)</f>
        <v>0.50763888888888886</v>
      </c>
      <c r="I123" s="104"/>
    </row>
    <row r="124" spans="1:9" ht="16" x14ac:dyDescent="0.2">
      <c r="A124" s="80"/>
      <c r="B124" s="77"/>
      <c r="C124" s="77"/>
      <c r="D124" s="77"/>
      <c r="E124" s="77"/>
      <c r="F124" s="78"/>
      <c r="G124" s="79"/>
      <c r="H124" s="78"/>
      <c r="I124" s="103"/>
    </row>
    <row r="125" spans="1:9" ht="17" x14ac:dyDescent="0.2">
      <c r="A125" s="83">
        <f>1+A119</f>
        <v>13</v>
      </c>
      <c r="B125" s="66"/>
      <c r="C125" s="66" t="s">
        <v>164</v>
      </c>
      <c r="D125" s="66"/>
      <c r="E125" s="66" t="s">
        <v>5</v>
      </c>
      <c r="F125" s="67">
        <f>H121</f>
        <v>0.50763888888888886</v>
      </c>
      <c r="G125" s="68">
        <v>0</v>
      </c>
      <c r="H125" s="67">
        <f>F125+TIME(0,G125,0)</f>
        <v>0.50763888888888886</v>
      </c>
      <c r="I125" s="102" t="s">
        <v>167</v>
      </c>
    </row>
    <row r="127" spans="1:9" ht="17" x14ac:dyDescent="0.2">
      <c r="A127" s="81">
        <f>A125+0.01</f>
        <v>13.01</v>
      </c>
      <c r="B127" s="69" t="s">
        <v>165</v>
      </c>
      <c r="C127" s="69" t="s">
        <v>166</v>
      </c>
      <c r="D127" s="85"/>
      <c r="E127" s="69" t="s">
        <v>5</v>
      </c>
      <c r="F127" s="70">
        <f>H125</f>
        <v>0.50763888888888886</v>
      </c>
      <c r="G127" s="71">
        <v>5</v>
      </c>
      <c r="H127" s="70">
        <f>F127+TIME(0,G127,0)</f>
        <v>0.51111111111111107</v>
      </c>
      <c r="I127" s="104" t="s">
        <v>167</v>
      </c>
    </row>
    <row r="128" spans="1:9" ht="16" x14ac:dyDescent="0.2">
      <c r="A128" s="80"/>
      <c r="B128" s="77"/>
      <c r="C128" s="77"/>
      <c r="D128" s="77"/>
      <c r="E128" s="77"/>
      <c r="F128" s="78"/>
      <c r="G128" s="79"/>
      <c r="H128" s="78"/>
      <c r="I128" s="103"/>
    </row>
    <row r="129" spans="1:9" ht="17" x14ac:dyDescent="0.2">
      <c r="A129" s="83">
        <f>1+A125</f>
        <v>14</v>
      </c>
      <c r="B129" s="66"/>
      <c r="C129" s="66" t="s">
        <v>111</v>
      </c>
      <c r="D129" s="66"/>
      <c r="E129" s="66" t="s">
        <v>5</v>
      </c>
      <c r="F129" s="67">
        <f>H127</f>
        <v>0.51111111111111107</v>
      </c>
      <c r="G129" s="68">
        <v>0</v>
      </c>
      <c r="H129" s="67">
        <f>F129+TIME(0,G129,0)</f>
        <v>0.51111111111111107</v>
      </c>
      <c r="I129" s="102"/>
    </row>
    <row r="130" spans="1:9" ht="16" x14ac:dyDescent="0.2">
      <c r="A130" s="80"/>
      <c r="B130" s="77"/>
      <c r="C130" s="77"/>
      <c r="D130" s="77"/>
      <c r="E130" s="77"/>
      <c r="F130" s="78"/>
      <c r="G130" s="79"/>
      <c r="H130" s="78"/>
      <c r="I130" s="103"/>
    </row>
    <row r="131" spans="1:9" ht="17" x14ac:dyDescent="0.2">
      <c r="A131" s="81">
        <f>A129+0.01</f>
        <v>14.01</v>
      </c>
      <c r="B131" s="69" t="s">
        <v>102</v>
      </c>
      <c r="C131" s="69" t="s">
        <v>112</v>
      </c>
      <c r="D131" s="85" t="str">
        <f>Parameters!B13</f>
        <v xml:space="preserve"> 11-19/0814</v>
      </c>
      <c r="E131" s="69" t="s">
        <v>6</v>
      </c>
      <c r="F131" s="70">
        <f>H129</f>
        <v>0.51111111111111107</v>
      </c>
      <c r="G131" s="71">
        <v>5</v>
      </c>
      <c r="H131" s="70">
        <f>F131+TIME(0,G131,0)</f>
        <v>0.51458333333333328</v>
      </c>
      <c r="I131" s="104"/>
    </row>
    <row r="132" spans="1:9" ht="16" x14ac:dyDescent="0.2">
      <c r="A132" s="80"/>
      <c r="B132" s="77"/>
      <c r="C132" s="77"/>
      <c r="D132" s="86"/>
      <c r="E132" s="77"/>
      <c r="F132" s="78"/>
      <c r="G132" s="79"/>
      <c r="H132" s="78"/>
      <c r="I132" s="103"/>
    </row>
    <row r="133" spans="1:9" ht="17" x14ac:dyDescent="0.2">
      <c r="A133" s="81">
        <f>A131+0.01</f>
        <v>14.02</v>
      </c>
      <c r="B133" s="69" t="s">
        <v>102</v>
      </c>
      <c r="C133" s="69" t="s">
        <v>113</v>
      </c>
      <c r="D133" s="85" t="str">
        <f>Parameters!B13</f>
        <v xml:space="preserve"> 11-19/0814</v>
      </c>
      <c r="E133" s="69" t="s">
        <v>6</v>
      </c>
      <c r="F133" s="70">
        <f>H131</f>
        <v>0.51458333333333328</v>
      </c>
      <c r="G133" s="71">
        <v>0</v>
      </c>
      <c r="H133" s="70">
        <f>F133+TIME(0,G133,0)</f>
        <v>0.51458333333333328</v>
      </c>
      <c r="I133" s="104"/>
    </row>
    <row r="134" spans="1:9" ht="16" x14ac:dyDescent="0.2">
      <c r="A134" s="80"/>
      <c r="B134" s="77"/>
      <c r="C134" s="77"/>
      <c r="D134" s="86"/>
      <c r="E134" s="77"/>
      <c r="F134" s="78"/>
      <c r="G134" s="79"/>
      <c r="H134" s="78"/>
      <c r="I134" s="103"/>
    </row>
    <row r="135" spans="1:9" ht="17" x14ac:dyDescent="0.2">
      <c r="A135" s="81">
        <f>A133+0.01</f>
        <v>14.03</v>
      </c>
      <c r="B135" s="69" t="s">
        <v>100</v>
      </c>
      <c r="C135" s="69" t="s">
        <v>114</v>
      </c>
      <c r="D135" s="85" t="str">
        <f>Parameters!B13</f>
        <v xml:space="preserve"> 11-19/0814</v>
      </c>
      <c r="E135" s="69" t="s">
        <v>6</v>
      </c>
      <c r="F135" s="70">
        <f>H133</f>
        <v>0.51458333333333328</v>
      </c>
      <c r="G135" s="71">
        <v>0</v>
      </c>
      <c r="H135" s="70">
        <f>F135+TIME(0,G135,0)</f>
        <v>0.51458333333333328</v>
      </c>
      <c r="I135" s="104"/>
    </row>
    <row r="136" spans="1:9" x14ac:dyDescent="0.15">
      <c r="D136" s="87"/>
    </row>
    <row r="137" spans="1:9" ht="17" x14ac:dyDescent="0.2">
      <c r="A137" s="81">
        <f>A135+0.01</f>
        <v>14.04</v>
      </c>
      <c r="B137" s="69" t="s">
        <v>103</v>
      </c>
      <c r="C137" s="69" t="s">
        <v>115</v>
      </c>
      <c r="D137" s="85" t="str">
        <f>Parameters!B13</f>
        <v xml:space="preserve"> 11-19/0814</v>
      </c>
      <c r="E137" s="69" t="s">
        <v>6</v>
      </c>
      <c r="F137" s="70">
        <f>H135</f>
        <v>0.51458333333333328</v>
      </c>
      <c r="G137" s="71">
        <v>0</v>
      </c>
      <c r="H137" s="70">
        <f>F137+TIME(0,G137,0)</f>
        <v>0.51458333333333328</v>
      </c>
      <c r="I137" s="104"/>
    </row>
    <row r="139" spans="1:9" ht="17" x14ac:dyDescent="0.2">
      <c r="A139" s="81">
        <f>A137+0.01</f>
        <v>14.049999999999999</v>
      </c>
      <c r="B139" s="69"/>
      <c r="C139" s="69"/>
      <c r="D139" s="69"/>
      <c r="E139" s="69" t="s">
        <v>6</v>
      </c>
      <c r="F139" s="70">
        <f>H137</f>
        <v>0.51458333333333328</v>
      </c>
      <c r="G139" s="71">
        <v>0</v>
      </c>
      <c r="H139" s="70">
        <f>F139+TIME(0,G139,0)</f>
        <v>0.51458333333333328</v>
      </c>
      <c r="I139" s="104"/>
    </row>
    <row r="141" spans="1:9" ht="17" x14ac:dyDescent="0.2">
      <c r="A141" s="81">
        <f>A139+0.01</f>
        <v>14.059999999999999</v>
      </c>
      <c r="B141" s="69"/>
      <c r="C141" s="69"/>
      <c r="D141" s="69"/>
      <c r="E141" s="69" t="s">
        <v>6</v>
      </c>
      <c r="F141" s="70">
        <f>H139</f>
        <v>0.51458333333333328</v>
      </c>
      <c r="G141" s="71">
        <v>0</v>
      </c>
      <c r="H141" s="70">
        <f>F141+TIME(0,G141,0)</f>
        <v>0.51458333333333328</v>
      </c>
      <c r="I141" s="104"/>
    </row>
    <row r="143" spans="1:9" ht="17" x14ac:dyDescent="0.2">
      <c r="A143" s="83">
        <f>1+A137</f>
        <v>15.04</v>
      </c>
      <c r="B143" s="66"/>
      <c r="C143" s="66" t="s">
        <v>116</v>
      </c>
      <c r="D143" s="66"/>
      <c r="E143" s="66" t="s">
        <v>5</v>
      </c>
      <c r="F143" s="67">
        <f>H141</f>
        <v>0.51458333333333328</v>
      </c>
      <c r="G143" s="68">
        <v>0</v>
      </c>
      <c r="H143" s="67">
        <f>F143+TIME(0,G143,0)</f>
        <v>0.51458333333333328</v>
      </c>
      <c r="I143" s="102"/>
    </row>
    <row r="144" spans="1:9" ht="16" x14ac:dyDescent="0.2">
      <c r="A144" s="80"/>
      <c r="B144" s="77"/>
      <c r="C144" s="77"/>
      <c r="D144" s="77"/>
      <c r="E144" s="77"/>
      <c r="F144" s="78"/>
      <c r="G144" s="79"/>
      <c r="H144" s="78"/>
      <c r="I144" s="103"/>
    </row>
    <row r="145" spans="1:9" ht="34" x14ac:dyDescent="0.2">
      <c r="A145" s="81">
        <f>A143+0.01</f>
        <v>15.049999999999999</v>
      </c>
      <c r="B145" s="69" t="s">
        <v>102</v>
      </c>
      <c r="C145" s="69" t="s">
        <v>117</v>
      </c>
      <c r="D145" s="84"/>
      <c r="E145" s="69" t="s">
        <v>6</v>
      </c>
      <c r="F145" s="70">
        <f>H143</f>
        <v>0.51458333333333328</v>
      </c>
      <c r="G145" s="71">
        <v>0</v>
      </c>
      <c r="H145" s="70">
        <f>F145+TIME(0,G145,0)</f>
        <v>0.51458333333333328</v>
      </c>
      <c r="I145" s="104"/>
    </row>
    <row r="146" spans="1:9" ht="34" x14ac:dyDescent="0.2">
      <c r="C146" s="77" t="s">
        <v>108</v>
      </c>
    </row>
    <row r="147" spans="1:9" ht="17" x14ac:dyDescent="0.2">
      <c r="A147" s="81">
        <f>A145+0.01</f>
        <v>15.059999999999999</v>
      </c>
      <c r="B147" s="69" t="s">
        <v>104</v>
      </c>
      <c r="C147" s="69" t="s">
        <v>118</v>
      </c>
      <c r="D147" s="69"/>
      <c r="E147" s="69" t="s">
        <v>6</v>
      </c>
      <c r="F147" s="70">
        <f>H145</f>
        <v>0.51458333333333328</v>
      </c>
      <c r="G147" s="71">
        <v>0</v>
      </c>
      <c r="H147" s="70">
        <f>F147+TIME(0,G147,0)</f>
        <v>0.51458333333333328</v>
      </c>
      <c r="I147" s="104"/>
    </row>
    <row r="149" spans="1:9" ht="17" x14ac:dyDescent="0.2">
      <c r="A149" s="83">
        <f>1+A143</f>
        <v>16.04</v>
      </c>
      <c r="B149" s="66"/>
      <c r="C149" s="66" t="s">
        <v>119</v>
      </c>
      <c r="D149" s="66"/>
      <c r="E149" s="66" t="s">
        <v>5</v>
      </c>
      <c r="F149" s="67">
        <f>H147</f>
        <v>0.51458333333333328</v>
      </c>
      <c r="G149" s="68">
        <v>0</v>
      </c>
      <c r="H149" s="67">
        <f>F149+TIME(0,G149,0)</f>
        <v>0.51458333333333328</v>
      </c>
      <c r="I149" s="102"/>
    </row>
    <row r="150" spans="1:9" ht="16" x14ac:dyDescent="0.2">
      <c r="A150" s="80"/>
      <c r="B150" s="77"/>
      <c r="C150" s="77"/>
      <c r="D150" s="77"/>
      <c r="E150" s="77"/>
      <c r="F150" s="78"/>
      <c r="G150" s="79"/>
      <c r="H150" s="78"/>
      <c r="I150" s="103"/>
    </row>
    <row r="151" spans="1:9" ht="17" x14ac:dyDescent="0.2">
      <c r="A151" s="81">
        <f>A149+0.01</f>
        <v>16.05</v>
      </c>
      <c r="B151" s="69"/>
      <c r="C151" s="69"/>
      <c r="D151" s="84"/>
      <c r="E151" s="69" t="s">
        <v>6</v>
      </c>
      <c r="F151" s="70">
        <f>H149</f>
        <v>0.51458333333333328</v>
      </c>
      <c r="G151" s="71">
        <v>0</v>
      </c>
      <c r="H151" s="70">
        <f>F151+TIME(0,G151,0)</f>
        <v>0.51458333333333328</v>
      </c>
      <c r="I151" s="104"/>
    </row>
    <row r="152" spans="1:9" ht="16" x14ac:dyDescent="0.2">
      <c r="C152" s="77"/>
    </row>
    <row r="153" spans="1:9" ht="17" x14ac:dyDescent="0.2">
      <c r="A153" s="81">
        <f>A151+0.01</f>
        <v>16.060000000000002</v>
      </c>
      <c r="B153" s="69"/>
      <c r="C153" s="69"/>
      <c r="D153" s="69"/>
      <c r="E153" s="69" t="s">
        <v>6</v>
      </c>
      <c r="F153" s="70">
        <f>H151</f>
        <v>0.51458333333333328</v>
      </c>
      <c r="G153" s="71">
        <v>0</v>
      </c>
      <c r="H153" s="70">
        <f>F153+TIME(0,G153,0)</f>
        <v>0.51458333333333328</v>
      </c>
      <c r="I153" s="104"/>
    </row>
    <row r="155" spans="1:9" ht="17" x14ac:dyDescent="0.2">
      <c r="A155" s="83">
        <f>1+A149</f>
        <v>17.04</v>
      </c>
      <c r="B155" s="66"/>
      <c r="C155" s="66" t="s">
        <v>120</v>
      </c>
      <c r="D155" s="66"/>
      <c r="E155" s="66" t="s">
        <v>5</v>
      </c>
      <c r="F155" s="67">
        <f>H153</f>
        <v>0.51458333333333328</v>
      </c>
      <c r="G155" s="68">
        <v>0</v>
      </c>
      <c r="H155" s="67">
        <f>F155+TIME(0,G155,0)</f>
        <v>0.51458333333333328</v>
      </c>
      <c r="I155" s="102"/>
    </row>
    <row r="157" spans="1:9" ht="17" x14ac:dyDescent="0.2">
      <c r="A157" s="81">
        <f>A155+0.01</f>
        <v>17.05</v>
      </c>
      <c r="B157" s="69"/>
      <c r="C157" s="69" t="s">
        <v>121</v>
      </c>
      <c r="D157" s="84"/>
      <c r="E157" s="69" t="s">
        <v>6</v>
      </c>
      <c r="F157" s="70">
        <f>H155</f>
        <v>0.51458333333333328</v>
      </c>
      <c r="G157" s="71">
        <v>0</v>
      </c>
      <c r="H157" s="70">
        <f>F157+TIME(0,G157,0)</f>
        <v>0.51458333333333328</v>
      </c>
      <c r="I157" s="104"/>
    </row>
    <row r="158" spans="1:9" ht="14" x14ac:dyDescent="0.15">
      <c r="A158" s="72"/>
      <c r="B158" s="72"/>
      <c r="C158" s="72" t="s">
        <v>29</v>
      </c>
      <c r="D158" s="72"/>
      <c r="E158" s="72"/>
      <c r="F158" s="73"/>
      <c r="G158" s="74">
        <f>(H158-H157) * 24 * 60</f>
        <v>9.0000000000001279</v>
      </c>
      <c r="H158" s="73">
        <v>0.52083333333333337</v>
      </c>
      <c r="I158" s="105"/>
    </row>
  </sheetData>
  <mergeCells count="15">
    <mergeCell ref="A109:I109"/>
    <mergeCell ref="A13:I13"/>
    <mergeCell ref="A9:I9"/>
    <mergeCell ref="A7:I7"/>
    <mergeCell ref="A8:I8"/>
    <mergeCell ref="A10:I10"/>
    <mergeCell ref="A17:I17"/>
    <mergeCell ref="A6:I6"/>
    <mergeCell ref="A64:I64"/>
    <mergeCell ref="A85:I85"/>
    <mergeCell ref="A2:I2"/>
    <mergeCell ref="A1:I1"/>
    <mergeCell ref="A3:I3"/>
    <mergeCell ref="A4:I4"/>
    <mergeCell ref="A5:I5"/>
  </mergeCells>
  <phoneticPr fontId="0" type="noConversion"/>
  <hyperlinks>
    <hyperlink ref="D41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5"/>
  <sheetViews>
    <sheetView tabSelected="1" zoomScale="160" zoomScaleNormal="160" workbookViewId="0">
      <selection activeCell="D8" sqref="D8"/>
    </sheetView>
  </sheetViews>
  <sheetFormatPr baseColWidth="10" defaultColWidth="8.83203125" defaultRowHeight="13" x14ac:dyDescent="0.15"/>
  <cols>
    <col min="1" max="1" width="10" customWidth="1"/>
    <col min="6" max="6" width="30.5" customWidth="1"/>
    <col min="7" max="7" width="26.5" customWidth="1"/>
    <col min="8" max="8" width="16" customWidth="1"/>
    <col min="9" max="9" width="49.33203125" customWidth="1"/>
  </cols>
  <sheetData>
    <row r="1" spans="1:9" s="94" customFormat="1" ht="28" x14ac:dyDescent="0.15">
      <c r="A1" s="94" t="s">
        <v>123</v>
      </c>
      <c r="B1" s="94" t="s">
        <v>124</v>
      </c>
      <c r="C1" s="94" t="s">
        <v>125</v>
      </c>
      <c r="D1" s="94" t="s">
        <v>126</v>
      </c>
      <c r="E1" s="94" t="s">
        <v>127</v>
      </c>
      <c r="F1" s="94" t="s">
        <v>128</v>
      </c>
      <c r="G1" s="94" t="s">
        <v>129</v>
      </c>
      <c r="H1" s="94" t="s">
        <v>130</v>
      </c>
      <c r="I1" s="94" t="s">
        <v>131</v>
      </c>
    </row>
    <row r="2" spans="1:9" x14ac:dyDescent="0.15">
      <c r="A2" s="82"/>
    </row>
    <row r="3" spans="1:9" x14ac:dyDescent="0.15">
      <c r="A3" s="98"/>
    </row>
    <row r="4" spans="1:9" x14ac:dyDescent="0.15">
      <c r="A4" s="82">
        <v>1.01</v>
      </c>
      <c r="B4" s="97">
        <v>2019</v>
      </c>
      <c r="C4" s="97">
        <v>850</v>
      </c>
      <c r="D4" s="97">
        <v>0</v>
      </c>
      <c r="E4" s="97" t="s">
        <v>132</v>
      </c>
      <c r="F4" s="97" t="s">
        <v>159</v>
      </c>
      <c r="G4" s="97" t="s">
        <v>158</v>
      </c>
    </row>
    <row r="5" spans="1:9" x14ac:dyDescent="0.15">
      <c r="A5" s="82">
        <v>3.01</v>
      </c>
      <c r="B5">
        <v>2019</v>
      </c>
      <c r="C5">
        <v>451</v>
      </c>
      <c r="D5">
        <v>1</v>
      </c>
      <c r="E5" t="s">
        <v>132</v>
      </c>
      <c r="F5" t="s">
        <v>157</v>
      </c>
      <c r="G5" t="s">
        <v>158</v>
      </c>
    </row>
    <row r="6" spans="1:9" x14ac:dyDescent="0.15">
      <c r="A6" s="99">
        <v>3.01</v>
      </c>
      <c r="B6">
        <v>2019</v>
      </c>
      <c r="C6">
        <v>817</v>
      </c>
      <c r="D6">
        <v>0</v>
      </c>
      <c r="E6" t="s">
        <v>132</v>
      </c>
      <c r="F6" t="s">
        <v>155</v>
      </c>
      <c r="G6" t="s">
        <v>156</v>
      </c>
    </row>
    <row r="7" spans="1:9" x14ac:dyDescent="0.15">
      <c r="A7" s="82">
        <v>2.0099999999999998</v>
      </c>
      <c r="B7" s="14">
        <v>2019</v>
      </c>
      <c r="C7" s="14">
        <v>472</v>
      </c>
      <c r="D7" s="14">
        <v>2</v>
      </c>
      <c r="E7" s="14" t="s">
        <v>132</v>
      </c>
      <c r="F7" s="14" t="s">
        <v>162</v>
      </c>
      <c r="G7" s="14" t="s">
        <v>163</v>
      </c>
    </row>
    <row r="8" spans="1:9" x14ac:dyDescent="0.15">
      <c r="A8" s="82">
        <v>2.02</v>
      </c>
      <c r="B8" s="14">
        <v>2019</v>
      </c>
      <c r="C8" s="14">
        <v>894</v>
      </c>
      <c r="D8" s="14">
        <v>0</v>
      </c>
      <c r="E8" s="14" t="s">
        <v>132</v>
      </c>
      <c r="F8" s="14" t="s">
        <v>160</v>
      </c>
      <c r="G8" s="14" t="s">
        <v>161</v>
      </c>
    </row>
    <row r="9" spans="1:9" x14ac:dyDescent="0.15">
      <c r="A9" s="82"/>
    </row>
    <row r="10" spans="1:9" x14ac:dyDescent="0.15">
      <c r="A10" s="82"/>
    </row>
    <row r="11" spans="1:9" ht="16" x14ac:dyDescent="0.2">
      <c r="A11" s="82"/>
      <c r="F11" s="96"/>
    </row>
    <row r="12" spans="1:9" x14ac:dyDescent="0.15">
      <c r="A12" s="82"/>
    </row>
    <row r="13" spans="1:9" x14ac:dyDescent="0.15">
      <c r="A13" s="82"/>
    </row>
    <row r="14" spans="1:9" x14ac:dyDescent="0.15">
      <c r="A14" s="82"/>
    </row>
    <row r="15" spans="1:9" x14ac:dyDescent="0.15">
      <c r="A15" s="82"/>
    </row>
    <row r="16" spans="1:9" x14ac:dyDescent="0.15">
      <c r="A16" s="82"/>
    </row>
    <row r="17" spans="1:1" x14ac:dyDescent="0.15">
      <c r="A17" s="82"/>
    </row>
    <row r="18" spans="1:1" x14ac:dyDescent="0.15">
      <c r="A18" s="82"/>
    </row>
    <row r="19" spans="1:1" x14ac:dyDescent="0.15">
      <c r="A19" s="82"/>
    </row>
    <row r="20" spans="1:1" x14ac:dyDescent="0.15">
      <c r="A20" s="82"/>
    </row>
    <row r="21" spans="1:1" x14ac:dyDescent="0.15">
      <c r="A21" s="82"/>
    </row>
    <row r="22" spans="1:1" x14ac:dyDescent="0.15">
      <c r="A22" s="82"/>
    </row>
    <row r="23" spans="1:1" x14ac:dyDescent="0.15">
      <c r="A23" s="82"/>
    </row>
    <row r="24" spans="1:1" x14ac:dyDescent="0.15">
      <c r="A24" s="82"/>
    </row>
    <row r="25" spans="1:1" x14ac:dyDescent="0.15">
      <c r="A25" s="82"/>
    </row>
  </sheetData>
  <sortState ref="A4:H13">
    <sortCondition ref="A4:A13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52</v>
      </c>
      <c r="B1" s="95" t="s">
        <v>143</v>
      </c>
    </row>
    <row r="2" spans="1:2" x14ac:dyDescent="0.15">
      <c r="A2" s="14" t="s">
        <v>53</v>
      </c>
      <c r="B2" s="95" t="s">
        <v>144</v>
      </c>
    </row>
    <row r="3" spans="1:2" ht="14" thickBot="1" x14ac:dyDescent="0.2">
      <c r="A3" s="14" t="s">
        <v>54</v>
      </c>
      <c r="B3" s="95" t="s">
        <v>145</v>
      </c>
    </row>
    <row r="4" spans="1:2" x14ac:dyDescent="0.15">
      <c r="A4" t="s">
        <v>55</v>
      </c>
      <c r="B4" s="15">
        <v>43597</v>
      </c>
    </row>
    <row r="5" spans="1:2" x14ac:dyDescent="0.15">
      <c r="A5" s="16" t="s">
        <v>56</v>
      </c>
      <c r="B5" s="17">
        <f>B4+1</f>
        <v>43598</v>
      </c>
    </row>
    <row r="6" spans="1:2" ht="14" thickBot="1" x14ac:dyDescent="0.2">
      <c r="A6" s="18" t="s">
        <v>57</v>
      </c>
      <c r="B6" s="19">
        <v>6</v>
      </c>
    </row>
    <row r="7" spans="1:2" x14ac:dyDescent="0.15">
      <c r="A7" s="18" t="s">
        <v>58</v>
      </c>
      <c r="B7" s="15">
        <f>B4+B6-1</f>
        <v>43602</v>
      </c>
    </row>
    <row r="8" spans="1:2" x14ac:dyDescent="0.15">
      <c r="A8" s="65" t="s">
        <v>59</v>
      </c>
      <c r="B8" s="65">
        <v>1</v>
      </c>
    </row>
    <row r="9" spans="1:2" ht="16" x14ac:dyDescent="0.2">
      <c r="A9" s="65" t="s">
        <v>96</v>
      </c>
      <c r="B9" s="7" t="s">
        <v>146</v>
      </c>
    </row>
    <row r="13" spans="1:2" x14ac:dyDescent="0.15">
      <c r="A13" t="s">
        <v>16</v>
      </c>
      <c r="B13" t="s">
        <v>149</v>
      </c>
    </row>
    <row r="15" spans="1:2" x14ac:dyDescent="0.15">
      <c r="A15" t="s">
        <v>0</v>
      </c>
      <c r="B15" t="s">
        <v>148</v>
      </c>
    </row>
    <row r="16" spans="1:2" x14ac:dyDescent="0.15">
      <c r="A16" t="s">
        <v>1</v>
      </c>
      <c r="B16" t="s">
        <v>2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TGbc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2019-05-14T17:41:28Z</dcterms:modified>
  <cp:category/>
</cp:coreProperties>
</file>