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16" i="880" l="1"/>
  <c r="H115" i="880"/>
  <c r="F115" i="880"/>
  <c r="F177" i="880" l="1"/>
  <c r="H175" i="880"/>
  <c r="F17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8" i="880"/>
  <c r="H168" i="880" s="1"/>
  <c r="F169" i="880" s="1"/>
  <c r="H169" i="880" s="1"/>
  <c r="H125" i="880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H177" i="880" s="1"/>
  <c r="F178" i="880" s="1"/>
  <c r="H178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81" i="880" l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<sst xmlns="http://schemas.openxmlformats.org/spreadsheetml/2006/main" count="1121" uniqueCount="553">
  <si>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</si>
  <si>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</si>
  <si>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</si>
  <si>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</si>
  <si>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</si>
  <si>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</si>
  <si>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</si>
  <si>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</si>
  <si>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</si>
  <si>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</si>
  <si>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</si>
  <si>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</si>
  <si>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</si>
  <si>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</si>
  <si>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</si>
  <si>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</si>
  <si>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</si>
  <si>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</si>
  <si>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</si>
  <si>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</si>
  <si>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</si>
  <si>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</si>
  <si>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</si>
  <si>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</si>
  <si>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</si>
  <si>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</si>
  <si>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</si>
  <si>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</si>
  <si>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</si>
  <si>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</si>
  <si>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</si>
  <si>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</si>
  <si>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</si>
  <si>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</si>
  <si>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</si>
  <si>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</si>
  <si>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</si>
  <si>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</si>
  <si>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</si>
  <si>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</si>
  <si>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</si>
  <si>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</si>
  <si>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</si>
  <si>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</si>
  <si>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</si>
  <si>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</si>
  <si>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</si>
  <si>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</si>
  <si>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</si>
  <si>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</si>
  <si>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</si>
  <si>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</si>
  <si>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</si>
  <si>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</si>
  <si>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</si>
  <si>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</si>
  <si>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</si>
  <si>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</si>
  <si>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</si>
  <si>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</si>
  <si>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</si>
  <si>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</si>
  <si>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</si>
  <si>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</si>
  <si>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</si>
  <si>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</si>
  <si>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</si>
  <si>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</si>
  <si>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</si>
  <si>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</si>
  <si>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</si>
  <si>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</si>
  <si>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</si>
  <si>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</si>
  <si>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</si>
  <si>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</si>
  <si>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</si>
  <si>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</si>
  <si>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</si>
  <si>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</si>
  <si>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</si>
  <si>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</si>
  <si>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</si>
  <si>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</si>
  <si>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</si>
  <si>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</si>
  <si>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</si>
  <si>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</si>
  <si>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</si>
  <si>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</si>
  <si>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</si>
  <si>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</si>
  <si>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</si>
  <si>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</si>
  <si>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</si>
  <si>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</si>
  <si>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</si>
  <si>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</si>
  <si>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</si>
  <si>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</si>
  <si>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</si>
  <si>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</si>
  <si>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</si>
  <si>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</si>
  <si>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</si>
  <si>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</si>
  <si>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</si>
  <si>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</si>
  <si>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</si>
  <si>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</si>
  <si>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</si>
  <si>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</si>
  <si>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</si>
  <si>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</si>
  <si>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</si>
  <si>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</si>
  <si>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</si>
  <si>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</si>
  <si>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</si>
  <si>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</si>
  <si>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</si>
  <si>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</si>
  <si>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</si>
  <si>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</si>
  <si>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</si>
  <si>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</si>
  <si>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</si>
  <si>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</si>
  <si>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</si>
  <si>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</si>
  <si>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</si>
  <si>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</si>
  <si>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</si>
  <si>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</si>
  <si>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</si>
  <si>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</si>
  <si>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</si>
  <si>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</si>
  <si>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</si>
  <si>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</si>
  <si>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</si>
  <si>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</si>
  <si>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</si>
  <si>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</si>
  <si>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</si>
  <si>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</si>
  <si>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</si>
  <si>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</si>
  <si>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</si>
  <si>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</si>
  <si>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</si>
  <si>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</si>
  <si>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</si>
  <si>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</si>
  <si>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</si>
  <si>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</si>
  <si>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</si>
  <si>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</si>
  <si>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</si>
  <si>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</si>
  <si>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</si>
  <si>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</si>
  <si>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</si>
  <si>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</si>
  <si>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</si>
  <si>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</si>
  <si>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</si>
  <si>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</si>
  <si>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</si>
  <si>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</si>
  <si>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</si>
  <si>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</si>
  <si>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</si>
  <si>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</si>
  <si>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</si>
  <si>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</si>
  <si>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</si>
  <si>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</si>
  <si>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</si>
  <si>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</si>
  <si>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</si>
  <si>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</si>
  <si>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</si>
  <si>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</si>
  <si>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</si>
  <si>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</si>
  <si>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</si>
  <si>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</si>
  <si>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</si>
  <si>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</si>
  <si>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</si>
  <si>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</si>
  <si>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</si>
  <si>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</si>
  <si>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</si>
  <si>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</si>
  <si>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</si>
  <si>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</si>
  <si>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</si>
  <si>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</si>
  <si>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</si>
  <si>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</si>
  <si>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</si>
  <si>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</si>
  <si>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</si>
  <si>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</si>
  <si>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</si>
  <si>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</si>
  <si>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</si>
  <si>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</si>
  <si>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</si>
  <si>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</si>
  <si>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</si>
  <si>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</si>
  <si>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</si>
  <si>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</si>
  <si>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</si>
  <si>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</si>
  <si>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</si>
  <si>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</si>
  <si>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</si>
  <si>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</si>
  <si>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</si>
  <si>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</si>
  <si>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</si>
  <si>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</si>
  <si>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</si>
  <si>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</si>
  <si>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</si>
  <si>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</si>
  <si>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</si>
  <si>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</si>
  <si>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</si>
  <si>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</si>
  <si>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</si>
  <si>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</si>
  <si>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</si>
  <si>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</si>
  <si>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</si>
  <si>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</si>
  <si>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</si>
  <si>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</si>
  <si>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</si>
  <si>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</si>
  <si>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</si>
  <si>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</si>
  <si>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</si>
  <si>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</si>
  <si>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</si>
  <si>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</si>
  <si>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</si>
  <si>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</si>
  <si>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</si>
  <si>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</si>
  <si>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</si>
  <si>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</si>
  <si>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</si>
  <si>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</si>
  <si>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</si>
  <si>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</si>
  <si>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</si>
  <si>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</si>
  <si>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</si>
  <si>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</si>
  <si>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</si>
  <si>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</si>
  <si>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</si>
  <si>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</si>
  <si>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</si>
  <si>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</si>
  <si>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</si>
  <si>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</si>
  <si>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</si>
  <si>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</si>
  <si>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</si>
  <si>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</si>
  <si>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</si>
  <si>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</si>
  <si>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</si>
  <si>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</si>
  <si>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</si>
  <si>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</si>
  <si>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</si>
  <si>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</si>
  <si>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</si>
  <si>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</si>
  <si>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</si>
  <si>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</si>
  <si>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</si>
  <si>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</si>
  <si>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</si>
  <si>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</si>
  <si>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</si>
  <si>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</si>
  <si>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</si>
  <si>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</si>
  <si>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</si>
  <si>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</si>
  <si>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</si>
  <si>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</si>
  <si>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</si>
  <si>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</si>
  <si>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</si>
  <si>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</si>
  <si>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</si>
  <si>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</si>
  <si>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</si>
  <si>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</si>
  <si>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</si>
  <si>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</si>
  <si>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</si>
  <si>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</si>
  <si>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</si>
  <si>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</si>
  <si>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</si>
  <si>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</si>
  <si>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</si>
  <si>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</si>
  <si>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</si>
  <si>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</si>
  <si>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</si>
  <si>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</si>
  <si>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</si>
  <si>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</si>
  <si>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</si>
  <si>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</si>
  <si>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</si>
  <si>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</si>
  <si>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</si>
  <si>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</si>
  <si>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</si>
  <si>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</si>
  <si>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</si>
  <si>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</si>
  <si>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</si>
  <si>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</si>
  <si>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</si>
  <si>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</si>
  <si>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</si>
  <si>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</si>
  <si>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</si>
  <si>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</si>
  <si>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</si>
  <si>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</si>
  <si>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</si>
  <si>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</si>
  <si>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</si>
  <si>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</si>
  <si>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</si>
  <si>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</si>
  <si>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</si>
  <si>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</si>
  <si>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</si>
  <si>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</si>
  <si>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</si>
  <si>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</si>
  <si>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</si>
  <si>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</si>
  <si>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</si>
  <si>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</si>
  <si>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</si>
  <si>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</si>
  <si>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</si>
  <si>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</si>
  <si>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</si>
  <si>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</si>
  <si>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</si>
  <si>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</si>
  <si>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</si>
  <si>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</si>
  <si>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</si>
  <si>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</si>
  <si>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</si>
  <si>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</si>
  <si>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</si>
  <si>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</si>
  <si>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</si>
  <si>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</si>
  <si>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</si>
  <si>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</si>
  <si>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</si>
  <si>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</si>
  <si>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</si>
  <si>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</si>
  <si>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</si>
  <si>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</si>
  <si>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</si>
  <si>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</si>
  <si>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</si>
  <si>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</si>
  <si>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</si>
  <si>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</si>
  <si>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</si>
  <si>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</si>
  <si>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</si>
  <si>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</si>
  <si>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</si>
  <si>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</si>
  <si>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</si>
  <si>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</si>
  <si>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</si>
  <si>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</si>
  <si>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</si>
  <si>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</si>
  <si>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</si>
  <si>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</si>
  <si>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</si>
  <si>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</si>
  <si>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</si>
  <si>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</si>
  <si>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</si>
  <si>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</si>
  <si>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</si>
  <si>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</si>
  <si>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</si>
  <si>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</si>
  <si>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</si>
  <si>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</si>
  <si>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</si>
  <si>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</si>
  <si>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</si>
  <si>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</si>
  <si>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</si>
  <si>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</si>
  <si>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</si>
  <si>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</si>
  <si>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</si>
  <si>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</si>
  <si>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</si>
  <si>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</si>
  <si>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</si>
  <si>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</si>
  <si>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</si>
  <si>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</si>
  <si>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</si>
  <si>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</si>
  <si>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</si>
  <si>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</si>
  <si>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</si>
  <si>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</si>
  <si>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</si>
  <si>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</si>
  <si>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</si>
  <si>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</si>
  <si>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</si>
  <si>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</si>
  <si>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</si>
  <si>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</si>
  <si>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</si>
  <si>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</si>
  <si>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</si>
  <si>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</si>
  <si>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</si>
  <si>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</si>
  <si>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</si>
  <si>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</si>
  <si>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</si>
  <si>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</si>
  <si>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</si>
  <si>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</si>
  <si>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</si>
  <si>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</si>
  <si>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</si>
  <si>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</si>
  <si>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</si>
  <si>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</si>
  <si>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</si>
  <si>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</si>
  <si>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</si>
  <si>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</si>
  <si>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</si>
  <si>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</si>
  <si>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</si>
  <si>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</si>
  <si>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</si>
  <si>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802 Wireless Opening Plenary</t>
  </si>
  <si>
    <t>TGbd</t>
  </si>
  <si>
    <t>TGbc</t>
  </si>
  <si>
    <t xml:space="preserve">Enhanced Broadcast Service (BCS) </t>
  </si>
  <si>
    <t>https://mentor.ieee.org/802.11/dcn/11-18-</t>
  </si>
  <si>
    <t>CAC Agenda - Thu 2019-01-17 - 19:30 to 21:30</t>
  </si>
  <si>
    <t>WG11 Agenda - Mon 2019-01-14 - 09:05 to 10:05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</si>
  <si>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</si>
  <si>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</si>
  <si>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</si>
  <si>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</si>
  <si>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</si>
  <si>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</si>
  <si>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</si>
  <si>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</si>
  <si>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</si>
  <si>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</si>
  <si>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</si>
  <si>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</si>
  <si>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Full Duplex final minutes approval</t>
  </si>
  <si>
    <t>Gilb</t>
  </si>
  <si>
    <t xml:space="preserve">    6.4</t>
  </si>
  <si>
    <t>175th IEEE 802.11 WIRELESS LOCAL AREA NETWORKS SESSION</t>
  </si>
  <si>
    <t xml:space="preserve">Grand Hyatt Buckhead, Atlanta, GA, USA </t>
  </si>
  <si>
    <t>May 12-17, 2019</t>
  </si>
  <si>
    <t>May 2019</t>
  </si>
  <si>
    <t>WG Agenda May 2019</t>
  </si>
  <si>
    <t>BE</t>
  </si>
  <si>
    <t>RCM TIG</t>
  </si>
  <si>
    <t>Andersdotter</t>
  </si>
  <si>
    <t>AANI Nufront Proposal Status</t>
  </si>
  <si>
    <t>RCM - Random and Changing MAC Address Topic Interest Group</t>
  </si>
  <si>
    <t xml:space="preserve">      4.3.9</t>
  </si>
  <si>
    <t>TGbe - Extremely High Throughput (EHT)</t>
  </si>
  <si>
    <t>Asterjadhi</t>
  </si>
  <si>
    <t>https://mentor.ieee.org/802.11/dcn/11-19-0628</t>
  </si>
  <si>
    <t>https://mentor.ieee.org/802.11/dcn/11-19-0216</t>
  </si>
  <si>
    <t>https://mentor.ieee.org/802.11/dcn/11-19-0627</t>
  </si>
  <si>
    <t>Random and Changing MAC Address Topic Interest Group</t>
  </si>
  <si>
    <t>Amelia Andersdotter</t>
  </si>
  <si>
    <t>https://mentor.ieee.org/802.11/dcn/11-19-0623</t>
  </si>
  <si>
    <t>TGbe</t>
  </si>
  <si>
    <t>Extremely High Throughput (EHT)</t>
  </si>
  <si>
    <t>Alfred Asterjadhi</t>
  </si>
  <si>
    <t>https://mentor.ieee.org/802.11/dcn/11-19-0601</t>
  </si>
  <si>
    <t>https://mentor.ieee.org/802.11/dcn/11-19-0616</t>
  </si>
  <si>
    <t>https://mentor.ieee.org/802.11/dcn/11-19-0534</t>
  </si>
  <si>
    <t>https://mentor.ieee.org/802.11/dcn/11-19-0618</t>
  </si>
  <si>
    <t>https://mentor.ieee.org/802.11/dcn/11-19-0571</t>
  </si>
  <si>
    <t>https://mentor.ieee.org/802.11/dcn/11-19-0568</t>
  </si>
  <si>
    <t>https://mentor.ieee.org/802.11/dcn/11-19-0615</t>
  </si>
  <si>
    <t>https://mentor.ieee.org/802.11/dcn/11-19-0589</t>
  </si>
  <si>
    <t>https://mentor.ieee.org/802.11/dcn/11-19-0617</t>
  </si>
  <si>
    <t>https://mentor.ieee.org/802.11/dcn/11-19-0614</t>
  </si>
  <si>
    <t>https://mentor.ieee.org/802.11/dcn/11-19-0595</t>
  </si>
  <si>
    <t>https://mentor.ieee.org/802.11/dcn/11-19-0</t>
  </si>
  <si>
    <t>https://mentor.ieee.org/802.11/dcn/11-19-0565</t>
  </si>
  <si>
    <t>https://mentor.ieee.org/802.11/dcn/11-19-0566</t>
  </si>
  <si>
    <t>https://mentor.ieee.org/802.11/dcn/11-19-0537</t>
  </si>
  <si>
    <t>https://mentor.ieee.org/802.11/dcn/11-19-0539</t>
  </si>
  <si>
    <t>https://mentor.ieee.org/802.11/dcn/11-19-0567</t>
  </si>
  <si>
    <t>https://mentor.ieee.org/802.11/dcn/11-19-0538</t>
  </si>
  <si>
    <t>https://mentor.ieee.org/802.11/dcn/11-19-0540</t>
  </si>
  <si>
    <t>https://mentor.ieee.org/802.11/dcn/11-19-0612</t>
  </si>
  <si>
    <t>https://mentor.ieee.org/802.11/dcn/11-19-0421</t>
  </si>
  <si>
    <t>https://mentor.ieee.org/802-ec/dcn/19/ec-19-0066</t>
  </si>
  <si>
    <t>RCM - Random Changing MAC Address TIG</t>
  </si>
  <si>
    <t xml:space="preserve">      3.3.9</t>
  </si>
  <si>
    <t>TGbe - Extremely High Throughput</t>
  </si>
  <si>
    <t>IEEE 1609</t>
  </si>
  <si>
    <t>Kenney</t>
  </si>
  <si>
    <t>TGbe and RCM TIG Chair confirmation motions</t>
  </si>
  <si>
    <t>doc.: IEEE 802.11-19/0565r1</t>
  </si>
  <si>
    <t>Comment Resolution resources</t>
  </si>
  <si>
    <t>WNG
BE</t>
  </si>
  <si>
    <t>Positioning Privacy in TGaz</t>
  </si>
  <si>
    <t>Wang</t>
  </si>
  <si>
    <t>Baykas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</si>
</sst>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612" TargetMode="External"/><Relationship Id="rId21" Type="http://schemas.openxmlformats.org/officeDocument/2006/relationships/hyperlink" Target="https://mentor.ieee.org/802.11/dcn/11-19-0566" TargetMode="External"/><Relationship Id="rId42" Type="http://schemas.openxmlformats.org/officeDocument/2006/relationships/hyperlink" Target="https://mentor.ieee.org/802.11/dcn/11-19-0537" TargetMode="External"/><Relationship Id="rId47" Type="http://schemas.openxmlformats.org/officeDocument/2006/relationships/hyperlink" Target="https://mentor.ieee.org/802.11/dcn/11-19-0537" TargetMode="External"/><Relationship Id="rId63" Type="http://schemas.openxmlformats.org/officeDocument/2006/relationships/hyperlink" Target="https://mentor.ieee.org/802.11/dcn/11-19-0567" TargetMode="External"/><Relationship Id="rId68" Type="http://schemas.openxmlformats.org/officeDocument/2006/relationships/hyperlink" Target="https://mentor.ieee.org/802.11/dcn/11-19-0538" TargetMode="External"/><Relationship Id="rId84" Type="http://schemas.openxmlformats.org/officeDocument/2006/relationships/hyperlink" Target="https://mentor.ieee.org/802.11/dcn/11-19-0538" TargetMode="External"/><Relationship Id="rId89" Type="http://schemas.openxmlformats.org/officeDocument/2006/relationships/hyperlink" Target="https://mentor.ieee.org/802.11/dcn/11-19-0540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mentor.ieee.org/802.11/dcn/11-19-0565" TargetMode="External"/><Relationship Id="rId16" Type="http://schemas.openxmlformats.org/officeDocument/2006/relationships/hyperlink" Target="https://mentor.ieee.org/802.11/dcn/11-18-2139" TargetMode="External"/><Relationship Id="rId29" Type="http://schemas.openxmlformats.org/officeDocument/2006/relationships/hyperlink" Target="https://mentor.ieee.org/802.11/dcn/11-19-0566" TargetMode="External"/><Relationship Id="rId107" Type="http://schemas.openxmlformats.org/officeDocument/2006/relationships/hyperlink" Target="https://mentor.ieee.org/802.11/dcn/11-19-0540" TargetMode="External"/><Relationship Id="rId11" Type="http://schemas.openxmlformats.org/officeDocument/2006/relationships/hyperlink" Target="https://mentor.ieee.org/802.11/dcn/11-19-0537" TargetMode="External"/><Relationship Id="rId24" Type="http://schemas.openxmlformats.org/officeDocument/2006/relationships/hyperlink" Target="https://mentor.ieee.org/802.11/dcn/11-19-0612" TargetMode="External"/><Relationship Id="rId32" Type="http://schemas.openxmlformats.org/officeDocument/2006/relationships/hyperlink" Target="https://mentor.ieee.org/802.11/dcn/11-19-0566" TargetMode="External"/><Relationship Id="rId37" Type="http://schemas.openxmlformats.org/officeDocument/2006/relationships/hyperlink" Target="https://mentor.ieee.org/802.11/dcn/11-19-0537" TargetMode="External"/><Relationship Id="rId40" Type="http://schemas.openxmlformats.org/officeDocument/2006/relationships/hyperlink" Target="https://mentor.ieee.org/802.11/dcn/11-19-0537" TargetMode="External"/><Relationship Id="rId45" Type="http://schemas.openxmlformats.org/officeDocument/2006/relationships/hyperlink" Target="https://mentor.ieee.org/802.11/dcn/11-19-0537" TargetMode="External"/><Relationship Id="rId53" Type="http://schemas.openxmlformats.org/officeDocument/2006/relationships/hyperlink" Target="https://mentor.ieee.org/802.11/dcn/11-19-0565" TargetMode="External"/><Relationship Id="rId58" Type="http://schemas.openxmlformats.org/officeDocument/2006/relationships/hyperlink" Target="https://mentor.ieee.org/802.11/dcn/11-19-0567" TargetMode="External"/><Relationship Id="rId66" Type="http://schemas.openxmlformats.org/officeDocument/2006/relationships/hyperlink" Target="https://mentor.ieee.org/802.11/dcn/11-19-0565" TargetMode="External"/><Relationship Id="rId74" Type="http://schemas.openxmlformats.org/officeDocument/2006/relationships/hyperlink" Target="https://mentor.ieee.org/802.11/dcn/11-19-0538" TargetMode="External"/><Relationship Id="rId79" Type="http://schemas.openxmlformats.org/officeDocument/2006/relationships/hyperlink" Target="https://mentor.ieee.org/802.11/dcn/11-19-0538" TargetMode="External"/><Relationship Id="rId87" Type="http://schemas.openxmlformats.org/officeDocument/2006/relationships/hyperlink" Target="https://mentor.ieee.org/802.11/dcn/11-19-0540" TargetMode="External"/><Relationship Id="rId102" Type="http://schemas.openxmlformats.org/officeDocument/2006/relationships/hyperlink" Target="https://mentor.ieee.org/802.11/dcn/11-19-0540" TargetMode="External"/><Relationship Id="rId110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567" TargetMode="External"/><Relationship Id="rId82" Type="http://schemas.openxmlformats.org/officeDocument/2006/relationships/hyperlink" Target="https://mentor.ieee.org/802.11/dcn/11-19-0538" TargetMode="External"/><Relationship Id="rId90" Type="http://schemas.openxmlformats.org/officeDocument/2006/relationships/hyperlink" Target="https://mentor.ieee.org/802.11/dcn/11-19-0540" TargetMode="External"/><Relationship Id="rId95" Type="http://schemas.openxmlformats.org/officeDocument/2006/relationships/hyperlink" Target="https://mentor.ieee.org/802.11/dcn/11-19-0540" TargetMode="External"/><Relationship Id="rId19" Type="http://schemas.openxmlformats.org/officeDocument/2006/relationships/hyperlink" Target="https://mentor.ieee.org/802.11/dcn/11-19-0566" TargetMode="External"/><Relationship Id="rId14" Type="http://schemas.openxmlformats.org/officeDocument/2006/relationships/hyperlink" Target="https://mentor.ieee.org/802.11/dcn/11-19-0539" TargetMode="External"/><Relationship Id="rId22" Type="http://schemas.openxmlformats.org/officeDocument/2006/relationships/hyperlink" Target="https://mentor.ieee.org/802.11/dcn/11-19-0566" TargetMode="External"/><Relationship Id="rId27" Type="http://schemas.openxmlformats.org/officeDocument/2006/relationships/hyperlink" Target="https://mentor.ieee.org/802.11/dcn/11-19-0612" TargetMode="External"/><Relationship Id="rId30" Type="http://schemas.openxmlformats.org/officeDocument/2006/relationships/hyperlink" Target="https://mentor.ieee.org/802.11/dcn/11-19-0566" TargetMode="External"/><Relationship Id="rId35" Type="http://schemas.openxmlformats.org/officeDocument/2006/relationships/hyperlink" Target="https://mentor.ieee.org/802.11/dcn/11-19-0537" TargetMode="External"/><Relationship Id="rId43" Type="http://schemas.openxmlformats.org/officeDocument/2006/relationships/hyperlink" Target="https://mentor.ieee.org/802.11/dcn/11-19-0537" TargetMode="External"/><Relationship Id="rId48" Type="http://schemas.openxmlformats.org/officeDocument/2006/relationships/hyperlink" Target="https://mentor.ieee.org/802.11/dcn/11-19-0537" TargetMode="External"/><Relationship Id="rId56" Type="http://schemas.openxmlformats.org/officeDocument/2006/relationships/hyperlink" Target="https://mentor.ieee.org/802.11/dcn/11-19-0567" TargetMode="External"/><Relationship Id="rId64" Type="http://schemas.openxmlformats.org/officeDocument/2006/relationships/hyperlink" Target="https://mentor.ieee.org/802.11/dcn/11-19-0567" TargetMode="External"/><Relationship Id="rId69" Type="http://schemas.openxmlformats.org/officeDocument/2006/relationships/hyperlink" Target="https://mentor.ieee.org/802.11/dcn/11-19-0538" TargetMode="External"/><Relationship Id="rId77" Type="http://schemas.openxmlformats.org/officeDocument/2006/relationships/hyperlink" Target="https://mentor.ieee.org/802.11/dcn/11-19-0538" TargetMode="External"/><Relationship Id="rId100" Type="http://schemas.openxmlformats.org/officeDocument/2006/relationships/hyperlink" Target="https://mentor.ieee.org/802.11/dcn/11-19-0540" TargetMode="External"/><Relationship Id="rId105" Type="http://schemas.openxmlformats.org/officeDocument/2006/relationships/hyperlink" Target="https://mentor.ieee.org/802.11/dcn/11-19-0540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537" TargetMode="External"/><Relationship Id="rId72" Type="http://schemas.openxmlformats.org/officeDocument/2006/relationships/hyperlink" Target="https://mentor.ieee.org/802.11/dcn/11-19-0538" TargetMode="External"/><Relationship Id="rId80" Type="http://schemas.openxmlformats.org/officeDocument/2006/relationships/hyperlink" Target="https://mentor.ieee.org/802.11/dcn/11-19-0538" TargetMode="External"/><Relationship Id="rId85" Type="http://schemas.openxmlformats.org/officeDocument/2006/relationships/hyperlink" Target="https://mentor.ieee.org/802.11/dcn/11-19-0538" TargetMode="External"/><Relationship Id="rId93" Type="http://schemas.openxmlformats.org/officeDocument/2006/relationships/hyperlink" Target="https://mentor.ieee.org/802.11/dcn/11-19-0540" TargetMode="External"/><Relationship Id="rId98" Type="http://schemas.openxmlformats.org/officeDocument/2006/relationships/hyperlink" Target="https://mentor.ieee.org/802.11/dcn/11-19-0540" TargetMode="External"/><Relationship Id="rId3" Type="http://schemas.openxmlformats.org/officeDocument/2006/relationships/hyperlink" Target="https://mentor.ieee.org/802.11/dcn/11-19-0421" TargetMode="External"/><Relationship Id="rId12" Type="http://schemas.openxmlformats.org/officeDocument/2006/relationships/hyperlink" Target="https://mentor.ieee.org/802.11/dcn/11-19-0612" TargetMode="External"/><Relationship Id="rId17" Type="http://schemas.openxmlformats.org/officeDocument/2006/relationships/hyperlink" Target="https://mentor.ieee.org/802-ec/dcn/19/ec-19-0001" TargetMode="External"/><Relationship Id="rId25" Type="http://schemas.openxmlformats.org/officeDocument/2006/relationships/hyperlink" Target="https://mentor.ieee.org/802.11/dcn/11-19-0612" TargetMode="External"/><Relationship Id="rId33" Type="http://schemas.openxmlformats.org/officeDocument/2006/relationships/hyperlink" Target="https://mentor.ieee.org/802.11/dcn/11-19-0566" TargetMode="External"/><Relationship Id="rId38" Type="http://schemas.openxmlformats.org/officeDocument/2006/relationships/hyperlink" Target="https://mentor.ieee.org/802.11/dcn/11-19-0537" TargetMode="External"/><Relationship Id="rId46" Type="http://schemas.openxmlformats.org/officeDocument/2006/relationships/hyperlink" Target="https://mentor.ieee.org/802.11/dcn/11-19-0537" TargetMode="External"/><Relationship Id="rId59" Type="http://schemas.openxmlformats.org/officeDocument/2006/relationships/hyperlink" Target="https://mentor.ieee.org/802.11/dcn/11-19-0567" TargetMode="External"/><Relationship Id="rId67" Type="http://schemas.openxmlformats.org/officeDocument/2006/relationships/hyperlink" Target="https://mentor.ieee.org/802.11/dcn/11-19-0538" TargetMode="External"/><Relationship Id="rId103" Type="http://schemas.openxmlformats.org/officeDocument/2006/relationships/hyperlink" Target="https://mentor.ieee.org/802.11/dcn/11-19-0540" TargetMode="External"/><Relationship Id="rId108" Type="http://schemas.openxmlformats.org/officeDocument/2006/relationships/hyperlink" Target="https://mentor.ieee.org/802.11/dcn/11-19-0540" TargetMode="External"/><Relationship Id="rId20" Type="http://schemas.openxmlformats.org/officeDocument/2006/relationships/hyperlink" Target="https://mentor.ieee.org/802.11/dcn/11-19-0566" TargetMode="External"/><Relationship Id="rId41" Type="http://schemas.openxmlformats.org/officeDocument/2006/relationships/hyperlink" Target="https://mentor.ieee.org/802.11/dcn/11-19-0537" TargetMode="External"/><Relationship Id="rId54" Type="http://schemas.openxmlformats.org/officeDocument/2006/relationships/hyperlink" Target="https://mentor.ieee.org/802.11/dcn/11-19-0567" TargetMode="External"/><Relationship Id="rId62" Type="http://schemas.openxmlformats.org/officeDocument/2006/relationships/hyperlink" Target="https://mentor.ieee.org/802.11/dcn/11-19-0567" TargetMode="External"/><Relationship Id="rId70" Type="http://schemas.openxmlformats.org/officeDocument/2006/relationships/hyperlink" Target="https://mentor.ieee.org/802.11/dcn/11-19-0538" TargetMode="External"/><Relationship Id="rId75" Type="http://schemas.openxmlformats.org/officeDocument/2006/relationships/hyperlink" Target="https://mentor.ieee.org/802.11/dcn/11-19-0538" TargetMode="External"/><Relationship Id="rId83" Type="http://schemas.openxmlformats.org/officeDocument/2006/relationships/hyperlink" Target="https://mentor.ieee.org/802.11/dcn/11-19-0538" TargetMode="External"/><Relationship Id="rId88" Type="http://schemas.openxmlformats.org/officeDocument/2006/relationships/hyperlink" Target="https://mentor.ieee.org/802.11/dcn/11-19-0540" TargetMode="External"/><Relationship Id="rId91" Type="http://schemas.openxmlformats.org/officeDocument/2006/relationships/hyperlink" Target="https://mentor.ieee.org/802.11/dcn/11-19-0540" TargetMode="External"/><Relationship Id="rId96" Type="http://schemas.openxmlformats.org/officeDocument/2006/relationships/hyperlink" Target="https://mentor.ieee.org/802.11/dcn/11-19-0540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9-0566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9-0538" TargetMode="External"/><Relationship Id="rId23" Type="http://schemas.openxmlformats.org/officeDocument/2006/relationships/hyperlink" Target="https://mentor.ieee.org/802.11/dcn/11-19-0612" TargetMode="External"/><Relationship Id="rId28" Type="http://schemas.openxmlformats.org/officeDocument/2006/relationships/hyperlink" Target="https://mentor.ieee.org/802.11/dcn/11-19-0612" TargetMode="External"/><Relationship Id="rId36" Type="http://schemas.openxmlformats.org/officeDocument/2006/relationships/hyperlink" Target="https://mentor.ieee.org/802.11/dcn/11-19-0537" TargetMode="External"/><Relationship Id="rId49" Type="http://schemas.openxmlformats.org/officeDocument/2006/relationships/hyperlink" Target="https://mentor.ieee.org/802.11/dcn/11-19-0537" TargetMode="External"/><Relationship Id="rId57" Type="http://schemas.openxmlformats.org/officeDocument/2006/relationships/hyperlink" Target="https://mentor.ieee.org/802.11/dcn/11-19-0567" TargetMode="External"/><Relationship Id="rId106" Type="http://schemas.openxmlformats.org/officeDocument/2006/relationships/hyperlink" Target="https://mentor.ieee.org/802.11/dcn/11-19-0540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566" TargetMode="External"/><Relationship Id="rId44" Type="http://schemas.openxmlformats.org/officeDocument/2006/relationships/hyperlink" Target="https://mentor.ieee.org/802.11/dcn/11-19-0537" TargetMode="External"/><Relationship Id="rId52" Type="http://schemas.openxmlformats.org/officeDocument/2006/relationships/hyperlink" Target="https://mentor.ieee.org/802.11/dcn/11-19-0565" TargetMode="External"/><Relationship Id="rId60" Type="http://schemas.openxmlformats.org/officeDocument/2006/relationships/hyperlink" Target="https://mentor.ieee.org/802.11/dcn/11-19-0567" TargetMode="External"/><Relationship Id="rId65" Type="http://schemas.openxmlformats.org/officeDocument/2006/relationships/hyperlink" Target="https://mentor.ieee.org/802.11/dcn/11-19-0567" TargetMode="External"/><Relationship Id="rId73" Type="http://schemas.openxmlformats.org/officeDocument/2006/relationships/hyperlink" Target="https://mentor.ieee.org/802.11/dcn/11-19-0538" TargetMode="External"/><Relationship Id="rId78" Type="http://schemas.openxmlformats.org/officeDocument/2006/relationships/hyperlink" Target="https://mentor.ieee.org/802.11/dcn/11-19-0538" TargetMode="External"/><Relationship Id="rId81" Type="http://schemas.openxmlformats.org/officeDocument/2006/relationships/hyperlink" Target="https://mentor.ieee.org/802.11/dcn/11-19-0538" TargetMode="External"/><Relationship Id="rId86" Type="http://schemas.openxmlformats.org/officeDocument/2006/relationships/hyperlink" Target="https://mentor.ieee.org/802.11/dcn/11-19-0540" TargetMode="External"/><Relationship Id="rId94" Type="http://schemas.openxmlformats.org/officeDocument/2006/relationships/hyperlink" Target="https://mentor.ieee.org/802.11/dcn/11-19-0540" TargetMode="External"/><Relationship Id="rId99" Type="http://schemas.openxmlformats.org/officeDocument/2006/relationships/hyperlink" Target="https://mentor.ieee.org/802.11/dcn/11-19-0540" TargetMode="External"/><Relationship Id="rId101" Type="http://schemas.openxmlformats.org/officeDocument/2006/relationships/hyperlink" Target="https://mentor.ieee.org/802.11/dcn/11-19-0540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567" TargetMode="External"/><Relationship Id="rId18" Type="http://schemas.openxmlformats.org/officeDocument/2006/relationships/hyperlink" Target="https://mentor.ieee.org/802.11/dcn/11-19-0540" TargetMode="External"/><Relationship Id="rId39" Type="http://schemas.openxmlformats.org/officeDocument/2006/relationships/hyperlink" Target="https://mentor.ieee.org/802.11/dcn/11-19-0537" TargetMode="External"/><Relationship Id="rId109" Type="http://schemas.openxmlformats.org/officeDocument/2006/relationships/hyperlink" Target="https://mentor.ieee.org/802.11/dcn/11-19-0538" TargetMode="External"/><Relationship Id="rId34" Type="http://schemas.openxmlformats.org/officeDocument/2006/relationships/hyperlink" Target="https://mentor.ieee.org/802.11/dcn/11-19-0566" TargetMode="External"/><Relationship Id="rId50" Type="http://schemas.openxmlformats.org/officeDocument/2006/relationships/hyperlink" Target="https://mentor.ieee.org/802.11/dcn/11-19-0537" TargetMode="External"/><Relationship Id="rId55" Type="http://schemas.openxmlformats.org/officeDocument/2006/relationships/hyperlink" Target="https://mentor.ieee.org/802.11/dcn/11-19-0567" TargetMode="External"/><Relationship Id="rId76" Type="http://schemas.openxmlformats.org/officeDocument/2006/relationships/hyperlink" Target="https://mentor.ieee.org/802.11/dcn/11-19-0538" TargetMode="External"/><Relationship Id="rId97" Type="http://schemas.openxmlformats.org/officeDocument/2006/relationships/hyperlink" Target="https://mentor.ieee.org/802.11/dcn/11-19-0540" TargetMode="External"/><Relationship Id="rId104" Type="http://schemas.openxmlformats.org/officeDocument/2006/relationships/hyperlink" Target="https://mentor.ieee.org/802.11/dcn/11-19-0540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538" TargetMode="External"/><Relationship Id="rId92" Type="http://schemas.openxmlformats.org/officeDocument/2006/relationships/hyperlink" Target="https://mentor.ieee.org/802.11/dcn/11-19-054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568" TargetMode="External"/><Relationship Id="rId18" Type="http://schemas.openxmlformats.org/officeDocument/2006/relationships/hyperlink" Target="https://mentor.ieee.org/802.11/dcn/11-19-0537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567" TargetMode="External"/><Relationship Id="rId34" Type="http://schemas.openxmlformats.org/officeDocument/2006/relationships/hyperlink" Target="https://mentor.ieee.org/802.11/dcn/11-19-0595" TargetMode="External"/><Relationship Id="rId7" Type="http://schemas.openxmlformats.org/officeDocument/2006/relationships/hyperlink" Target="https://mentor.ieee.org/802.11/dcn/11-19-0565" TargetMode="External"/><Relationship Id="rId12" Type="http://schemas.openxmlformats.org/officeDocument/2006/relationships/hyperlink" Target="https://mentor.ieee.org/802.11/dcn/11-19-0616" TargetMode="External"/><Relationship Id="rId17" Type="http://schemas.openxmlformats.org/officeDocument/2006/relationships/hyperlink" Target="https://mentor.ieee.org/802.11/dcn/11-19-0566" TargetMode="External"/><Relationship Id="rId25" Type="http://schemas.openxmlformats.org/officeDocument/2006/relationships/hyperlink" Target="https://mentor.ieee.org/802.11/dcn/11-19-0623" TargetMode="External"/><Relationship Id="rId33" Type="http://schemas.openxmlformats.org/officeDocument/2006/relationships/hyperlink" Target="https://mentor.ieee.org/802.11/dcn/11-19-060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615" TargetMode="External"/><Relationship Id="rId20" Type="http://schemas.openxmlformats.org/officeDocument/2006/relationships/hyperlink" Target="https://mentor.ieee.org/802.11/dcn/11-19-0539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617" TargetMode="External"/><Relationship Id="rId24" Type="http://schemas.openxmlformats.org/officeDocument/2006/relationships/hyperlink" Target="https://mentor.ieee.org/802.11/dcn/11-19-0421" TargetMode="External"/><Relationship Id="rId32" Type="http://schemas.openxmlformats.org/officeDocument/2006/relationships/hyperlink" Target="https://mentor.ieee.org/802.11/dcn/11-19-061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589" TargetMode="External"/><Relationship Id="rId23" Type="http://schemas.openxmlformats.org/officeDocument/2006/relationships/hyperlink" Target="https://mentor.ieee.org/802.11/dcn/11-19-0540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534" TargetMode="External"/><Relationship Id="rId19" Type="http://schemas.openxmlformats.org/officeDocument/2006/relationships/hyperlink" Target="https://mentor.ieee.org/802.11/dcn/11-19-0612" TargetMode="External"/><Relationship Id="rId31" Type="http://schemas.openxmlformats.org/officeDocument/2006/relationships/hyperlink" Target="https://mentor.ieee.org/802.11/dcn/11-19-062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627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538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" TargetMode="External"/><Relationship Id="rId35" Type="http://schemas.openxmlformats.org/officeDocument/2006/relationships/hyperlink" Target="https://mentor.ieee.org/802-ec/dcn/19/ec-19-006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C10" sqref="C10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43597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451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49999999999999" customHeight="1" x14ac:dyDescent="0.45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49999999999999" customHeight="1" x14ac:dyDescent="0.4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49999999999999" customHeight="1" x14ac:dyDescent="0.4">
      <c r="B32" s="37"/>
      <c r="C32" s="273"/>
      <c r="D32" s="273"/>
      <c r="E32" s="273"/>
      <c r="F32" s="273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2"/>
      <c r="D34" s="272"/>
      <c r="E34" s="272"/>
      <c r="F34" s="272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2"/>
      <c r="D36" s="272"/>
      <c r="E36" s="272"/>
      <c r="F36" s="272"/>
    </row>
    <row r="37" spans="2:6" ht="20.149999999999999" customHeight="1" x14ac:dyDescent="0.4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9" t="str">
        <f>Parameters!B1</f>
        <v>175th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3</v>
      </c>
    </row>
    <row r="3" spans="1:253" ht="15.75" customHeight="1" x14ac:dyDescent="0.3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3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3">
      <c r="B5" s="298" t="str">
        <f>Parameters!B2</f>
        <v xml:space="preserve">Grand Hyatt Buckhead, Atlanta, GA, USA 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3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3">
      <c r="A7" s="54"/>
      <c r="B7" s="300" t="str">
        <f>Parameters!B3</f>
        <v>May 12-17, 2019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3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3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3">
      <c r="B27" s="286" t="s">
        <v>436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3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3">
      <c r="B29" s="286" t="s">
        <v>48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3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3">
      <c r="B31" s="286" t="s">
        <v>437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3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50" zoomScaleNormal="50" workbookViewId="0">
      <selection activeCell="U22" sqref="U22:Z22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51" t="str">
        <f>" 802.11 Agenda R" &amp;Parameters!B8</f>
        <v xml:space="preserve"> 802.11 Agenda R1</v>
      </c>
      <c r="B1" s="353" t="str">
        <f>Parameters!B2</f>
        <v xml:space="preserve">Grand Hyatt Buckhead, Atlanta, GA, USA 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2" customFormat="1" ht="20.25" customHeight="1" x14ac:dyDescent="0.3">
      <c r="A2" s="35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52"/>
      <c r="B3" s="359" t="str">
        <f>Parameters!B3</f>
        <v>May 12-17, 2019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43597</v>
      </c>
      <c r="C5" s="336">
        <f>B5+1</f>
        <v>43598</v>
      </c>
      <c r="D5" s="337"/>
      <c r="E5" s="337"/>
      <c r="F5" s="337"/>
      <c r="G5" s="337"/>
      <c r="H5" s="338"/>
      <c r="I5" s="336">
        <f>B5+2</f>
        <v>43599</v>
      </c>
      <c r="J5" s="337"/>
      <c r="K5" s="337"/>
      <c r="L5" s="337"/>
      <c r="M5" s="337"/>
      <c r="N5" s="338"/>
      <c r="O5" s="336">
        <f>B5+3</f>
        <v>43600</v>
      </c>
      <c r="P5" s="337"/>
      <c r="Q5" s="337"/>
      <c r="R5" s="337"/>
      <c r="S5" s="337"/>
      <c r="T5" s="338"/>
      <c r="U5" s="336">
        <f>B5+4</f>
        <v>43601</v>
      </c>
      <c r="V5" s="337"/>
      <c r="W5" s="337"/>
      <c r="X5" s="337"/>
      <c r="Y5" s="337"/>
      <c r="Z5" s="338"/>
      <c r="AA5" s="336">
        <f>B5+5</f>
        <v>43602</v>
      </c>
      <c r="AB5" s="337"/>
      <c r="AC5" s="337"/>
      <c r="AD5" s="337"/>
      <c r="AE5" s="337"/>
      <c r="AF5" s="33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57" t="s">
        <v>112</v>
      </c>
      <c r="J6" s="358"/>
      <c r="K6" s="358"/>
      <c r="L6" s="358"/>
      <c r="M6" s="35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81" t="s">
        <v>475</v>
      </c>
      <c r="D7" s="382"/>
      <c r="E7" s="382"/>
      <c r="F7" s="382"/>
      <c r="G7" s="382"/>
      <c r="H7" s="383"/>
      <c r="I7" s="354" t="s">
        <v>549</v>
      </c>
      <c r="J7" s="322" t="s">
        <v>489</v>
      </c>
      <c r="K7" s="325" t="s">
        <v>382</v>
      </c>
      <c r="L7" s="369"/>
      <c r="M7" s="372" t="s">
        <v>366</v>
      </c>
      <c r="N7" s="369"/>
      <c r="O7" s="314" t="s">
        <v>502</v>
      </c>
      <c r="P7" s="325" t="s">
        <v>382</v>
      </c>
      <c r="Q7" s="344" t="s">
        <v>490</v>
      </c>
      <c r="R7" s="369"/>
      <c r="S7" s="311" t="s">
        <v>44</v>
      </c>
      <c r="T7" s="369"/>
      <c r="U7" s="316" t="s">
        <v>54</v>
      </c>
      <c r="V7" s="322" t="s">
        <v>489</v>
      </c>
      <c r="W7" s="379" t="s">
        <v>503</v>
      </c>
      <c r="X7" s="319" t="s">
        <v>123</v>
      </c>
      <c r="Y7" s="372" t="s">
        <v>366</v>
      </c>
      <c r="Z7" s="375" t="s">
        <v>367</v>
      </c>
      <c r="AA7" s="327" t="s">
        <v>56</v>
      </c>
      <c r="AB7" s="328"/>
      <c r="AC7" s="328"/>
      <c r="AD7" s="328"/>
      <c r="AE7" s="328"/>
      <c r="AF7" s="329"/>
    </row>
    <row r="8" spans="1:32" s="2" customFormat="1" ht="15.75" customHeight="1" x14ac:dyDescent="0.3">
      <c r="A8" s="93" t="s">
        <v>34</v>
      </c>
      <c r="B8" s="111"/>
      <c r="C8" s="384"/>
      <c r="D8" s="385"/>
      <c r="E8" s="385"/>
      <c r="F8" s="385"/>
      <c r="G8" s="385"/>
      <c r="H8" s="386"/>
      <c r="I8" s="355"/>
      <c r="J8" s="323"/>
      <c r="K8" s="326"/>
      <c r="L8" s="370"/>
      <c r="M8" s="373"/>
      <c r="N8" s="370"/>
      <c r="O8" s="314"/>
      <c r="P8" s="326"/>
      <c r="Q8" s="345"/>
      <c r="R8" s="370"/>
      <c r="S8" s="312"/>
      <c r="T8" s="370"/>
      <c r="U8" s="317"/>
      <c r="V8" s="323"/>
      <c r="W8" s="380"/>
      <c r="X8" s="320"/>
      <c r="Y8" s="373"/>
      <c r="Z8" s="306"/>
      <c r="AA8" s="330"/>
      <c r="AB8" s="331"/>
      <c r="AC8" s="331"/>
      <c r="AD8" s="331"/>
      <c r="AE8" s="331"/>
      <c r="AF8" s="332"/>
    </row>
    <row r="9" spans="1:32" s="2" customFormat="1" ht="15.75" customHeight="1" x14ac:dyDescent="0.3">
      <c r="A9" s="115" t="s">
        <v>32</v>
      </c>
      <c r="B9" s="87"/>
      <c r="C9" s="363" t="s">
        <v>387</v>
      </c>
      <c r="D9" s="364"/>
      <c r="E9" s="364"/>
      <c r="F9" s="364"/>
      <c r="G9" s="364"/>
      <c r="H9" s="365"/>
      <c r="I9" s="355"/>
      <c r="J9" s="323"/>
      <c r="K9" s="326"/>
      <c r="L9" s="370"/>
      <c r="M9" s="373"/>
      <c r="N9" s="370"/>
      <c r="O9" s="314"/>
      <c r="P9" s="326"/>
      <c r="Q9" s="345"/>
      <c r="R9" s="370"/>
      <c r="S9" s="312"/>
      <c r="T9" s="370"/>
      <c r="U9" s="317"/>
      <c r="V9" s="323"/>
      <c r="W9" s="380"/>
      <c r="X9" s="320"/>
      <c r="Y9" s="373"/>
      <c r="Z9" s="306"/>
      <c r="AA9" s="330"/>
      <c r="AB9" s="331"/>
      <c r="AC9" s="331"/>
      <c r="AD9" s="331"/>
      <c r="AE9" s="331"/>
      <c r="AF9" s="332"/>
    </row>
    <row r="10" spans="1:32" s="2" customFormat="1" ht="15.75" customHeight="1" x14ac:dyDescent="0.3">
      <c r="A10" s="115" t="s">
        <v>33</v>
      </c>
      <c r="B10" s="87"/>
      <c r="C10" s="366"/>
      <c r="D10" s="367"/>
      <c r="E10" s="367"/>
      <c r="F10" s="367"/>
      <c r="G10" s="367"/>
      <c r="H10" s="368"/>
      <c r="I10" s="356"/>
      <c r="J10" s="324"/>
      <c r="K10" s="326"/>
      <c r="L10" s="371"/>
      <c r="M10" s="374"/>
      <c r="N10" s="371"/>
      <c r="O10" s="315"/>
      <c r="P10" s="326"/>
      <c r="Q10" s="346"/>
      <c r="R10" s="371"/>
      <c r="S10" s="313"/>
      <c r="T10" s="371"/>
      <c r="U10" s="318"/>
      <c r="V10" s="324"/>
      <c r="W10" s="380"/>
      <c r="X10" s="321"/>
      <c r="Y10" s="374"/>
      <c r="Z10" s="307"/>
      <c r="AA10" s="330"/>
      <c r="AB10" s="331"/>
      <c r="AC10" s="331"/>
      <c r="AD10" s="331"/>
      <c r="AE10" s="331"/>
      <c r="AF10" s="332"/>
    </row>
    <row r="11" spans="1:32" s="2" customFormat="1" ht="27" customHeight="1" x14ac:dyDescent="0.3">
      <c r="A11" s="116" t="s">
        <v>19</v>
      </c>
      <c r="B11" s="114"/>
      <c r="C11" s="388" t="s">
        <v>6</v>
      </c>
      <c r="D11" s="389"/>
      <c r="E11" s="389"/>
      <c r="F11" s="389"/>
      <c r="G11" s="389"/>
      <c r="H11" s="350"/>
      <c r="I11" s="304"/>
      <c r="J11" s="304"/>
      <c r="K11" s="304"/>
      <c r="L11" s="304"/>
      <c r="M11" s="304"/>
      <c r="N11" s="304"/>
      <c r="O11" s="350" t="s">
        <v>6</v>
      </c>
      <c r="P11" s="304"/>
      <c r="Q11" s="304"/>
      <c r="R11" s="304"/>
      <c r="S11" s="304"/>
      <c r="T11" s="304"/>
      <c r="U11" s="304" t="s">
        <v>6</v>
      </c>
      <c r="V11" s="304"/>
      <c r="W11" s="304"/>
      <c r="X11" s="304"/>
      <c r="Y11" s="304"/>
      <c r="Z11" s="304"/>
      <c r="AA11" s="330"/>
      <c r="AB11" s="331"/>
      <c r="AC11" s="331"/>
      <c r="AD11" s="331"/>
      <c r="AE11" s="331"/>
      <c r="AF11" s="332"/>
    </row>
    <row r="12" spans="1:32" s="2" customFormat="1" ht="15.75" customHeight="1" x14ac:dyDescent="0.3">
      <c r="A12" s="113" t="s">
        <v>18</v>
      </c>
      <c r="B12" s="87"/>
      <c r="C12" s="316" t="s">
        <v>54</v>
      </c>
      <c r="D12" s="325" t="s">
        <v>382</v>
      </c>
      <c r="E12" s="342" t="s">
        <v>115</v>
      </c>
      <c r="F12" s="347" t="s">
        <v>448</v>
      </c>
      <c r="G12" s="401" t="s">
        <v>466</v>
      </c>
      <c r="H12" s="305" t="s">
        <v>457</v>
      </c>
      <c r="I12" s="316" t="s">
        <v>54</v>
      </c>
      <c r="J12" s="316" t="s">
        <v>54</v>
      </c>
      <c r="K12" s="342" t="s">
        <v>115</v>
      </c>
      <c r="L12" s="319" t="s">
        <v>123</v>
      </c>
      <c r="M12" s="301" t="s">
        <v>388</v>
      </c>
      <c r="N12" s="305" t="s">
        <v>367</v>
      </c>
      <c r="O12" s="360" t="s">
        <v>55</v>
      </c>
      <c r="P12" s="361"/>
      <c r="Q12" s="361"/>
      <c r="R12" s="361"/>
      <c r="S12" s="361"/>
      <c r="T12" s="362"/>
      <c r="U12" s="325" t="s">
        <v>382</v>
      </c>
      <c r="V12" s="322" t="s">
        <v>489</v>
      </c>
      <c r="W12" s="342" t="s">
        <v>115</v>
      </c>
      <c r="X12" s="344" t="s">
        <v>490</v>
      </c>
      <c r="Y12" s="301" t="s">
        <v>388</v>
      </c>
      <c r="Z12" s="376" t="s">
        <v>455</v>
      </c>
      <c r="AA12" s="330"/>
      <c r="AB12" s="331"/>
      <c r="AC12" s="331"/>
      <c r="AD12" s="331"/>
      <c r="AE12" s="331"/>
      <c r="AF12" s="332"/>
    </row>
    <row r="13" spans="1:32" s="2" customFormat="1" ht="15.75" customHeight="1" x14ac:dyDescent="0.3">
      <c r="A13" s="113" t="s">
        <v>20</v>
      </c>
      <c r="B13" s="87"/>
      <c r="C13" s="317"/>
      <c r="D13" s="326"/>
      <c r="E13" s="343"/>
      <c r="F13" s="348"/>
      <c r="G13" s="402"/>
      <c r="H13" s="306"/>
      <c r="I13" s="317"/>
      <c r="J13" s="317"/>
      <c r="K13" s="343"/>
      <c r="L13" s="320"/>
      <c r="M13" s="302"/>
      <c r="N13" s="306"/>
      <c r="O13" s="363"/>
      <c r="P13" s="364"/>
      <c r="Q13" s="364"/>
      <c r="R13" s="364"/>
      <c r="S13" s="364"/>
      <c r="T13" s="365"/>
      <c r="U13" s="326"/>
      <c r="V13" s="323"/>
      <c r="W13" s="343"/>
      <c r="X13" s="345"/>
      <c r="Y13" s="302"/>
      <c r="Z13" s="377"/>
      <c r="AA13" s="330"/>
      <c r="AB13" s="331"/>
      <c r="AC13" s="331"/>
      <c r="AD13" s="331"/>
      <c r="AE13" s="331"/>
      <c r="AF13" s="332"/>
    </row>
    <row r="14" spans="1:32" s="2" customFormat="1" ht="15.75" customHeight="1" x14ac:dyDescent="0.3">
      <c r="A14" s="113" t="s">
        <v>21</v>
      </c>
      <c r="B14" s="87"/>
      <c r="C14" s="317"/>
      <c r="D14" s="326"/>
      <c r="E14" s="343"/>
      <c r="F14" s="348"/>
      <c r="G14" s="402"/>
      <c r="H14" s="306"/>
      <c r="I14" s="317"/>
      <c r="J14" s="317"/>
      <c r="K14" s="343"/>
      <c r="L14" s="320"/>
      <c r="M14" s="302"/>
      <c r="N14" s="306"/>
      <c r="O14" s="363"/>
      <c r="P14" s="364"/>
      <c r="Q14" s="364"/>
      <c r="R14" s="364"/>
      <c r="S14" s="364"/>
      <c r="T14" s="365"/>
      <c r="U14" s="326"/>
      <c r="V14" s="323"/>
      <c r="W14" s="343"/>
      <c r="X14" s="345"/>
      <c r="Y14" s="302"/>
      <c r="Z14" s="377"/>
      <c r="AA14" s="333"/>
      <c r="AB14" s="334"/>
      <c r="AC14" s="334"/>
      <c r="AD14" s="334"/>
      <c r="AE14" s="334"/>
      <c r="AF14" s="335"/>
    </row>
    <row r="15" spans="1:32" s="2" customFormat="1" ht="15.75" customHeight="1" x14ac:dyDescent="0.3">
      <c r="A15" s="113" t="s">
        <v>22</v>
      </c>
      <c r="B15" s="87"/>
      <c r="C15" s="318"/>
      <c r="D15" s="326"/>
      <c r="E15" s="343"/>
      <c r="F15" s="349"/>
      <c r="G15" s="403"/>
      <c r="H15" s="307"/>
      <c r="I15" s="318"/>
      <c r="J15" s="318"/>
      <c r="K15" s="343"/>
      <c r="L15" s="321"/>
      <c r="M15" s="303"/>
      <c r="N15" s="307"/>
      <c r="O15" s="366"/>
      <c r="P15" s="367"/>
      <c r="Q15" s="367"/>
      <c r="R15" s="367"/>
      <c r="S15" s="367"/>
      <c r="T15" s="368"/>
      <c r="U15" s="326"/>
      <c r="V15" s="324"/>
      <c r="W15" s="343"/>
      <c r="X15" s="346"/>
      <c r="Y15" s="303"/>
      <c r="Z15" s="378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04" t="s">
        <v>31</v>
      </c>
      <c r="D16" s="304"/>
      <c r="E16" s="304"/>
      <c r="F16" s="304"/>
      <c r="G16" s="304"/>
      <c r="H16" s="304"/>
      <c r="I16" s="304" t="s">
        <v>31</v>
      </c>
      <c r="J16" s="304"/>
      <c r="K16" s="304"/>
      <c r="L16" s="304"/>
      <c r="M16" s="304"/>
      <c r="N16" s="304"/>
      <c r="O16" s="350" t="s">
        <v>31</v>
      </c>
      <c r="P16" s="304"/>
      <c r="Q16" s="304"/>
      <c r="R16" s="304"/>
      <c r="S16" s="304"/>
      <c r="T16" s="304"/>
      <c r="U16" s="304" t="s">
        <v>31</v>
      </c>
      <c r="V16" s="304"/>
      <c r="W16" s="304"/>
      <c r="X16" s="304"/>
      <c r="Y16" s="304"/>
      <c r="Z16" s="30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50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16" t="s">
        <v>54</v>
      </c>
      <c r="D18" s="316" t="s">
        <v>54</v>
      </c>
      <c r="E18" s="344" t="s">
        <v>490</v>
      </c>
      <c r="F18" s="319" t="s">
        <v>123</v>
      </c>
      <c r="G18" s="301" t="s">
        <v>388</v>
      </c>
      <c r="H18" s="305" t="s">
        <v>457</v>
      </c>
      <c r="I18" s="316" t="s">
        <v>54</v>
      </c>
      <c r="J18" s="316" t="s">
        <v>54</v>
      </c>
      <c r="K18" s="344" t="s">
        <v>490</v>
      </c>
      <c r="L18" s="319" t="s">
        <v>123</v>
      </c>
      <c r="M18" s="301" t="s">
        <v>388</v>
      </c>
      <c r="N18" s="305" t="s">
        <v>456</v>
      </c>
      <c r="O18" s="316" t="s">
        <v>54</v>
      </c>
      <c r="P18" s="325" t="s">
        <v>382</v>
      </c>
      <c r="Q18" s="339" t="s">
        <v>403</v>
      </c>
      <c r="R18" s="319" t="s">
        <v>123</v>
      </c>
      <c r="S18" s="301" t="s">
        <v>388</v>
      </c>
      <c r="T18" s="369"/>
      <c r="U18" s="316" t="s">
        <v>54</v>
      </c>
      <c r="V18" s="325" t="s">
        <v>382</v>
      </c>
      <c r="W18" s="339" t="s">
        <v>403</v>
      </c>
      <c r="X18" s="347" t="s">
        <v>448</v>
      </c>
      <c r="Y18" s="301" t="s">
        <v>388</v>
      </c>
      <c r="Z18" s="30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17"/>
      <c r="D19" s="317"/>
      <c r="E19" s="345"/>
      <c r="F19" s="320"/>
      <c r="G19" s="302"/>
      <c r="H19" s="306"/>
      <c r="I19" s="317"/>
      <c r="J19" s="317"/>
      <c r="K19" s="345"/>
      <c r="L19" s="320"/>
      <c r="M19" s="302"/>
      <c r="N19" s="306"/>
      <c r="O19" s="317"/>
      <c r="P19" s="326"/>
      <c r="Q19" s="340"/>
      <c r="R19" s="320"/>
      <c r="S19" s="302"/>
      <c r="T19" s="370"/>
      <c r="U19" s="317"/>
      <c r="V19" s="326"/>
      <c r="W19" s="340"/>
      <c r="X19" s="348"/>
      <c r="Y19" s="302"/>
      <c r="Z19" s="30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17"/>
      <c r="D20" s="317"/>
      <c r="E20" s="345"/>
      <c r="F20" s="320"/>
      <c r="G20" s="302"/>
      <c r="H20" s="306"/>
      <c r="I20" s="317"/>
      <c r="J20" s="317"/>
      <c r="K20" s="345"/>
      <c r="L20" s="320"/>
      <c r="M20" s="302"/>
      <c r="N20" s="306"/>
      <c r="O20" s="317"/>
      <c r="P20" s="326"/>
      <c r="Q20" s="340"/>
      <c r="R20" s="320"/>
      <c r="S20" s="302"/>
      <c r="T20" s="370"/>
      <c r="U20" s="317"/>
      <c r="V20" s="326"/>
      <c r="W20" s="340"/>
      <c r="X20" s="348"/>
      <c r="Y20" s="302"/>
      <c r="Z20" s="30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18"/>
      <c r="D21" s="318"/>
      <c r="E21" s="346"/>
      <c r="F21" s="321"/>
      <c r="G21" s="303"/>
      <c r="H21" s="307"/>
      <c r="I21" s="318"/>
      <c r="J21" s="318"/>
      <c r="K21" s="346"/>
      <c r="L21" s="321"/>
      <c r="M21" s="303"/>
      <c r="N21" s="307"/>
      <c r="O21" s="318"/>
      <c r="P21" s="326"/>
      <c r="Q21" s="341"/>
      <c r="R21" s="321"/>
      <c r="S21" s="303"/>
      <c r="T21" s="371"/>
      <c r="U21" s="318"/>
      <c r="V21" s="326"/>
      <c r="W21" s="341"/>
      <c r="X21" s="349"/>
      <c r="Y21" s="303"/>
      <c r="Z21" s="31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04" t="s">
        <v>6</v>
      </c>
      <c r="D22" s="304"/>
      <c r="E22" s="304"/>
      <c r="F22" s="304"/>
      <c r="G22" s="304"/>
      <c r="H22" s="304"/>
      <c r="I22" s="304" t="s">
        <v>6</v>
      </c>
      <c r="J22" s="304"/>
      <c r="K22" s="304"/>
      <c r="L22" s="304"/>
      <c r="M22" s="304"/>
      <c r="N22" s="304"/>
      <c r="O22" s="350" t="s">
        <v>6</v>
      </c>
      <c r="P22" s="304"/>
      <c r="Q22" s="304"/>
      <c r="R22" s="304"/>
      <c r="S22" s="304"/>
      <c r="T22" s="304"/>
      <c r="U22" s="304" t="s">
        <v>6</v>
      </c>
      <c r="V22" s="304"/>
      <c r="W22" s="304"/>
      <c r="X22" s="304"/>
      <c r="Y22" s="304"/>
      <c r="Z22" s="304"/>
      <c r="AA22" s="87"/>
      <c r="AB22" s="87"/>
      <c r="AC22" s="87"/>
      <c r="AD22" s="87"/>
      <c r="AE22" s="87"/>
      <c r="AF22" s="87"/>
      <c r="AP22" s="260"/>
    </row>
    <row r="23" spans="1:42" s="2" customFormat="1" ht="15.75" customHeight="1" x14ac:dyDescent="0.3">
      <c r="A23" s="94" t="s">
        <v>16</v>
      </c>
      <c r="B23" s="392" t="s">
        <v>58</v>
      </c>
      <c r="C23" s="314" t="s">
        <v>502</v>
      </c>
      <c r="D23" s="379" t="s">
        <v>503</v>
      </c>
      <c r="E23" s="342" t="s">
        <v>115</v>
      </c>
      <c r="F23" s="347" t="s">
        <v>448</v>
      </c>
      <c r="G23" s="372" t="s">
        <v>366</v>
      </c>
      <c r="H23" s="305" t="s">
        <v>454</v>
      </c>
      <c r="I23" s="322" t="s">
        <v>489</v>
      </c>
      <c r="J23" s="325" t="s">
        <v>382</v>
      </c>
      <c r="K23" s="342" t="s">
        <v>115</v>
      </c>
      <c r="L23" s="347" t="s">
        <v>448</v>
      </c>
      <c r="M23" s="311" t="s">
        <v>44</v>
      </c>
      <c r="N23" s="305" t="s">
        <v>461</v>
      </c>
      <c r="O23" s="316" t="s">
        <v>54</v>
      </c>
      <c r="P23" s="316" t="s">
        <v>54</v>
      </c>
      <c r="Q23" s="342" t="s">
        <v>115</v>
      </c>
      <c r="R23" s="347" t="s">
        <v>448</v>
      </c>
      <c r="S23" s="311" t="s">
        <v>44</v>
      </c>
      <c r="T23" s="305" t="s">
        <v>461</v>
      </c>
      <c r="U23" s="314" t="s">
        <v>502</v>
      </c>
      <c r="V23" s="372" t="s">
        <v>366</v>
      </c>
      <c r="W23" s="319" t="s">
        <v>123</v>
      </c>
      <c r="X23" s="308"/>
      <c r="Y23" s="342" t="s">
        <v>115</v>
      </c>
      <c r="Z23" s="305" t="s">
        <v>454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92"/>
      <c r="C24" s="314"/>
      <c r="D24" s="380"/>
      <c r="E24" s="343"/>
      <c r="F24" s="348"/>
      <c r="G24" s="373"/>
      <c r="H24" s="306"/>
      <c r="I24" s="323"/>
      <c r="J24" s="326"/>
      <c r="K24" s="343"/>
      <c r="L24" s="348"/>
      <c r="M24" s="312"/>
      <c r="N24" s="306"/>
      <c r="O24" s="317"/>
      <c r="P24" s="317"/>
      <c r="Q24" s="343"/>
      <c r="R24" s="348"/>
      <c r="S24" s="312"/>
      <c r="T24" s="306"/>
      <c r="U24" s="314"/>
      <c r="V24" s="373"/>
      <c r="W24" s="320"/>
      <c r="X24" s="309"/>
      <c r="Y24" s="343"/>
      <c r="Z24" s="306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92"/>
      <c r="C25" s="314"/>
      <c r="D25" s="380"/>
      <c r="E25" s="343"/>
      <c r="F25" s="348"/>
      <c r="G25" s="373"/>
      <c r="H25" s="306"/>
      <c r="I25" s="323"/>
      <c r="J25" s="326"/>
      <c r="K25" s="343"/>
      <c r="L25" s="348"/>
      <c r="M25" s="312"/>
      <c r="N25" s="306"/>
      <c r="O25" s="317"/>
      <c r="P25" s="317"/>
      <c r="Q25" s="343"/>
      <c r="R25" s="348"/>
      <c r="S25" s="312"/>
      <c r="T25" s="306"/>
      <c r="U25" s="314"/>
      <c r="V25" s="373"/>
      <c r="W25" s="320"/>
      <c r="X25" s="309"/>
      <c r="Y25" s="343"/>
      <c r="Z25" s="306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15"/>
      <c r="D26" s="380"/>
      <c r="E26" s="343"/>
      <c r="F26" s="349"/>
      <c r="G26" s="374"/>
      <c r="H26" s="307"/>
      <c r="I26" s="324"/>
      <c r="J26" s="326"/>
      <c r="K26" s="343"/>
      <c r="L26" s="349"/>
      <c r="M26" s="313"/>
      <c r="N26" s="307"/>
      <c r="O26" s="318"/>
      <c r="P26" s="318"/>
      <c r="Q26" s="343"/>
      <c r="R26" s="349"/>
      <c r="S26" s="313"/>
      <c r="T26" s="307"/>
      <c r="U26" s="315"/>
      <c r="V26" s="374"/>
      <c r="W26" s="321"/>
      <c r="X26" s="310"/>
      <c r="Y26" s="343"/>
      <c r="Z26" s="307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90" t="s">
        <v>57</v>
      </c>
      <c r="C27" s="304" t="s">
        <v>467</v>
      </c>
      <c r="D27" s="304"/>
      <c r="E27" s="304"/>
      <c r="F27" s="304"/>
      <c r="G27" s="304"/>
      <c r="H27" s="304"/>
      <c r="I27" s="304" t="s">
        <v>45</v>
      </c>
      <c r="J27" s="304"/>
      <c r="K27" s="304"/>
      <c r="L27" s="304"/>
      <c r="M27" s="304"/>
      <c r="N27" s="304"/>
      <c r="O27" s="70"/>
      <c r="P27" s="71"/>
      <c r="Q27" s="71"/>
      <c r="R27" s="71"/>
      <c r="S27" s="71"/>
      <c r="T27" s="71"/>
      <c r="U27" s="304" t="s">
        <v>45</v>
      </c>
      <c r="V27" s="304"/>
      <c r="W27" s="304"/>
      <c r="X27" s="304"/>
      <c r="Y27" s="304"/>
      <c r="Z27" s="30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90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70"/>
      <c r="P28" s="85"/>
      <c r="Q28" s="85"/>
      <c r="R28" s="85"/>
      <c r="S28" s="85"/>
      <c r="T28" s="121"/>
      <c r="U28" s="304"/>
      <c r="V28" s="304"/>
      <c r="W28" s="304"/>
      <c r="X28" s="304"/>
      <c r="Y28" s="304"/>
      <c r="Z28" s="30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90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93" t="s">
        <v>124</v>
      </c>
      <c r="P29" s="394"/>
      <c r="Q29" s="394"/>
      <c r="R29" s="394"/>
      <c r="S29" s="394"/>
      <c r="T29" s="394"/>
      <c r="U29" s="304"/>
      <c r="V29" s="304"/>
      <c r="W29" s="304"/>
      <c r="X29" s="304"/>
      <c r="Y29" s="304"/>
      <c r="Z29" s="30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22" t="s">
        <v>489</v>
      </c>
      <c r="D30" s="325" t="s">
        <v>382</v>
      </c>
      <c r="E30" s="308"/>
      <c r="F30" s="308"/>
      <c r="G30" s="308"/>
      <c r="H30" s="308"/>
      <c r="I30" s="314" t="s">
        <v>502</v>
      </c>
      <c r="J30" s="308"/>
      <c r="K30" s="308"/>
      <c r="L30" s="308"/>
      <c r="M30" s="308"/>
      <c r="N30" s="305" t="s">
        <v>458</v>
      </c>
      <c r="O30" s="395"/>
      <c r="P30" s="396"/>
      <c r="Q30" s="396"/>
      <c r="R30" s="396"/>
      <c r="S30" s="396"/>
      <c r="T30" s="397"/>
      <c r="U30" s="390" t="s">
        <v>57</v>
      </c>
      <c r="V30" s="390"/>
      <c r="W30" s="390"/>
      <c r="X30" s="390"/>
      <c r="Y30" s="390"/>
      <c r="Z30" s="30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23"/>
      <c r="D31" s="326"/>
      <c r="E31" s="309"/>
      <c r="F31" s="309"/>
      <c r="G31" s="309"/>
      <c r="H31" s="309"/>
      <c r="I31" s="314"/>
      <c r="J31" s="309"/>
      <c r="K31" s="309"/>
      <c r="L31" s="309"/>
      <c r="M31" s="309"/>
      <c r="N31" s="306"/>
      <c r="O31" s="395"/>
      <c r="P31" s="396"/>
      <c r="Q31" s="396"/>
      <c r="R31" s="396"/>
      <c r="S31" s="396"/>
      <c r="T31" s="397"/>
      <c r="U31" s="390"/>
      <c r="V31" s="390"/>
      <c r="W31" s="390"/>
      <c r="X31" s="390"/>
      <c r="Y31" s="390"/>
      <c r="Z31" s="30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23"/>
      <c r="D32" s="326"/>
      <c r="E32" s="309"/>
      <c r="F32" s="309"/>
      <c r="G32" s="309"/>
      <c r="H32" s="309"/>
      <c r="I32" s="314"/>
      <c r="J32" s="309"/>
      <c r="K32" s="309"/>
      <c r="L32" s="309"/>
      <c r="M32" s="309"/>
      <c r="N32" s="306"/>
      <c r="O32" s="395"/>
      <c r="P32" s="396"/>
      <c r="Q32" s="396"/>
      <c r="R32" s="396"/>
      <c r="S32" s="396"/>
      <c r="T32" s="397"/>
      <c r="U32" s="390"/>
      <c r="V32" s="390"/>
      <c r="W32" s="390"/>
      <c r="X32" s="390"/>
      <c r="Y32" s="390"/>
      <c r="Z32" s="30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24"/>
      <c r="D33" s="326"/>
      <c r="E33" s="310"/>
      <c r="F33" s="310"/>
      <c r="G33" s="310"/>
      <c r="H33" s="310"/>
      <c r="I33" s="315"/>
      <c r="J33" s="310"/>
      <c r="K33" s="310"/>
      <c r="L33" s="310"/>
      <c r="M33" s="310"/>
      <c r="N33" s="307"/>
      <c r="O33" s="395"/>
      <c r="P33" s="396"/>
      <c r="Q33" s="396"/>
      <c r="R33" s="396"/>
      <c r="S33" s="396"/>
      <c r="T33" s="397"/>
      <c r="U33" s="390"/>
      <c r="V33" s="390"/>
      <c r="W33" s="390"/>
      <c r="X33" s="390"/>
      <c r="Y33" s="390"/>
      <c r="Z33" s="31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8"/>
      <c r="P34" s="399"/>
      <c r="Q34" s="399"/>
      <c r="R34" s="399"/>
      <c r="S34" s="399"/>
      <c r="T34" s="40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1" t="s">
        <v>111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</row>
    <row r="37" spans="1:32" x14ac:dyDescent="0.3">
      <c r="A37" s="387"/>
      <c r="B37" s="387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87"/>
      <c r="B38" s="387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87"/>
      <c r="B39" s="387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opLeftCell="A48" zoomScaleNormal="100" workbookViewId="0">
      <selection activeCell="C72" sqref="C72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0" t="str">
        <f>Parameters!B1</f>
        <v>175th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2" customHeight="1" x14ac:dyDescent="0.6">
      <c r="A2" s="410" t="str">
        <f>Parameters!B2</f>
        <v xml:space="preserve">Grand Hyatt Buckhead, Atlanta, GA, USA </v>
      </c>
      <c r="B2" s="405"/>
      <c r="C2" s="405"/>
      <c r="D2" s="405"/>
      <c r="E2" s="405"/>
      <c r="F2" s="405"/>
      <c r="G2" s="405"/>
      <c r="H2" s="405"/>
      <c r="I2" s="405"/>
    </row>
    <row r="3" spans="1:9" ht="25.2" customHeight="1" x14ac:dyDescent="0.6">
      <c r="A3" s="410" t="str">
        <f>Parameters!B3</f>
        <v>May 12-17, 2019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4">
      <c r="A4" s="404" t="s">
        <v>430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4">
      <c r="A5" s="404" t="s">
        <v>131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4">
      <c r="A6" s="404" t="s">
        <v>431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4">
      <c r="A7" s="404" t="s">
        <v>132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7">
      <c r="A8" s="406" t="str">
        <f>"Agenda R" &amp; Parameters!$B$8</f>
        <v>Agenda R1</v>
      </c>
      <c r="B8" s="407"/>
      <c r="C8" s="407"/>
      <c r="D8" s="407"/>
      <c r="E8" s="407"/>
      <c r="F8" s="407"/>
      <c r="G8" s="407"/>
      <c r="H8" s="407"/>
      <c r="I8" s="407"/>
    </row>
    <row r="12" spans="1:9" ht="15.45" x14ac:dyDescent="0.4">
      <c r="A12" s="408" t="s">
        <v>481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468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469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449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463</v>
      </c>
      <c r="D51" s="232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464</v>
      </c>
      <c r="D53" s="232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232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415</v>
      </c>
      <c r="E61" s="139" t="s">
        <v>164</v>
      </c>
      <c r="F61" s="202">
        <f t="shared" si="6"/>
        <v>0.40208333333333329</v>
      </c>
      <c r="G61" s="151">
        <v>0</v>
      </c>
      <c r="H61" s="202">
        <f t="shared" si="5"/>
        <v>0.40208333333333329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415</v>
      </c>
      <c r="E62" s="139" t="s">
        <v>164</v>
      </c>
      <c r="F62" s="202">
        <f t="shared" si="6"/>
        <v>0.40208333333333329</v>
      </c>
      <c r="G62" s="151">
        <v>1</v>
      </c>
      <c r="H62" s="202">
        <f t="shared" si="5"/>
        <v>0.40277777777777773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0.40277777777777773</v>
      </c>
      <c r="G63" s="151">
        <v>1</v>
      </c>
      <c r="H63" s="202">
        <f t="shared" si="5"/>
        <v>0.40347222222222218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418</v>
      </c>
      <c r="E64" s="139" t="s">
        <v>235</v>
      </c>
      <c r="F64" s="202">
        <f t="shared" si="6"/>
        <v>0.40347222222222218</v>
      </c>
      <c r="G64" s="151">
        <v>1</v>
      </c>
      <c r="H64" s="202">
        <f t="shared" si="5"/>
        <v>0.40416666666666662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418</v>
      </c>
      <c r="E65" s="139" t="s">
        <v>235</v>
      </c>
      <c r="F65" s="202">
        <f t="shared" si="6"/>
        <v>0.40416666666666662</v>
      </c>
      <c r="G65" s="151">
        <v>1</v>
      </c>
      <c r="H65" s="202">
        <f t="shared" si="5"/>
        <v>0.40486111111111106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0.40486111111111106</v>
      </c>
      <c r="G66" s="178">
        <v>0</v>
      </c>
      <c r="H66" s="205">
        <f t="shared" si="5"/>
        <v>0.40486111111111106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418</v>
      </c>
      <c r="E68" s="139" t="s">
        <v>465</v>
      </c>
      <c r="F68" s="202">
        <f>H66</f>
        <v>0.40486111111111106</v>
      </c>
      <c r="G68" s="151">
        <v>1</v>
      </c>
      <c r="H68" s="202">
        <f t="shared" ref="H68:H73" si="7">F68+TIME(0,G68,0)</f>
        <v>0.4055555555555555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418</v>
      </c>
      <c r="E69" s="139" t="s">
        <v>465</v>
      </c>
      <c r="F69" s="202">
        <f>H68</f>
        <v>0.4055555555555555</v>
      </c>
      <c r="G69" s="151">
        <v>1</v>
      </c>
      <c r="H69" s="202">
        <f t="shared" si="7"/>
        <v>0.40624999999999994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232" t="s">
        <v>418</v>
      </c>
      <c r="E70" s="139" t="s">
        <v>251</v>
      </c>
      <c r="F70" s="202">
        <f>H69</f>
        <v>0.40624999999999994</v>
      </c>
      <c r="G70" s="151">
        <v>1</v>
      </c>
      <c r="H70" s="202">
        <f t="shared" si="7"/>
        <v>0.40694444444444439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418</v>
      </c>
      <c r="E71" s="139" t="s">
        <v>205</v>
      </c>
      <c r="F71" s="202">
        <f>H70</f>
        <v>0.40694444444444439</v>
      </c>
      <c r="G71" s="151">
        <v>0</v>
      </c>
      <c r="H71" s="202">
        <f t="shared" si="7"/>
        <v>0.40694444444444439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418</v>
      </c>
      <c r="E72" s="139" t="s">
        <v>551</v>
      </c>
      <c r="F72" s="202">
        <f>H71</f>
        <v>0.40694444444444439</v>
      </c>
      <c r="G72" s="151">
        <v>1</v>
      </c>
      <c r="H72" s="202">
        <f t="shared" si="7"/>
        <v>0.40763888888888883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418</v>
      </c>
      <c r="E73" s="139" t="s">
        <v>251</v>
      </c>
      <c r="F73" s="202">
        <f>H72</f>
        <v>0.40763888888888883</v>
      </c>
      <c r="G73" s="151">
        <v>1</v>
      </c>
      <c r="H73" s="202">
        <f t="shared" si="7"/>
        <v>0.40833333333333327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232" t="s">
        <v>418</v>
      </c>
      <c r="E75" s="139" t="s">
        <v>164</v>
      </c>
      <c r="F75" s="202">
        <f>H73</f>
        <v>0.40833333333333327</v>
      </c>
      <c r="G75" s="151">
        <v>1</v>
      </c>
      <c r="H75" s="202">
        <f t="shared" ref="H75:H79" si="8">F75+TIME(0,G75,0)</f>
        <v>0.40902777777777771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418</v>
      </c>
      <c r="E76" s="139" t="s">
        <v>262</v>
      </c>
      <c r="F76" s="202">
        <f>H75</f>
        <v>0.40902777777777771</v>
      </c>
      <c r="G76" s="151">
        <v>1</v>
      </c>
      <c r="H76" s="202">
        <f t="shared" si="8"/>
        <v>0.40972222222222215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418</v>
      </c>
      <c r="E77" s="139" t="s">
        <v>265</v>
      </c>
      <c r="F77" s="202">
        <f t="shared" ref="F77:F78" si="9">H76</f>
        <v>0.40972222222222215</v>
      </c>
      <c r="G77" s="151">
        <v>1</v>
      </c>
      <c r="H77" s="202">
        <f t="shared" si="8"/>
        <v>0.4104166666666666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418</v>
      </c>
      <c r="E78" s="139" t="s">
        <v>267</v>
      </c>
      <c r="F78" s="202">
        <f t="shared" si="9"/>
        <v>0.4104166666666666</v>
      </c>
      <c r="G78" s="151">
        <v>1</v>
      </c>
      <c r="H78" s="202">
        <f t="shared" si="8"/>
        <v>0.41111111111111104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232" t="s">
        <v>418</v>
      </c>
      <c r="E79" s="139" t="s">
        <v>460</v>
      </c>
      <c r="F79" s="202">
        <f>H78</f>
        <v>0.41111111111111104</v>
      </c>
      <c r="G79" s="151">
        <v>1</v>
      </c>
      <c r="H79" s="202">
        <f t="shared" si="8"/>
        <v>0.41180555555555548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418</v>
      </c>
      <c r="E80" s="219" t="s">
        <v>377</v>
      </c>
      <c r="F80" s="202">
        <f>H79</f>
        <v>0.41180555555555548</v>
      </c>
      <c r="G80" s="151">
        <v>1</v>
      </c>
      <c r="H80" s="202">
        <f>F80+TIME(0,G80,0)</f>
        <v>0.41249999999999992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482</v>
      </c>
      <c r="D81" s="232" t="s">
        <v>418</v>
      </c>
      <c r="E81" s="219" t="s">
        <v>483</v>
      </c>
      <c r="F81" s="202">
        <f>H80</f>
        <v>0.41249999999999992</v>
      </c>
      <c r="G81" s="151">
        <v>1</v>
      </c>
      <c r="H81" s="202">
        <f>F81+TIME(0,G81,0)</f>
        <v>0.41319444444444436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484</v>
      </c>
      <c r="D82" s="232" t="s">
        <v>418</v>
      </c>
      <c r="E82" s="219" t="s">
        <v>432</v>
      </c>
      <c r="F82" s="202">
        <f>H81</f>
        <v>0.41319444444444436</v>
      </c>
      <c r="G82" s="151">
        <v>1</v>
      </c>
      <c r="H82" s="202">
        <f>F82+TIME(0,G82,0)</f>
        <v>0.41388888888888881</v>
      </c>
      <c r="I82" s="163"/>
    </row>
    <row r="83" spans="1:13" s="84" customFormat="1" ht="14.15" x14ac:dyDescent="0.35">
      <c r="A83" s="242" t="s">
        <v>507</v>
      </c>
      <c r="B83" s="139" t="s">
        <v>144</v>
      </c>
      <c r="C83" s="139" t="s">
        <v>508</v>
      </c>
      <c r="D83" s="232" t="s">
        <v>418</v>
      </c>
      <c r="E83" s="219" t="s">
        <v>509</v>
      </c>
      <c r="F83" s="202">
        <f>H82</f>
        <v>0.41388888888888881</v>
      </c>
      <c r="G83" s="151">
        <v>1</v>
      </c>
      <c r="H83" s="202">
        <f>F83+TIME(0,G83,0)</f>
        <v>0.41458333333333325</v>
      </c>
      <c r="I83" s="163"/>
    </row>
    <row r="84" spans="1:13" ht="15.45" x14ac:dyDescent="0.4">
      <c r="A84" s="243" t="s">
        <v>268</v>
      </c>
      <c r="B84" s="138"/>
      <c r="C84" s="138" t="s">
        <v>269</v>
      </c>
      <c r="D84" s="145"/>
      <c r="E84" s="138"/>
      <c r="F84" s="201"/>
      <c r="G84" s="150"/>
      <c r="H84" s="201"/>
      <c r="I84" s="162"/>
    </row>
    <row r="85" spans="1:13" ht="14.15" x14ac:dyDescent="0.35">
      <c r="A85" s="242" t="s">
        <v>270</v>
      </c>
      <c r="B85" s="139" t="s">
        <v>144</v>
      </c>
      <c r="C85" s="219" t="s">
        <v>541</v>
      </c>
      <c r="D85" s="232" t="s">
        <v>418</v>
      </c>
      <c r="E85" s="219" t="s">
        <v>504</v>
      </c>
      <c r="F85" s="220">
        <f>H83</f>
        <v>0.41458333333333325</v>
      </c>
      <c r="G85" s="221">
        <v>1</v>
      </c>
      <c r="H85" s="220">
        <f>F85+TIME(0,G85,0)</f>
        <v>0.41527777777777769</v>
      </c>
      <c r="I85" s="163"/>
    </row>
    <row r="86" spans="1:13" s="84" customFormat="1" ht="14.15" x14ac:dyDescent="0.35">
      <c r="A86" s="249" t="s">
        <v>376</v>
      </c>
      <c r="B86" s="223"/>
      <c r="C86" s="223"/>
      <c r="D86" s="270"/>
      <c r="E86" s="223"/>
      <c r="F86" s="224">
        <f>H85</f>
        <v>0.41527777777777769</v>
      </c>
      <c r="G86" s="225">
        <v>0</v>
      </c>
      <c r="H86" s="224">
        <f>F86+TIME(0,G86,0)</f>
        <v>0.41527777777777769</v>
      </c>
      <c r="I86" s="222"/>
    </row>
    <row r="87" spans="1:13" x14ac:dyDescent="0.3">
      <c r="I87" s="258"/>
    </row>
    <row r="88" spans="1:13" ht="15.45" x14ac:dyDescent="0.4">
      <c r="A88" s="123" t="s">
        <v>271</v>
      </c>
      <c r="B88" s="135"/>
      <c r="C88" s="135" t="s">
        <v>272</v>
      </c>
      <c r="D88" s="135"/>
      <c r="E88" s="135"/>
      <c r="F88" s="198"/>
      <c r="G88" s="147"/>
      <c r="H88" s="198"/>
      <c r="I88" s="159"/>
    </row>
    <row r="89" spans="1:13" ht="15" x14ac:dyDescent="0.35">
      <c r="A89" s="269" t="s">
        <v>273</v>
      </c>
      <c r="B89" s="219" t="s">
        <v>151</v>
      </c>
      <c r="C89" s="219" t="s">
        <v>548</v>
      </c>
      <c r="D89" s="232" t="s">
        <v>1</v>
      </c>
      <c r="E89" s="219" t="s">
        <v>164</v>
      </c>
      <c r="F89" s="220">
        <f>H86</f>
        <v>0.41527777777777769</v>
      </c>
      <c r="G89" s="221">
        <v>1</v>
      </c>
      <c r="H89" s="220">
        <f>F89+TIME(0,G89,0)</f>
        <v>0.41597222222222213</v>
      </c>
      <c r="I89" s="241"/>
      <c r="J89" s="39"/>
    </row>
    <row r="90" spans="1:13" ht="14.15" x14ac:dyDescent="0.35">
      <c r="A90" s="257" t="s">
        <v>274</v>
      </c>
      <c r="B90" s="223" t="s">
        <v>151</v>
      </c>
      <c r="C90" s="223" t="s">
        <v>546</v>
      </c>
      <c r="D90" s="250" t="s">
        <v>1</v>
      </c>
      <c r="E90" s="223" t="s">
        <v>164</v>
      </c>
      <c r="F90" s="224">
        <f>H89</f>
        <v>0.41597222222222213</v>
      </c>
      <c r="G90" s="225">
        <v>5</v>
      </c>
      <c r="H90" s="224">
        <f>F90+TIME(0,G90,0)</f>
        <v>0.41944444444444434</v>
      </c>
      <c r="I90" s="268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H89</f>
        <v>0.41597222222222213</v>
      </c>
      <c r="G91" s="154">
        <v>1</v>
      </c>
      <c r="H91" s="209">
        <f>F91+TIME(0,G91,0)</f>
        <v>0.41666666666666657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5.0000000000001421</v>
      </c>
      <c r="H92" s="210">
        <v>0.4201388888888889</v>
      </c>
      <c r="I92" s="131"/>
    </row>
    <row r="94" spans="1:13" ht="15.45" x14ac:dyDescent="0.4">
      <c r="A94" s="408" t="s">
        <v>486</v>
      </c>
      <c r="B94" s="409"/>
      <c r="C94" s="409"/>
      <c r="D94" s="409"/>
      <c r="E94" s="409"/>
      <c r="F94" s="409"/>
      <c r="G94" s="409"/>
      <c r="H94" s="409"/>
      <c r="I94" s="409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59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419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419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419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453</v>
      </c>
      <c r="D105" s="246" t="s">
        <v>419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/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s="84" customFormat="1" ht="14.15" x14ac:dyDescent="0.35">
      <c r="A115" s="127" t="s">
        <v>224</v>
      </c>
      <c r="B115" s="139" t="s">
        <v>144</v>
      </c>
      <c r="C115" s="139" t="s">
        <v>291</v>
      </c>
      <c r="D115" s="232"/>
      <c r="E115" s="139" t="s">
        <v>440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4.15" x14ac:dyDescent="0.35">
      <c r="A116" s="127" t="s">
        <v>226</v>
      </c>
      <c r="B116" s="139" t="s">
        <v>144</v>
      </c>
      <c r="C116" s="139" t="s">
        <v>544</v>
      </c>
      <c r="D116" s="232"/>
      <c r="E116" s="139" t="s">
        <v>545</v>
      </c>
      <c r="F116" s="202">
        <f>H115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5.45" x14ac:dyDescent="0.4">
      <c r="A117" s="126" t="s">
        <v>241</v>
      </c>
      <c r="B117" s="138"/>
      <c r="C117" s="138" t="s">
        <v>292</v>
      </c>
      <c r="D117" s="140"/>
      <c r="E117" s="138"/>
      <c r="F117" s="201"/>
      <c r="G117" s="150"/>
      <c r="H117" s="201"/>
      <c r="I117" s="162"/>
    </row>
    <row r="118" spans="1:9" ht="14.15" x14ac:dyDescent="0.35">
      <c r="A118" s="127" t="s">
        <v>243</v>
      </c>
      <c r="B118" s="139" t="s">
        <v>144</v>
      </c>
      <c r="C118" s="139" t="s">
        <v>420</v>
      </c>
      <c r="D118" s="262"/>
      <c r="E118" s="139" t="s">
        <v>471</v>
      </c>
      <c r="F118" s="202">
        <f>H116</f>
        <v>0.45347222222222217</v>
      </c>
      <c r="G118" s="151">
        <v>5</v>
      </c>
      <c r="H118" s="202">
        <f>F118+TIME(0,G118,0)</f>
        <v>0.45694444444444438</v>
      </c>
      <c r="I118" s="163"/>
    </row>
    <row r="119" spans="1:9" ht="13.95" customHeight="1" x14ac:dyDescent="0.35">
      <c r="A119" s="218" t="s">
        <v>244</v>
      </c>
      <c r="B119" s="223" t="s">
        <v>144</v>
      </c>
      <c r="C119" s="223" t="s">
        <v>470</v>
      </c>
      <c r="D119" s="263"/>
      <c r="E119" s="223" t="s">
        <v>552</v>
      </c>
      <c r="F119" s="224">
        <f>H118</f>
        <v>0.45694444444444438</v>
      </c>
      <c r="G119" s="225">
        <v>5</v>
      </c>
      <c r="H119" s="224">
        <f>F119+TIME(0,G119,0)</f>
        <v>0.46041666666666659</v>
      </c>
      <c r="I119" s="226"/>
    </row>
    <row r="120" spans="1:9" ht="14.15" x14ac:dyDescent="0.35">
      <c r="D120" s="227"/>
    </row>
    <row r="121" spans="1:9" ht="15.45" x14ac:dyDescent="0.4">
      <c r="A121" s="123" t="s">
        <v>271</v>
      </c>
      <c r="B121" s="135"/>
      <c r="C121" s="135" t="s">
        <v>293</v>
      </c>
      <c r="D121" s="228"/>
      <c r="E121" s="135"/>
      <c r="F121" s="198"/>
      <c r="G121" s="147"/>
      <c r="H121" s="198"/>
      <c r="I121" s="159"/>
    </row>
    <row r="122" spans="1:9" ht="15" x14ac:dyDescent="0.35">
      <c r="A122" s="124" t="s">
        <v>273</v>
      </c>
      <c r="B122" s="136" t="s">
        <v>151</v>
      </c>
      <c r="C122" s="136" t="s">
        <v>294</v>
      </c>
      <c r="D122" s="232" t="s">
        <v>95</v>
      </c>
      <c r="E122" s="136" t="s">
        <v>164</v>
      </c>
      <c r="F122" s="199">
        <f>H119</f>
        <v>0.46041666666666659</v>
      </c>
      <c r="G122" s="148">
        <v>5</v>
      </c>
      <c r="H122" s="199">
        <f t="shared" ref="H122:H127" si="11">F122+TIME(0,G122,0)</f>
        <v>0.4638888888888888</v>
      </c>
      <c r="I122" s="160"/>
    </row>
    <row r="123" spans="1:9" ht="15" x14ac:dyDescent="0.35">
      <c r="A123" s="124" t="s">
        <v>274</v>
      </c>
      <c r="B123" s="136" t="s">
        <v>144</v>
      </c>
      <c r="C123" s="136" t="s">
        <v>505</v>
      </c>
      <c r="D123" s="267"/>
      <c r="E123" s="136" t="s">
        <v>465</v>
      </c>
      <c r="F123" s="199">
        <f t="shared" ref="F123" si="12">H122</f>
        <v>0.4638888888888888</v>
      </c>
      <c r="G123" s="148">
        <v>30</v>
      </c>
      <c r="H123" s="199">
        <f t="shared" si="11"/>
        <v>0.48472222222222211</v>
      </c>
      <c r="I123" s="160"/>
    </row>
    <row r="124" spans="1:9" s="84" customFormat="1" ht="15" x14ac:dyDescent="0.35">
      <c r="A124" s="245" t="s">
        <v>275</v>
      </c>
      <c r="B124" s="136" t="s">
        <v>144</v>
      </c>
      <c r="C124" s="136" t="s">
        <v>550</v>
      </c>
      <c r="D124" s="267"/>
      <c r="E124" s="136" t="s">
        <v>551</v>
      </c>
      <c r="F124" s="199">
        <f>H123</f>
        <v>0.48472222222222211</v>
      </c>
      <c r="G124" s="148">
        <v>30</v>
      </c>
      <c r="H124" s="199">
        <f t="shared" si="11"/>
        <v>0.50555555555555542</v>
      </c>
      <c r="I124" s="160"/>
    </row>
    <row r="125" spans="1:9" s="84" customFormat="1" ht="15" x14ac:dyDescent="0.35">
      <c r="A125" s="245" t="s">
        <v>411</v>
      </c>
      <c r="B125" s="136" t="s">
        <v>295</v>
      </c>
      <c r="C125" s="136"/>
      <c r="D125" s="232"/>
      <c r="E125" s="136"/>
      <c r="F125" s="199">
        <f>H124</f>
        <v>0.50555555555555542</v>
      </c>
      <c r="G125" s="148">
        <v>0</v>
      </c>
      <c r="H125" s="199">
        <f t="shared" si="11"/>
        <v>0.50555555555555542</v>
      </c>
      <c r="I125" s="160"/>
    </row>
    <row r="126" spans="1:9" s="84" customFormat="1" ht="15" x14ac:dyDescent="0.35">
      <c r="A126" s="245" t="s">
        <v>412</v>
      </c>
      <c r="B126" s="136" t="s">
        <v>295</v>
      </c>
      <c r="C126" s="136"/>
      <c r="D126" s="232"/>
      <c r="E126" s="136"/>
      <c r="F126" s="199">
        <f>H125</f>
        <v>0.50555555555555542</v>
      </c>
      <c r="G126" s="148">
        <v>0</v>
      </c>
      <c r="H126" s="199">
        <f t="shared" si="11"/>
        <v>0.50555555555555542</v>
      </c>
      <c r="I126" s="160"/>
    </row>
    <row r="127" spans="1:9" ht="18" customHeight="1" x14ac:dyDescent="0.35">
      <c r="A127" s="124" t="s">
        <v>413</v>
      </c>
      <c r="B127" s="136" t="s">
        <v>295</v>
      </c>
      <c r="C127" s="136"/>
      <c r="D127" s="232"/>
      <c r="E127" s="136"/>
      <c r="F127" s="199">
        <f>H126</f>
        <v>0.50555555555555542</v>
      </c>
      <c r="G127" s="148">
        <v>0</v>
      </c>
      <c r="H127" s="199">
        <f t="shared" si="11"/>
        <v>0.50555555555555542</v>
      </c>
      <c r="I127" s="160"/>
    </row>
    <row r="128" spans="1:9" ht="15" x14ac:dyDescent="0.35">
      <c r="C128" s="136"/>
      <c r="D128" s="145"/>
      <c r="E128" s="141"/>
    </row>
    <row r="129" spans="1:9" ht="15.45" x14ac:dyDescent="0.4">
      <c r="A129" s="171" t="s">
        <v>276</v>
      </c>
      <c r="B129" s="177"/>
      <c r="C129" s="177" t="s">
        <v>277</v>
      </c>
      <c r="D129" s="177"/>
      <c r="E129" s="177" t="s">
        <v>164</v>
      </c>
      <c r="F129" s="211">
        <f>H127</f>
        <v>0.50555555555555542</v>
      </c>
      <c r="G129" s="182">
        <v>0</v>
      </c>
      <c r="H129" s="211">
        <f>F129+TIME(0,G129,0)</f>
        <v>0.50555555555555542</v>
      </c>
      <c r="I129" s="177"/>
    </row>
    <row r="130" spans="1:9" x14ac:dyDescent="0.3">
      <c r="A130" s="131"/>
      <c r="B130" s="131"/>
      <c r="C130" s="131" t="s">
        <v>278</v>
      </c>
      <c r="D130" s="131"/>
      <c r="E130" s="131"/>
      <c r="F130" s="210"/>
      <c r="G130" s="155">
        <f>(H130-H129) * 24 * 60</f>
        <v>22.000000000000242</v>
      </c>
      <c r="H130" s="210">
        <v>0.52083333333333337</v>
      </c>
      <c r="I130" s="131"/>
    </row>
    <row r="132" spans="1:9" ht="15.45" x14ac:dyDescent="0.4">
      <c r="A132" s="408" t="s">
        <v>487</v>
      </c>
      <c r="B132" s="409"/>
      <c r="C132" s="409"/>
      <c r="D132" s="409"/>
      <c r="E132" s="409"/>
      <c r="F132" s="409"/>
      <c r="G132" s="409"/>
      <c r="H132" s="409"/>
      <c r="I132" s="409"/>
    </row>
    <row r="133" spans="1:9" s="3" customFormat="1" ht="30.9" x14ac:dyDescent="0.4">
      <c r="A133" s="122" t="s">
        <v>133</v>
      </c>
      <c r="B133" s="122" t="s">
        <v>134</v>
      </c>
      <c r="C133" s="122" t="s">
        <v>59</v>
      </c>
      <c r="D133" s="122" t="s">
        <v>135</v>
      </c>
      <c r="E133" s="122" t="s">
        <v>136</v>
      </c>
      <c r="F133" s="197" t="s">
        <v>137</v>
      </c>
      <c r="G133" s="146" t="s">
        <v>138</v>
      </c>
      <c r="H133" s="197" t="s">
        <v>139</v>
      </c>
      <c r="I133" s="122" t="s">
        <v>140</v>
      </c>
    </row>
    <row r="134" spans="1:9" ht="15.45" x14ac:dyDescent="0.4">
      <c r="A134" s="123" t="s">
        <v>141</v>
      </c>
      <c r="B134" s="135"/>
      <c r="C134" s="135" t="s">
        <v>142</v>
      </c>
      <c r="D134" s="135"/>
      <c r="E134" s="135"/>
      <c r="F134" s="198"/>
      <c r="G134" s="147"/>
      <c r="H134" s="198"/>
      <c r="I134" s="159"/>
    </row>
    <row r="135" spans="1:9" ht="15" x14ac:dyDescent="0.35">
      <c r="A135" s="124" t="s">
        <v>143</v>
      </c>
      <c r="B135" s="136" t="s">
        <v>144</v>
      </c>
      <c r="C135" s="136" t="s">
        <v>279</v>
      </c>
      <c r="D135" s="139"/>
      <c r="E135" s="136" t="s">
        <v>164</v>
      </c>
      <c r="F135" s="199">
        <v>0.33333333333333331</v>
      </c>
      <c r="G135" s="148">
        <v>1</v>
      </c>
      <c r="H135" s="199">
        <f>F135+TIME(0,G135,0)</f>
        <v>0.33402777777777776</v>
      </c>
      <c r="I135" s="160"/>
    </row>
    <row r="136" spans="1:9" ht="15" x14ac:dyDescent="0.35">
      <c r="A136" s="124" t="s">
        <v>146</v>
      </c>
      <c r="B136" s="136" t="s">
        <v>144</v>
      </c>
      <c r="C136" s="136" t="s">
        <v>280</v>
      </c>
      <c r="D136" s="136"/>
      <c r="E136" s="136" t="s">
        <v>148</v>
      </c>
      <c r="F136" s="199">
        <f>H135</f>
        <v>0.33402777777777776</v>
      </c>
      <c r="G136" s="148">
        <v>1</v>
      </c>
      <c r="H136" s="199">
        <f>F136+TIME(0,G136,0)</f>
        <v>0.3347222222222222</v>
      </c>
      <c r="I136" s="160"/>
    </row>
    <row r="137" spans="1:9" ht="15" x14ac:dyDescent="0.35">
      <c r="A137" s="125" t="s">
        <v>149</v>
      </c>
      <c r="B137" s="137" t="s">
        <v>151</v>
      </c>
      <c r="C137" s="137" t="s">
        <v>341</v>
      </c>
      <c r="D137" s="232" t="s">
        <v>95</v>
      </c>
      <c r="E137" s="137" t="s">
        <v>164</v>
      </c>
      <c r="F137" s="200">
        <f>H136</f>
        <v>0.3347222222222222</v>
      </c>
      <c r="G137" s="149">
        <v>1</v>
      </c>
      <c r="H137" s="200">
        <f>F137+TIME(0,G137,0)</f>
        <v>0.33541666666666664</v>
      </c>
      <c r="I137" s="161"/>
    </row>
    <row r="138" spans="1:9" ht="15" x14ac:dyDescent="0.35">
      <c r="D138" s="248"/>
    </row>
    <row r="139" spans="1:9" ht="15.45" x14ac:dyDescent="0.4">
      <c r="A139" s="123" t="s">
        <v>157</v>
      </c>
      <c r="B139" s="135"/>
      <c r="C139" s="135" t="s">
        <v>158</v>
      </c>
      <c r="D139" s="228"/>
      <c r="E139" s="135"/>
      <c r="F139" s="198"/>
      <c r="G139" s="147"/>
      <c r="H139" s="198"/>
      <c r="I139" s="159"/>
    </row>
    <row r="140" spans="1:9" ht="15" x14ac:dyDescent="0.35">
      <c r="A140" s="124" t="s">
        <v>159</v>
      </c>
      <c r="B140" s="136" t="s">
        <v>144</v>
      </c>
      <c r="C140" s="141" t="s">
        <v>281</v>
      </c>
      <c r="D140" s="246" t="s">
        <v>419</v>
      </c>
      <c r="E140" s="136" t="s">
        <v>164</v>
      </c>
      <c r="F140" s="199">
        <f>H137</f>
        <v>0.33541666666666664</v>
      </c>
      <c r="G140" s="148">
        <v>1</v>
      </c>
      <c r="H140" s="199">
        <f t="shared" ref="H140:H148" si="13">F140+TIME(0,G140,0)</f>
        <v>0.33611111111111108</v>
      </c>
      <c r="I140" s="160"/>
    </row>
    <row r="141" spans="1:9" ht="15" x14ac:dyDescent="0.35">
      <c r="A141" s="124" t="s">
        <v>190</v>
      </c>
      <c r="B141" s="136" t="s">
        <v>144</v>
      </c>
      <c r="C141" s="136" t="s">
        <v>282</v>
      </c>
      <c r="D141" s="246" t="s">
        <v>419</v>
      </c>
      <c r="E141" s="136" t="s">
        <v>164</v>
      </c>
      <c r="F141" s="199">
        <f t="shared" ref="F141:F148" si="14">H140</f>
        <v>0.33611111111111108</v>
      </c>
      <c r="G141" s="148">
        <v>1</v>
      </c>
      <c r="H141" s="199">
        <f t="shared" si="13"/>
        <v>0.33680555555555552</v>
      </c>
      <c r="I141" s="160"/>
    </row>
    <row r="142" spans="1:9" ht="15" x14ac:dyDescent="0.35">
      <c r="A142" s="124" t="s">
        <v>192</v>
      </c>
      <c r="B142" s="136" t="s">
        <v>144</v>
      </c>
      <c r="C142" s="136" t="s">
        <v>296</v>
      </c>
      <c r="D142" s="139"/>
      <c r="E142" s="136" t="s">
        <v>154</v>
      </c>
      <c r="F142" s="199">
        <f t="shared" si="14"/>
        <v>0.33680555555555552</v>
      </c>
      <c r="G142" s="148">
        <v>1</v>
      </c>
      <c r="H142" s="199">
        <f t="shared" si="13"/>
        <v>0.33749999999999997</v>
      </c>
      <c r="I142" s="160"/>
    </row>
    <row r="143" spans="1:9" ht="30" x14ac:dyDescent="0.35">
      <c r="A143" s="124" t="s">
        <v>196</v>
      </c>
      <c r="B143" s="136" t="s">
        <v>144</v>
      </c>
      <c r="C143" s="136" t="s">
        <v>297</v>
      </c>
      <c r="D143" s="246" t="s">
        <v>419</v>
      </c>
      <c r="E143" s="136" t="s">
        <v>164</v>
      </c>
      <c r="F143" s="199">
        <f t="shared" si="14"/>
        <v>0.33749999999999997</v>
      </c>
      <c r="G143" s="148">
        <v>1</v>
      </c>
      <c r="H143" s="199">
        <f t="shared" si="13"/>
        <v>0.33819444444444441</v>
      </c>
      <c r="I143" s="160"/>
    </row>
    <row r="144" spans="1:9" ht="15" x14ac:dyDescent="0.35">
      <c r="A144" s="124" t="s">
        <v>197</v>
      </c>
      <c r="B144" s="136" t="s">
        <v>144</v>
      </c>
      <c r="C144" s="136" t="s">
        <v>298</v>
      </c>
      <c r="D144" s="246" t="s">
        <v>419</v>
      </c>
      <c r="E144" s="136" t="s">
        <v>164</v>
      </c>
      <c r="F144" s="199">
        <f t="shared" si="14"/>
        <v>0.33819444444444441</v>
      </c>
      <c r="G144" s="148">
        <v>1</v>
      </c>
      <c r="H144" s="199">
        <f t="shared" si="13"/>
        <v>0.33888888888888885</v>
      </c>
      <c r="I144" s="160"/>
    </row>
    <row r="145" spans="1:15" ht="15" x14ac:dyDescent="0.35">
      <c r="A145" s="124" t="s">
        <v>285</v>
      </c>
      <c r="B145" s="136" t="s">
        <v>144</v>
      </c>
      <c r="C145" s="136" t="s">
        <v>299</v>
      </c>
      <c r="D145" s="246" t="s">
        <v>419</v>
      </c>
      <c r="E145" s="136" t="s">
        <v>164</v>
      </c>
      <c r="F145" s="199">
        <f t="shared" si="14"/>
        <v>0.33888888888888885</v>
      </c>
      <c r="G145" s="148">
        <v>1</v>
      </c>
      <c r="H145" s="199">
        <f t="shared" si="13"/>
        <v>0.33958333333333329</v>
      </c>
      <c r="I145" s="160"/>
    </row>
    <row r="146" spans="1:15" ht="15" x14ac:dyDescent="0.35">
      <c r="A146" s="124" t="s">
        <v>300</v>
      </c>
      <c r="B146" s="136" t="s">
        <v>144</v>
      </c>
      <c r="C146" s="136" t="s">
        <v>301</v>
      </c>
      <c r="D146" s="246" t="s">
        <v>419</v>
      </c>
      <c r="E146" s="136" t="s">
        <v>164</v>
      </c>
      <c r="F146" s="199">
        <f t="shared" si="14"/>
        <v>0.33958333333333329</v>
      </c>
      <c r="G146" s="148">
        <v>1</v>
      </c>
      <c r="H146" s="199">
        <f t="shared" si="13"/>
        <v>0.34027777777777773</v>
      </c>
      <c r="I146" s="160"/>
    </row>
    <row r="147" spans="1:15" ht="15" x14ac:dyDescent="0.35">
      <c r="A147" s="124" t="s">
        <v>337</v>
      </c>
      <c r="B147" s="136" t="s">
        <v>144</v>
      </c>
      <c r="C147" s="136" t="s">
        <v>441</v>
      </c>
      <c r="D147" s="246" t="s">
        <v>419</v>
      </c>
      <c r="E147" s="136" t="s">
        <v>164</v>
      </c>
      <c r="F147" s="199">
        <f t="shared" si="14"/>
        <v>0.34027777777777773</v>
      </c>
      <c r="G147" s="148">
        <v>3</v>
      </c>
      <c r="H147" s="199">
        <f t="shared" si="13"/>
        <v>0.34236111111111106</v>
      </c>
      <c r="I147" s="160"/>
      <c r="L147" s="199"/>
      <c r="M147" s="148"/>
      <c r="N147" s="199"/>
      <c r="O147" s="160"/>
    </row>
    <row r="148" spans="1:15" ht="15" x14ac:dyDescent="0.35">
      <c r="A148" s="168" t="s">
        <v>379</v>
      </c>
      <c r="B148" s="173"/>
      <c r="C148" s="173"/>
      <c r="D148" s="176"/>
      <c r="E148" s="173"/>
      <c r="F148" s="207">
        <f t="shared" si="14"/>
        <v>0.34236111111111106</v>
      </c>
      <c r="G148" s="179">
        <v>0</v>
      </c>
      <c r="H148" s="207">
        <f t="shared" si="13"/>
        <v>0.34236111111111106</v>
      </c>
      <c r="I148" s="184"/>
    </row>
    <row r="149" spans="1:15" ht="14.15" x14ac:dyDescent="0.35">
      <c r="D149" s="227"/>
    </row>
    <row r="150" spans="1:15" ht="15.45" x14ac:dyDescent="0.4">
      <c r="A150" s="123" t="s">
        <v>198</v>
      </c>
      <c r="B150" s="135"/>
      <c r="C150" s="135" t="s">
        <v>302</v>
      </c>
      <c r="D150" s="228"/>
      <c r="E150" s="135"/>
      <c r="F150" s="198"/>
      <c r="G150" s="147"/>
      <c r="H150" s="198"/>
      <c r="I150" s="159"/>
    </row>
    <row r="151" spans="1:15" ht="15.45" x14ac:dyDescent="0.4">
      <c r="A151" s="126" t="s">
        <v>200</v>
      </c>
      <c r="B151" s="138"/>
      <c r="C151" s="138" t="s">
        <v>303</v>
      </c>
      <c r="D151" s="140"/>
      <c r="E151" s="138"/>
      <c r="F151" s="201"/>
      <c r="G151" s="150"/>
      <c r="H151" s="201"/>
      <c r="I151" s="162"/>
    </row>
    <row r="152" spans="1:15" ht="14.15" x14ac:dyDescent="0.35">
      <c r="A152" s="127" t="s">
        <v>342</v>
      </c>
      <c r="B152" s="139" t="s">
        <v>144</v>
      </c>
      <c r="C152" s="139" t="s">
        <v>385</v>
      </c>
      <c r="D152" s="139"/>
      <c r="E152" s="139" t="s">
        <v>205</v>
      </c>
      <c r="F152" s="202">
        <f>H148</f>
        <v>0.34236111111111106</v>
      </c>
      <c r="G152" s="151">
        <v>2</v>
      </c>
      <c r="H152" s="202">
        <f t="shared" ref="H152:H158" si="15">F152+TIME(0,G152,0)</f>
        <v>0.34374999999999994</v>
      </c>
      <c r="I152" s="163"/>
    </row>
    <row r="153" spans="1:15" ht="14.15" x14ac:dyDescent="0.35">
      <c r="A153" s="127" t="s">
        <v>343</v>
      </c>
      <c r="B153" s="139" t="s">
        <v>295</v>
      </c>
      <c r="C153" s="139" t="s">
        <v>304</v>
      </c>
      <c r="D153" s="232" t="s">
        <v>417</v>
      </c>
      <c r="E153" s="139" t="s">
        <v>205</v>
      </c>
      <c r="F153" s="202">
        <f t="shared" ref="F153:F158" si="16">H152</f>
        <v>0.34374999999999994</v>
      </c>
      <c r="G153" s="151">
        <v>10</v>
      </c>
      <c r="H153" s="202">
        <f t="shared" si="15"/>
        <v>0.35069444444444436</v>
      </c>
      <c r="I153" s="163"/>
    </row>
    <row r="154" spans="1:15" ht="14.15" x14ac:dyDescent="0.35">
      <c r="A154" s="127" t="s">
        <v>344</v>
      </c>
      <c r="B154" s="139" t="s">
        <v>144</v>
      </c>
      <c r="C154" s="139" t="s">
        <v>305</v>
      </c>
      <c r="D154" s="271" t="s">
        <v>305</v>
      </c>
      <c r="E154" s="139" t="s">
        <v>205</v>
      </c>
      <c r="F154" s="202">
        <f t="shared" si="16"/>
        <v>0.35069444444444436</v>
      </c>
      <c r="G154" s="151">
        <v>10</v>
      </c>
      <c r="H154" s="202">
        <f t="shared" si="15"/>
        <v>0.35763888888888878</v>
      </c>
      <c r="I154" s="163"/>
    </row>
    <row r="155" spans="1:15" ht="13.95" customHeight="1" x14ac:dyDescent="0.35">
      <c r="A155" s="127" t="s">
        <v>345</v>
      </c>
      <c r="B155" s="139" t="s">
        <v>144</v>
      </c>
      <c r="C155" s="139" t="s">
        <v>306</v>
      </c>
      <c r="D155" s="139"/>
      <c r="E155" s="139" t="s">
        <v>154</v>
      </c>
      <c r="F155" s="202">
        <f t="shared" si="16"/>
        <v>0.35763888888888878</v>
      </c>
      <c r="G155" s="151">
        <v>2</v>
      </c>
      <c r="H155" s="202">
        <f t="shared" si="15"/>
        <v>0.35902777777777767</v>
      </c>
      <c r="I155" s="163"/>
    </row>
    <row r="156" spans="1:15" ht="15" x14ac:dyDescent="0.35">
      <c r="A156" s="127" t="s">
        <v>346</v>
      </c>
      <c r="B156" s="139" t="s">
        <v>144</v>
      </c>
      <c r="C156" s="139" t="s">
        <v>307</v>
      </c>
      <c r="D156" s="232" t="s">
        <v>421</v>
      </c>
      <c r="E156" s="136" t="s">
        <v>235</v>
      </c>
      <c r="F156" s="202">
        <f t="shared" si="16"/>
        <v>0.35902777777777767</v>
      </c>
      <c r="G156" s="151">
        <v>2</v>
      </c>
      <c r="H156" s="202">
        <f t="shared" si="15"/>
        <v>0.36041666666666655</v>
      </c>
      <c r="I156" s="163"/>
    </row>
    <row r="157" spans="1:15" ht="14.15" x14ac:dyDescent="0.35">
      <c r="A157" s="127" t="s">
        <v>347</v>
      </c>
      <c r="B157" s="139" t="s">
        <v>144</v>
      </c>
      <c r="C157" s="139" t="s">
        <v>308</v>
      </c>
      <c r="D157" s="232" t="s">
        <v>421</v>
      </c>
      <c r="E157" s="139" t="s">
        <v>235</v>
      </c>
      <c r="F157" s="202">
        <f t="shared" si="16"/>
        <v>0.36041666666666655</v>
      </c>
      <c r="G157" s="151">
        <v>3</v>
      </c>
      <c r="H157" s="202">
        <f t="shared" si="15"/>
        <v>0.36249999999999988</v>
      </c>
      <c r="I157" s="163"/>
    </row>
    <row r="158" spans="1:15" ht="13.95" customHeight="1" x14ac:dyDescent="0.35">
      <c r="A158" s="169" t="s">
        <v>348</v>
      </c>
      <c r="B158" s="174"/>
      <c r="C158" s="174"/>
      <c r="D158" s="174"/>
      <c r="E158" s="174"/>
      <c r="F158" s="208">
        <f t="shared" si="16"/>
        <v>0.36249999999999988</v>
      </c>
      <c r="G158" s="180">
        <v>0</v>
      </c>
      <c r="H158" s="208">
        <f t="shared" si="15"/>
        <v>0.36249999999999988</v>
      </c>
      <c r="I158" s="185"/>
    </row>
    <row r="159" spans="1:15" ht="15.45" x14ac:dyDescent="0.4">
      <c r="A159" s="126" t="s">
        <v>202</v>
      </c>
      <c r="B159" s="138"/>
      <c r="C159" s="138" t="s">
        <v>242</v>
      </c>
      <c r="D159" s="232"/>
      <c r="E159" s="138"/>
      <c r="F159" s="201"/>
      <c r="G159" s="150"/>
      <c r="H159" s="201"/>
      <c r="I159" s="162"/>
    </row>
    <row r="160" spans="1:15" ht="14.15" x14ac:dyDescent="0.35">
      <c r="A160" s="127" t="s">
        <v>349</v>
      </c>
      <c r="B160" s="139" t="s">
        <v>144</v>
      </c>
      <c r="C160" s="139" t="s">
        <v>372</v>
      </c>
      <c r="D160" s="232" t="s">
        <v>421</v>
      </c>
      <c r="E160" s="139" t="s">
        <v>465</v>
      </c>
      <c r="F160" s="202">
        <f>H158</f>
        <v>0.36249999999999988</v>
      </c>
      <c r="G160" s="151">
        <v>3</v>
      </c>
      <c r="H160" s="202">
        <f t="shared" ref="H160:H165" si="17">F160+TIME(0,G160,0)</f>
        <v>0.3645833333333332</v>
      </c>
      <c r="I160" s="163"/>
    </row>
    <row r="161" spans="1:9" ht="14.15" x14ac:dyDescent="0.35">
      <c r="A161" s="127" t="s">
        <v>350</v>
      </c>
      <c r="B161" s="139" t="s">
        <v>144</v>
      </c>
      <c r="C161" s="139" t="s">
        <v>309</v>
      </c>
      <c r="D161" s="232" t="s">
        <v>421</v>
      </c>
      <c r="E161" s="139" t="s">
        <v>310</v>
      </c>
      <c r="F161" s="202">
        <f>H160</f>
        <v>0.3645833333333332</v>
      </c>
      <c r="G161" s="151">
        <v>3</v>
      </c>
      <c r="H161" s="202">
        <f t="shared" si="17"/>
        <v>0.36666666666666653</v>
      </c>
      <c r="I161" s="163"/>
    </row>
    <row r="162" spans="1:9" s="2" customFormat="1" ht="14.15" x14ac:dyDescent="0.35">
      <c r="A162" s="234" t="s">
        <v>351</v>
      </c>
      <c r="B162" s="219" t="s">
        <v>144</v>
      </c>
      <c r="C162" s="219" t="s">
        <v>245</v>
      </c>
      <c r="D162" s="232" t="s">
        <v>421</v>
      </c>
      <c r="E162" s="219" t="s">
        <v>205</v>
      </c>
      <c r="F162" s="220">
        <f>H161</f>
        <v>0.36666666666666653</v>
      </c>
      <c r="G162" s="221">
        <v>0</v>
      </c>
      <c r="H162" s="220">
        <f t="shared" si="17"/>
        <v>0.36666666666666653</v>
      </c>
      <c r="I162" s="222"/>
    </row>
    <row r="163" spans="1:9" ht="14.15" x14ac:dyDescent="0.35">
      <c r="A163" s="127" t="s">
        <v>352</v>
      </c>
      <c r="B163" s="139" t="s">
        <v>144</v>
      </c>
      <c r="C163" s="139" t="s">
        <v>406</v>
      </c>
      <c r="D163" s="232" t="s">
        <v>421</v>
      </c>
      <c r="E163" s="139" t="s">
        <v>251</v>
      </c>
      <c r="F163" s="202">
        <f>H162</f>
        <v>0.36666666666666653</v>
      </c>
      <c r="G163" s="151">
        <v>3</v>
      </c>
      <c r="H163" s="202">
        <f t="shared" si="17"/>
        <v>0.36874999999999986</v>
      </c>
      <c r="I163" s="163"/>
    </row>
    <row r="164" spans="1:9" ht="14.15" x14ac:dyDescent="0.35">
      <c r="A164" s="127" t="s">
        <v>353</v>
      </c>
      <c r="B164" s="139" t="s">
        <v>144</v>
      </c>
      <c r="C164" s="139" t="s">
        <v>248</v>
      </c>
      <c r="D164" s="232" t="s">
        <v>421</v>
      </c>
      <c r="E164" s="139" t="s">
        <v>459</v>
      </c>
      <c r="F164" s="202">
        <f>H163</f>
        <v>0.36874999999999986</v>
      </c>
      <c r="G164" s="151">
        <v>3</v>
      </c>
      <c r="H164" s="202">
        <f t="shared" si="17"/>
        <v>0.37083333333333318</v>
      </c>
      <c r="I164" s="163"/>
    </row>
    <row r="165" spans="1:9" ht="14.15" x14ac:dyDescent="0.35">
      <c r="A165" s="127" t="s">
        <v>361</v>
      </c>
      <c r="B165" s="139" t="s">
        <v>144</v>
      </c>
      <c r="C165" s="139" t="s">
        <v>378</v>
      </c>
      <c r="D165" s="232" t="s">
        <v>421</v>
      </c>
      <c r="E165" s="139" t="s">
        <v>251</v>
      </c>
      <c r="F165" s="202">
        <f>H164</f>
        <v>0.37083333333333318</v>
      </c>
      <c r="G165" s="151">
        <v>3</v>
      </c>
      <c r="H165" s="202">
        <f t="shared" si="17"/>
        <v>0.37291666666666651</v>
      </c>
      <c r="I165" s="163"/>
    </row>
    <row r="166" spans="1:9" ht="15.45" x14ac:dyDescent="0.4">
      <c r="A166" s="126" t="s">
        <v>203</v>
      </c>
      <c r="B166" s="138"/>
      <c r="C166" s="138" t="s">
        <v>253</v>
      </c>
      <c r="D166" s="232"/>
      <c r="E166" s="138"/>
      <c r="F166" s="201"/>
      <c r="G166" s="150"/>
      <c r="H166" s="201"/>
      <c r="I166" s="162"/>
    </row>
    <row r="167" spans="1:9" ht="14.15" x14ac:dyDescent="0.35">
      <c r="A167" s="127" t="s">
        <v>354</v>
      </c>
      <c r="B167" s="139" t="s">
        <v>144</v>
      </c>
      <c r="C167" s="139" t="s">
        <v>393</v>
      </c>
      <c r="D167" s="232" t="s">
        <v>421</v>
      </c>
      <c r="E167" s="139" t="s">
        <v>164</v>
      </c>
      <c r="F167" s="202">
        <f>H165</f>
        <v>0.37291666666666651</v>
      </c>
      <c r="G167" s="151">
        <v>3</v>
      </c>
      <c r="H167" s="202">
        <f t="shared" ref="H167:H175" si="18">F167+TIME(0,G167,0)</f>
        <v>0.37499999999999983</v>
      </c>
      <c r="I167" s="163"/>
    </row>
    <row r="168" spans="1:9" ht="14.15" x14ac:dyDescent="0.35">
      <c r="A168" s="127" t="s">
        <v>491</v>
      </c>
      <c r="B168" s="139" t="s">
        <v>144</v>
      </c>
      <c r="C168" s="139" t="s">
        <v>261</v>
      </c>
      <c r="D168" s="232" t="s">
        <v>421</v>
      </c>
      <c r="E168" s="139" t="s">
        <v>235</v>
      </c>
      <c r="F168" s="202">
        <f>H167</f>
        <v>0.37499999999999983</v>
      </c>
      <c r="G168" s="151">
        <v>3</v>
      </c>
      <c r="H168" s="202">
        <f t="shared" si="18"/>
        <v>0.37708333333333316</v>
      </c>
      <c r="I168" s="163"/>
    </row>
    <row r="169" spans="1:9" ht="14.15" x14ac:dyDescent="0.35">
      <c r="A169" s="127" t="s">
        <v>492</v>
      </c>
      <c r="B169" s="139" t="s">
        <v>144</v>
      </c>
      <c r="C169" s="139" t="s">
        <v>311</v>
      </c>
      <c r="D169" s="232" t="s">
        <v>421</v>
      </c>
      <c r="E169" s="139" t="s">
        <v>265</v>
      </c>
      <c r="F169" s="202">
        <f t="shared" ref="F169:F170" si="19">H168</f>
        <v>0.37708333333333316</v>
      </c>
      <c r="G169" s="151">
        <v>3</v>
      </c>
      <c r="H169" s="202">
        <f t="shared" si="18"/>
        <v>0.37916666666666649</v>
      </c>
      <c r="I169" s="163"/>
    </row>
    <row r="170" spans="1:9" ht="14.15" x14ac:dyDescent="0.35">
      <c r="A170" s="127" t="s">
        <v>493</v>
      </c>
      <c r="B170" s="139" t="s">
        <v>144</v>
      </c>
      <c r="C170" s="139" t="s">
        <v>312</v>
      </c>
      <c r="D170" s="232" t="s">
        <v>421</v>
      </c>
      <c r="E170" s="139" t="s">
        <v>267</v>
      </c>
      <c r="F170" s="202">
        <f t="shared" si="19"/>
        <v>0.37916666666666649</v>
      </c>
      <c r="G170" s="151">
        <v>3</v>
      </c>
      <c r="H170" s="202">
        <f t="shared" si="18"/>
        <v>0.38124999999999981</v>
      </c>
      <c r="I170" s="163"/>
    </row>
    <row r="171" spans="1:9" s="84" customFormat="1" ht="14.15" x14ac:dyDescent="0.35">
      <c r="A171" s="127" t="s">
        <v>355</v>
      </c>
      <c r="B171" s="139" t="s">
        <v>144</v>
      </c>
      <c r="C171" s="139" t="s">
        <v>384</v>
      </c>
      <c r="D171" s="232" t="s">
        <v>421</v>
      </c>
      <c r="E171" s="139" t="s">
        <v>460</v>
      </c>
      <c r="F171" s="202">
        <f>H170</f>
        <v>0.38124999999999981</v>
      </c>
      <c r="G171" s="151">
        <v>3</v>
      </c>
      <c r="H171" s="202">
        <f>F171+TIME(0,G171,0)</f>
        <v>0.38333333333333314</v>
      </c>
      <c r="I171" s="163"/>
    </row>
    <row r="172" spans="1:9" s="84" customFormat="1" ht="14.15" x14ac:dyDescent="0.35">
      <c r="A172" s="127" t="s">
        <v>356</v>
      </c>
      <c r="B172" s="139" t="s">
        <v>144</v>
      </c>
      <c r="C172" s="139" t="s">
        <v>445</v>
      </c>
      <c r="D172" s="232" t="s">
        <v>421</v>
      </c>
      <c r="E172" s="139" t="s">
        <v>377</v>
      </c>
      <c r="F172" s="202">
        <f>H171</f>
        <v>0.38333333333333314</v>
      </c>
      <c r="G172" s="151">
        <v>3</v>
      </c>
      <c r="H172" s="202">
        <f t="shared" ref="H172:H173" si="20">F172+TIME(0,G172,0)</f>
        <v>0.38541666666666646</v>
      </c>
      <c r="I172" s="163"/>
    </row>
    <row r="173" spans="1:9" s="84" customFormat="1" ht="14.15" x14ac:dyDescent="0.35">
      <c r="A173" s="127" t="s">
        <v>357</v>
      </c>
      <c r="B173" s="219" t="s">
        <v>144</v>
      </c>
      <c r="C173" s="219" t="s">
        <v>482</v>
      </c>
      <c r="D173" s="232" t="s">
        <v>421</v>
      </c>
      <c r="E173" s="139" t="s">
        <v>483</v>
      </c>
      <c r="F173" s="202">
        <f>H172</f>
        <v>0.38541666666666646</v>
      </c>
      <c r="G173" s="151">
        <v>3</v>
      </c>
      <c r="H173" s="202">
        <f t="shared" si="20"/>
        <v>0.38749999999999979</v>
      </c>
      <c r="I173" s="163"/>
    </row>
    <row r="174" spans="1:9" ht="14.15" x14ac:dyDescent="0.35">
      <c r="A174" s="127" t="s">
        <v>394</v>
      </c>
      <c r="B174" s="219" t="s">
        <v>144</v>
      </c>
      <c r="C174" s="219" t="s">
        <v>484</v>
      </c>
      <c r="D174" s="232" t="s">
        <v>421</v>
      </c>
      <c r="E174" s="139" t="s">
        <v>432</v>
      </c>
      <c r="F174" s="202">
        <f>H173</f>
        <v>0.38749999999999979</v>
      </c>
      <c r="G174" s="151">
        <v>3</v>
      </c>
      <c r="H174" s="202">
        <f t="shared" si="18"/>
        <v>0.38958333333333311</v>
      </c>
      <c r="I174" s="163"/>
    </row>
    <row r="175" spans="1:9" s="84" customFormat="1" ht="14.15" x14ac:dyDescent="0.35">
      <c r="A175" s="127" t="s">
        <v>542</v>
      </c>
      <c r="B175" s="219" t="s">
        <v>144</v>
      </c>
      <c r="C175" s="219" t="s">
        <v>543</v>
      </c>
      <c r="D175" s="232" t="s">
        <v>421</v>
      </c>
      <c r="E175" s="139" t="s">
        <v>509</v>
      </c>
      <c r="F175" s="202">
        <f>H174</f>
        <v>0.38958333333333311</v>
      </c>
      <c r="G175" s="151">
        <v>3</v>
      </c>
      <c r="H175" s="202">
        <f t="shared" si="18"/>
        <v>0.39166666666666644</v>
      </c>
      <c r="I175" s="163"/>
    </row>
    <row r="176" spans="1:9" ht="15.45" x14ac:dyDescent="0.4">
      <c r="A176" s="126" t="s">
        <v>206</v>
      </c>
      <c r="B176" s="138"/>
      <c r="C176" s="138" t="s">
        <v>313</v>
      </c>
      <c r="D176" s="232"/>
      <c r="E176" s="138"/>
      <c r="F176" s="201"/>
      <c r="G176" s="150"/>
      <c r="H176" s="201"/>
      <c r="I176" s="162"/>
    </row>
    <row r="177" spans="1:10" ht="28.3" x14ac:dyDescent="0.35">
      <c r="A177" s="127" t="s">
        <v>358</v>
      </c>
      <c r="B177" s="139" t="s">
        <v>144</v>
      </c>
      <c r="C177" s="219" t="s">
        <v>506</v>
      </c>
      <c r="D177" s="232" t="s">
        <v>421</v>
      </c>
      <c r="E177" s="139" t="s">
        <v>504</v>
      </c>
      <c r="F177" s="202">
        <f>H175</f>
        <v>0.39166666666666644</v>
      </c>
      <c r="G177" s="151">
        <v>3</v>
      </c>
      <c r="H177" s="202">
        <f>F177+TIME(0,G177,0)</f>
        <v>0.39374999999999977</v>
      </c>
      <c r="I177" s="163"/>
    </row>
    <row r="178" spans="1:10" s="84" customFormat="1" ht="14.15" x14ac:dyDescent="0.35">
      <c r="A178" s="127" t="s">
        <v>433</v>
      </c>
      <c r="B178" s="139" t="s">
        <v>144</v>
      </c>
      <c r="C178" s="219"/>
      <c r="D178" s="232"/>
      <c r="E178" s="139"/>
      <c r="F178" s="202">
        <f>H177</f>
        <v>0.39374999999999977</v>
      </c>
      <c r="G178" s="151">
        <v>0</v>
      </c>
      <c r="H178" s="202">
        <f>F178+TIME(0,G178,0)</f>
        <v>0.39374999999999977</v>
      </c>
      <c r="I178" s="163"/>
    </row>
    <row r="179" spans="1:10" s="84" customFormat="1" ht="14.15" x14ac:dyDescent="0.35">
      <c r="A179" s="127"/>
      <c r="B179" s="139"/>
      <c r="C179" s="139"/>
      <c r="D179" s="145"/>
      <c r="E179" s="139"/>
      <c r="F179" s="202"/>
      <c r="G179" s="151"/>
      <c r="H179" s="202"/>
      <c r="I179" s="163"/>
    </row>
    <row r="180" spans="1:10" ht="15.45" x14ac:dyDescent="0.4">
      <c r="A180" s="126" t="s">
        <v>208</v>
      </c>
      <c r="B180" s="138"/>
      <c r="C180" s="138" t="s">
        <v>362</v>
      </c>
      <c r="D180" s="232"/>
      <c r="E180" s="138"/>
      <c r="F180" s="201"/>
      <c r="G180" s="150"/>
      <c r="H180" s="201"/>
      <c r="I180" s="162"/>
    </row>
    <row r="181" spans="1:10" s="2" customFormat="1" ht="14.15" x14ac:dyDescent="0.35">
      <c r="A181" s="234" t="s">
        <v>359</v>
      </c>
      <c r="B181" s="219" t="s">
        <v>144</v>
      </c>
      <c r="C181" s="219" t="s">
        <v>363</v>
      </c>
      <c r="D181" s="232" t="s">
        <v>421</v>
      </c>
      <c r="E181" s="219" t="s">
        <v>314</v>
      </c>
      <c r="F181" s="220">
        <f>H178</f>
        <v>0.39374999999999977</v>
      </c>
      <c r="G181" s="221">
        <v>0</v>
      </c>
      <c r="H181" s="220">
        <f t="shared" ref="H181:H186" si="21">F181+TIME(0,G181,0)</f>
        <v>0.39374999999999977</v>
      </c>
      <c r="I181" s="222"/>
    </row>
    <row r="182" spans="1:10" s="2" customFormat="1" ht="14.15" x14ac:dyDescent="0.35">
      <c r="A182" s="234" t="s">
        <v>407</v>
      </c>
      <c r="B182" s="219" t="s">
        <v>144</v>
      </c>
      <c r="C182" s="219" t="s">
        <v>315</v>
      </c>
      <c r="D182" s="232" t="s">
        <v>421</v>
      </c>
      <c r="E182" s="219" t="s">
        <v>471</v>
      </c>
      <c r="F182" s="220">
        <f>H181</f>
        <v>0.39374999999999977</v>
      </c>
      <c r="G182" s="221">
        <v>5</v>
      </c>
      <c r="H182" s="220">
        <f t="shared" si="21"/>
        <v>0.39722222222222198</v>
      </c>
      <c r="I182" s="222"/>
    </row>
    <row r="183" spans="1:10" s="2" customFormat="1" ht="14.15" x14ac:dyDescent="0.35">
      <c r="A183" s="234" t="s">
        <v>408</v>
      </c>
      <c r="B183" s="219"/>
      <c r="C183" s="219" t="s">
        <v>462</v>
      </c>
      <c r="D183" s="232" t="s">
        <v>421</v>
      </c>
      <c r="E183" s="219" t="s">
        <v>473</v>
      </c>
      <c r="F183" s="220">
        <f>H182</f>
        <v>0.39722222222222198</v>
      </c>
      <c r="G183" s="221">
        <v>5</v>
      </c>
      <c r="H183" s="220">
        <f t="shared" si="21"/>
        <v>0.40069444444444419</v>
      </c>
      <c r="I183" s="222"/>
    </row>
    <row r="184" spans="1:10" s="2" customFormat="1" ht="14.15" x14ac:dyDescent="0.35">
      <c r="A184" s="234" t="s">
        <v>409</v>
      </c>
      <c r="B184" s="219" t="s">
        <v>144</v>
      </c>
      <c r="C184" s="219" t="s">
        <v>364</v>
      </c>
      <c r="D184" s="232" t="s">
        <v>421</v>
      </c>
      <c r="E184" s="219" t="s">
        <v>314</v>
      </c>
      <c r="F184" s="220">
        <f>H183</f>
        <v>0.40069444444444419</v>
      </c>
      <c r="G184" s="221">
        <v>0</v>
      </c>
      <c r="H184" s="220">
        <f t="shared" si="21"/>
        <v>0.40069444444444419</v>
      </c>
      <c r="I184" s="222"/>
    </row>
    <row r="185" spans="1:10" s="2" customFormat="1" ht="14.15" x14ac:dyDescent="0.35">
      <c r="A185" s="234" t="s">
        <v>410</v>
      </c>
      <c r="B185" s="219" t="s">
        <v>144</v>
      </c>
      <c r="C185" s="219" t="s">
        <v>316</v>
      </c>
      <c r="D185" s="232" t="s">
        <v>421</v>
      </c>
      <c r="E185" s="219" t="s">
        <v>474</v>
      </c>
      <c r="F185" s="220">
        <f>H184</f>
        <v>0.40069444444444419</v>
      </c>
      <c r="G185" s="221">
        <v>3</v>
      </c>
      <c r="H185" s="220">
        <f t="shared" si="21"/>
        <v>0.40277777777777751</v>
      </c>
      <c r="I185" s="222"/>
    </row>
    <row r="186" spans="1:10" s="2" customFormat="1" ht="14.15" x14ac:dyDescent="0.35">
      <c r="A186" s="249" t="s">
        <v>444</v>
      </c>
      <c r="B186" s="223" t="s">
        <v>144</v>
      </c>
      <c r="C186" s="223" t="s">
        <v>365</v>
      </c>
      <c r="D186" s="232" t="s">
        <v>421</v>
      </c>
      <c r="E186" s="223" t="s">
        <v>317</v>
      </c>
      <c r="F186" s="224">
        <f>H185</f>
        <v>0.40277777777777751</v>
      </c>
      <c r="G186" s="225">
        <v>0</v>
      </c>
      <c r="H186" s="224">
        <f t="shared" si="21"/>
        <v>0.40277777777777751</v>
      </c>
      <c r="I186" s="226"/>
    </row>
    <row r="187" spans="1:10" ht="14.15" x14ac:dyDescent="0.35">
      <c r="D187" s="227"/>
    </row>
    <row r="188" spans="1:10" ht="15.45" x14ac:dyDescent="0.4">
      <c r="A188" s="123" t="s">
        <v>218</v>
      </c>
      <c r="B188" s="135"/>
      <c r="C188" s="135" t="s">
        <v>318</v>
      </c>
      <c r="D188" s="228"/>
      <c r="E188" s="135"/>
      <c r="F188" s="198"/>
      <c r="G188" s="147"/>
      <c r="H188" s="198"/>
      <c r="I188" s="159"/>
    </row>
    <row r="189" spans="1:10" ht="15.45" x14ac:dyDescent="0.4">
      <c r="A189" s="126" t="s">
        <v>220</v>
      </c>
      <c r="B189" s="138"/>
      <c r="C189" s="138" t="s">
        <v>320</v>
      </c>
      <c r="D189" s="140"/>
      <c r="E189" s="138"/>
      <c r="F189" s="201"/>
      <c r="G189" s="150"/>
      <c r="H189" s="201"/>
      <c r="I189" s="162"/>
    </row>
    <row r="190" spans="1:10" s="84" customFormat="1" ht="15" x14ac:dyDescent="0.35">
      <c r="A190" s="127" t="s">
        <v>222</v>
      </c>
      <c r="B190" s="139" t="s">
        <v>151</v>
      </c>
      <c r="C190" s="139" t="s">
        <v>321</v>
      </c>
      <c r="D190" s="232" t="s">
        <v>1</v>
      </c>
      <c r="E190" s="139" t="s">
        <v>235</v>
      </c>
      <c r="F190" s="202">
        <f>H186</f>
        <v>0.40277777777777751</v>
      </c>
      <c r="G190" s="151">
        <v>3</v>
      </c>
      <c r="H190" s="202">
        <f>F190+TIME(0,G190,0)</f>
        <v>0.40486111111111084</v>
      </c>
      <c r="I190" s="160"/>
    </row>
    <row r="191" spans="1:10" s="84" customFormat="1" ht="15" x14ac:dyDescent="0.35">
      <c r="A191" s="127" t="s">
        <v>224</v>
      </c>
      <c r="B191" s="139" t="s">
        <v>151</v>
      </c>
      <c r="C191" s="139" t="s">
        <v>494</v>
      </c>
      <c r="D191" s="232" t="s">
        <v>1</v>
      </c>
      <c r="E191" s="139" t="s">
        <v>495</v>
      </c>
      <c r="F191" s="202">
        <f>H190</f>
        <v>0.40486111111111084</v>
      </c>
      <c r="G191" s="151">
        <v>1</v>
      </c>
      <c r="H191" s="202">
        <f>F191+TIME(0,G191,0)</f>
        <v>0.40555555555555528</v>
      </c>
      <c r="I191" s="160"/>
    </row>
    <row r="192" spans="1:10" ht="14.15" x14ac:dyDescent="0.35">
      <c r="A192" s="127" t="s">
        <v>226</v>
      </c>
      <c r="B192" s="139" t="s">
        <v>151</v>
      </c>
      <c r="C192" s="139" t="s">
        <v>414</v>
      </c>
      <c r="D192" s="232" t="s">
        <v>1</v>
      </c>
      <c r="E192" s="139" t="s">
        <v>235</v>
      </c>
      <c r="F192" s="202">
        <f>H191</f>
        <v>0.40555555555555528</v>
      </c>
      <c r="G192" s="151">
        <v>0</v>
      </c>
      <c r="H192" s="202">
        <f>F192+TIME(0,G192,0)</f>
        <v>0.40555555555555528</v>
      </c>
      <c r="I192" s="163"/>
      <c r="J192" s="158"/>
    </row>
    <row r="193" spans="1:9" ht="14.15" x14ac:dyDescent="0.35">
      <c r="A193" s="234"/>
      <c r="B193" s="219"/>
      <c r="C193" s="219"/>
      <c r="D193" s="219"/>
      <c r="E193" s="219"/>
      <c r="F193" s="220"/>
      <c r="G193" s="221"/>
      <c r="H193" s="220"/>
      <c r="I193" s="222"/>
    </row>
    <row r="194" spans="1:9" ht="15.45" x14ac:dyDescent="0.4">
      <c r="A194" s="126" t="s">
        <v>241</v>
      </c>
      <c r="B194" s="138"/>
      <c r="C194" s="138" t="s">
        <v>323</v>
      </c>
      <c r="D194" s="140"/>
      <c r="E194" s="138"/>
      <c r="F194" s="201"/>
      <c r="G194" s="150"/>
      <c r="H194" s="201"/>
      <c r="I194" s="162"/>
    </row>
    <row r="195" spans="1:9" s="2" customFormat="1" ht="14.15" x14ac:dyDescent="0.35">
      <c r="A195" s="234" t="s">
        <v>243</v>
      </c>
      <c r="B195" s="219" t="s">
        <v>324</v>
      </c>
      <c r="C195" s="219" t="s">
        <v>371</v>
      </c>
      <c r="D195" s="232" t="s">
        <v>1</v>
      </c>
      <c r="E195" s="219" t="s">
        <v>465</v>
      </c>
      <c r="F195" s="220">
        <f>H192</f>
        <v>0.40555555555555528</v>
      </c>
      <c r="G195" s="221">
        <v>0</v>
      </c>
      <c r="H195" s="220">
        <f t="shared" ref="H195:H200" si="22">F195+TIME(0,G195,0)</f>
        <v>0.40555555555555528</v>
      </c>
      <c r="I195" s="222"/>
    </row>
    <row r="196" spans="1:9" ht="14.15" x14ac:dyDescent="0.35">
      <c r="A196" s="127" t="s">
        <v>244</v>
      </c>
      <c r="B196" s="139" t="s">
        <v>151</v>
      </c>
      <c r="C196" s="139" t="s">
        <v>309</v>
      </c>
      <c r="D196" s="232" t="s">
        <v>1</v>
      </c>
      <c r="E196" s="139" t="s">
        <v>310</v>
      </c>
      <c r="F196" s="202">
        <f>H195</f>
        <v>0.40555555555555528</v>
      </c>
      <c r="G196" s="151">
        <v>0</v>
      </c>
      <c r="H196" s="202">
        <f t="shared" si="22"/>
        <v>0.40555555555555528</v>
      </c>
      <c r="I196" s="163"/>
    </row>
    <row r="197" spans="1:9" ht="14.15" x14ac:dyDescent="0.35">
      <c r="A197" s="127" t="s">
        <v>246</v>
      </c>
      <c r="B197" s="139" t="s">
        <v>324</v>
      </c>
      <c r="C197" s="139" t="s">
        <v>406</v>
      </c>
      <c r="D197" s="232" t="s">
        <v>1</v>
      </c>
      <c r="E197" s="139" t="s">
        <v>251</v>
      </c>
      <c r="F197" s="202">
        <f>H196</f>
        <v>0.40555555555555528</v>
      </c>
      <c r="G197" s="151">
        <v>3</v>
      </c>
      <c r="H197" s="202">
        <f t="shared" si="22"/>
        <v>0.40763888888888861</v>
      </c>
      <c r="I197" s="163"/>
    </row>
    <row r="198" spans="1:9" s="2" customFormat="1" ht="14.15" x14ac:dyDescent="0.35">
      <c r="A198" s="234" t="s">
        <v>247</v>
      </c>
      <c r="B198" s="219" t="s">
        <v>324</v>
      </c>
      <c r="C198" s="219" t="s">
        <v>245</v>
      </c>
      <c r="D198" s="232" t="s">
        <v>1</v>
      </c>
      <c r="E198" s="219" t="s">
        <v>205</v>
      </c>
      <c r="F198" s="220">
        <f>H197</f>
        <v>0.40763888888888861</v>
      </c>
      <c r="G198" s="221">
        <v>0</v>
      </c>
      <c r="H198" s="220">
        <f t="shared" si="22"/>
        <v>0.40763888888888861</v>
      </c>
      <c r="I198" s="222"/>
    </row>
    <row r="199" spans="1:9" ht="14.15" x14ac:dyDescent="0.35">
      <c r="A199" s="234" t="s">
        <v>249</v>
      </c>
      <c r="B199" s="219" t="s">
        <v>151</v>
      </c>
      <c r="C199" s="219" t="s">
        <v>248</v>
      </c>
      <c r="D199" s="232" t="s">
        <v>1</v>
      </c>
      <c r="E199" s="219" t="s">
        <v>459</v>
      </c>
      <c r="F199" s="220">
        <f>H198</f>
        <v>0.40763888888888861</v>
      </c>
      <c r="G199" s="221">
        <v>0</v>
      </c>
      <c r="H199" s="220">
        <f t="shared" si="22"/>
        <v>0.40763888888888861</v>
      </c>
      <c r="I199" s="222"/>
    </row>
    <row r="200" spans="1:9" ht="14.15" x14ac:dyDescent="0.35">
      <c r="A200" s="234" t="s">
        <v>360</v>
      </c>
      <c r="B200" s="219" t="s">
        <v>324</v>
      </c>
      <c r="C200" s="219" t="s">
        <v>472</v>
      </c>
      <c r="D200" s="232" t="s">
        <v>1</v>
      </c>
      <c r="E200" s="219" t="s">
        <v>251</v>
      </c>
      <c r="F200" s="220">
        <f>H199</f>
        <v>0.40763888888888861</v>
      </c>
      <c r="G200" s="221">
        <v>3</v>
      </c>
      <c r="H200" s="220">
        <f t="shared" si="22"/>
        <v>0.40972222222222193</v>
      </c>
      <c r="I200" s="222"/>
    </row>
    <row r="201" spans="1:9" ht="15.45" x14ac:dyDescent="0.4">
      <c r="A201" s="126" t="s">
        <v>252</v>
      </c>
      <c r="B201" s="138"/>
      <c r="C201" s="138" t="s">
        <v>326</v>
      </c>
      <c r="D201" s="140"/>
      <c r="E201" s="138"/>
      <c r="F201" s="201"/>
      <c r="G201" s="150"/>
      <c r="H201" s="201"/>
      <c r="I201" s="162"/>
    </row>
    <row r="202" spans="1:9" ht="14.15" x14ac:dyDescent="0.35">
      <c r="A202" s="234" t="s">
        <v>254</v>
      </c>
      <c r="B202" s="219" t="s">
        <v>151</v>
      </c>
      <c r="C202" s="219" t="s">
        <v>393</v>
      </c>
      <c r="D202" s="232" t="s">
        <v>1</v>
      </c>
      <c r="E202" s="219" t="s">
        <v>164</v>
      </c>
      <c r="F202" s="220">
        <f>H200</f>
        <v>0.40972222222222193</v>
      </c>
      <c r="G202" s="221">
        <v>3</v>
      </c>
      <c r="H202" s="220">
        <f t="shared" ref="H202:H210" si="23">F202+TIME(0,G202,0)</f>
        <v>0.41180555555555526</v>
      </c>
      <c r="I202" s="222"/>
    </row>
    <row r="203" spans="1:9" ht="14.15" x14ac:dyDescent="0.35">
      <c r="A203" s="234" t="s">
        <v>255</v>
      </c>
      <c r="B203" s="219" t="s">
        <v>324</v>
      </c>
      <c r="C203" s="219" t="s">
        <v>261</v>
      </c>
      <c r="D203" s="232" t="s">
        <v>1</v>
      </c>
      <c r="E203" s="219" t="s">
        <v>235</v>
      </c>
      <c r="F203" s="220">
        <f t="shared" ref="F203:F206" si="24">H202</f>
        <v>0.41180555555555526</v>
      </c>
      <c r="G203" s="221">
        <v>3</v>
      </c>
      <c r="H203" s="220">
        <f t="shared" si="23"/>
        <v>0.41388888888888858</v>
      </c>
      <c r="I203" s="222"/>
    </row>
    <row r="204" spans="1:9" ht="14.15" x14ac:dyDescent="0.35">
      <c r="A204" s="234" t="s">
        <v>256</v>
      </c>
      <c r="B204" s="219" t="s">
        <v>151</v>
      </c>
      <c r="C204" s="219" t="s">
        <v>327</v>
      </c>
      <c r="D204" s="232" t="s">
        <v>1</v>
      </c>
      <c r="E204" s="219" t="s">
        <v>265</v>
      </c>
      <c r="F204" s="220">
        <f>H203</f>
        <v>0.41388888888888858</v>
      </c>
      <c r="G204" s="221">
        <v>3</v>
      </c>
      <c r="H204" s="220">
        <f t="shared" si="23"/>
        <v>0.41597222222222191</v>
      </c>
      <c r="I204" s="222"/>
    </row>
    <row r="205" spans="1:9" ht="14.15" x14ac:dyDescent="0.35">
      <c r="A205" s="234" t="s">
        <v>257</v>
      </c>
      <c r="B205" s="219" t="s">
        <v>324</v>
      </c>
      <c r="C205" s="219" t="s">
        <v>312</v>
      </c>
      <c r="D205" s="232" t="s">
        <v>1</v>
      </c>
      <c r="E205" s="219" t="s">
        <v>267</v>
      </c>
      <c r="F205" s="220">
        <f t="shared" si="24"/>
        <v>0.41597222222222191</v>
      </c>
      <c r="G205" s="221">
        <v>3</v>
      </c>
      <c r="H205" s="220">
        <f t="shared" si="23"/>
        <v>0.41805555555555524</v>
      </c>
      <c r="I205" s="222"/>
    </row>
    <row r="206" spans="1:9" ht="14.15" x14ac:dyDescent="0.35">
      <c r="A206" s="234" t="s">
        <v>258</v>
      </c>
      <c r="B206" s="219" t="s">
        <v>151</v>
      </c>
      <c r="C206" s="219" t="s">
        <v>384</v>
      </c>
      <c r="D206" s="232" t="s">
        <v>1</v>
      </c>
      <c r="E206" s="219" t="s">
        <v>460</v>
      </c>
      <c r="F206" s="220">
        <f t="shared" si="24"/>
        <v>0.41805555555555524</v>
      </c>
      <c r="G206" s="221">
        <v>5</v>
      </c>
      <c r="H206" s="220">
        <f t="shared" si="23"/>
        <v>0.42152777777777745</v>
      </c>
      <c r="I206" s="222"/>
    </row>
    <row r="207" spans="1:9" s="84" customFormat="1" ht="14.15" x14ac:dyDescent="0.35">
      <c r="A207" s="234" t="s">
        <v>259</v>
      </c>
      <c r="B207" s="219" t="s">
        <v>151</v>
      </c>
      <c r="C207" s="219" t="s">
        <v>445</v>
      </c>
      <c r="D207" s="232" t="s">
        <v>1</v>
      </c>
      <c r="E207" s="220" t="s">
        <v>377</v>
      </c>
      <c r="F207" s="220">
        <f>H206</f>
        <v>0.42152777777777745</v>
      </c>
      <c r="G207" s="221">
        <v>0</v>
      </c>
      <c r="H207" s="220">
        <f t="shared" ref="H207" si="25">F207+TIME(0,G207,0)</f>
        <v>0.42152777777777745</v>
      </c>
      <c r="I207" s="222"/>
    </row>
    <row r="208" spans="1:9" s="84" customFormat="1" ht="14.15" x14ac:dyDescent="0.35">
      <c r="A208" s="234" t="s">
        <v>260</v>
      </c>
      <c r="B208" s="219" t="s">
        <v>151</v>
      </c>
      <c r="C208" s="219" t="s">
        <v>482</v>
      </c>
      <c r="D208" s="232" t="s">
        <v>1</v>
      </c>
      <c r="E208" s="139" t="s">
        <v>483</v>
      </c>
      <c r="F208" s="220">
        <f>H207</f>
        <v>0.42152777777777745</v>
      </c>
      <c r="G208" s="221">
        <v>3</v>
      </c>
      <c r="H208" s="220">
        <f>F208+TIME(0,G208,0)</f>
        <v>0.42361111111111077</v>
      </c>
      <c r="I208" s="222"/>
    </row>
    <row r="209" spans="1:9" ht="14.15" x14ac:dyDescent="0.35">
      <c r="A209" s="234" t="s">
        <v>263</v>
      </c>
      <c r="B209" s="219" t="s">
        <v>151</v>
      </c>
      <c r="C209" s="219" t="s">
        <v>484</v>
      </c>
      <c r="D209" s="232" t="s">
        <v>1</v>
      </c>
      <c r="E209" s="139" t="s">
        <v>432</v>
      </c>
      <c r="F209" s="220">
        <f>H208</f>
        <v>0.42361111111111077</v>
      </c>
      <c r="G209" s="221">
        <v>3</v>
      </c>
      <c r="H209" s="220">
        <f t="shared" si="23"/>
        <v>0.4256944444444441</v>
      </c>
      <c r="I209" s="222"/>
    </row>
    <row r="210" spans="1:9" s="84" customFormat="1" ht="14.15" x14ac:dyDescent="0.35">
      <c r="A210" s="234" t="s">
        <v>507</v>
      </c>
      <c r="B210" s="219" t="s">
        <v>151</v>
      </c>
      <c r="C210" s="219" t="s">
        <v>508</v>
      </c>
      <c r="D210" s="232" t="s">
        <v>1</v>
      </c>
      <c r="E210" s="139" t="s">
        <v>509</v>
      </c>
      <c r="F210" s="220">
        <f>H209</f>
        <v>0.4256944444444441</v>
      </c>
      <c r="G210" s="221">
        <v>3</v>
      </c>
      <c r="H210" s="220">
        <f t="shared" si="23"/>
        <v>0.42777777777777742</v>
      </c>
      <c r="I210" s="222"/>
    </row>
    <row r="211" spans="1:9" ht="15.45" x14ac:dyDescent="0.4">
      <c r="A211" s="235" t="s">
        <v>268</v>
      </c>
      <c r="B211" s="236"/>
      <c r="C211" s="236" t="s">
        <v>328</v>
      </c>
      <c r="D211" s="237"/>
      <c r="E211" s="236"/>
      <c r="F211" s="238"/>
      <c r="G211" s="239"/>
      <c r="H211" s="238"/>
      <c r="I211" s="240"/>
    </row>
    <row r="212" spans="1:9" s="84" customFormat="1" ht="28.3" x14ac:dyDescent="0.35">
      <c r="A212" s="234" t="s">
        <v>270</v>
      </c>
      <c r="B212" s="219" t="s">
        <v>324</v>
      </c>
      <c r="C212" s="219" t="s">
        <v>506</v>
      </c>
      <c r="D212" s="232" t="s">
        <v>1</v>
      </c>
      <c r="E212" s="139" t="s">
        <v>504</v>
      </c>
      <c r="F212" s="220">
        <f>H210</f>
        <v>0.42777777777777742</v>
      </c>
      <c r="G212" s="221">
        <v>3</v>
      </c>
      <c r="H212" s="220">
        <f>F212+TIME(0,G212,0)</f>
        <v>0.42986111111111075</v>
      </c>
      <c r="I212" s="222"/>
    </row>
    <row r="213" spans="1:9" s="84" customFormat="1" ht="14.15" x14ac:dyDescent="0.35">
      <c r="A213" s="218"/>
      <c r="B213" s="223"/>
      <c r="C213" s="223"/>
      <c r="D213" s="250"/>
      <c r="E213" s="196"/>
      <c r="F213" s="224">
        <f>H212</f>
        <v>0.42986111111111075</v>
      </c>
      <c r="G213" s="225">
        <v>0</v>
      </c>
      <c r="H213" s="224">
        <f>F213+TIME(0,G213,0)</f>
        <v>0.42986111111111075</v>
      </c>
      <c r="I213" s="222"/>
    </row>
    <row r="214" spans="1:9" ht="14.15" x14ac:dyDescent="0.35">
      <c r="D214" s="227"/>
    </row>
    <row r="215" spans="1:9" ht="15.45" x14ac:dyDescent="0.4">
      <c r="A215" s="123" t="s">
        <v>271</v>
      </c>
      <c r="B215" s="135"/>
      <c r="C215" s="135" t="s">
        <v>272</v>
      </c>
      <c r="D215" s="228"/>
      <c r="E215" s="135"/>
      <c r="F215" s="198"/>
      <c r="G215" s="147"/>
      <c r="H215" s="198"/>
      <c r="I215" s="159"/>
    </row>
    <row r="216" spans="1:9" ht="15" x14ac:dyDescent="0.35">
      <c r="A216" s="124" t="s">
        <v>273</v>
      </c>
      <c r="B216" s="136" t="s">
        <v>295</v>
      </c>
      <c r="C216" s="136"/>
      <c r="D216" s="139"/>
      <c r="E216" s="136"/>
      <c r="F216" s="220">
        <f>H213</f>
        <v>0.42986111111111075</v>
      </c>
      <c r="G216" s="148">
        <v>0</v>
      </c>
      <c r="H216" s="199">
        <f t="shared" ref="H216:H219" si="26">F216+TIME(0,G216,0)</f>
        <v>0.42986111111111075</v>
      </c>
      <c r="I216" s="160"/>
    </row>
    <row r="217" spans="1:9" ht="15" x14ac:dyDescent="0.35">
      <c r="A217" s="124" t="s">
        <v>274</v>
      </c>
      <c r="B217" s="136" t="s">
        <v>151</v>
      </c>
      <c r="C217" s="136"/>
      <c r="D217" s="139"/>
      <c r="E217" s="136"/>
      <c r="F217" s="199">
        <f t="shared" ref="F217:F219" si="27">H216</f>
        <v>0.42986111111111075</v>
      </c>
      <c r="G217" s="148">
        <v>0</v>
      </c>
      <c r="H217" s="199">
        <f t="shared" si="26"/>
        <v>0.42986111111111075</v>
      </c>
      <c r="I217" s="160"/>
    </row>
    <row r="218" spans="1:9" ht="15" x14ac:dyDescent="0.35">
      <c r="A218" s="124" t="s">
        <v>275</v>
      </c>
      <c r="B218" s="136" t="s">
        <v>295</v>
      </c>
      <c r="C218" s="136"/>
      <c r="D218" s="246"/>
      <c r="E218" s="136"/>
      <c r="F218" s="199">
        <f t="shared" si="27"/>
        <v>0.42986111111111075</v>
      </c>
      <c r="G218" s="148">
        <v>0</v>
      </c>
      <c r="H218" s="199">
        <f t="shared" si="26"/>
        <v>0.42986111111111075</v>
      </c>
      <c r="I218" s="160"/>
    </row>
    <row r="219" spans="1:9" ht="15" x14ac:dyDescent="0.35">
      <c r="A219" s="264" t="s">
        <v>411</v>
      </c>
      <c r="B219" s="137"/>
      <c r="C219" s="137"/>
      <c r="D219" s="250"/>
      <c r="E219" s="137"/>
      <c r="F219" s="265">
        <f t="shared" si="27"/>
        <v>0.42986111111111075</v>
      </c>
      <c r="G219" s="266">
        <v>0</v>
      </c>
      <c r="H219" s="265">
        <f t="shared" si="26"/>
        <v>0.42986111111111075</v>
      </c>
      <c r="I219" s="241"/>
    </row>
    <row r="220" spans="1:9" ht="14.15" x14ac:dyDescent="0.35">
      <c r="D220" s="227"/>
      <c r="I220" s="254"/>
    </row>
    <row r="221" spans="1:9" ht="15.45" x14ac:dyDescent="0.4">
      <c r="A221" s="130" t="s">
        <v>276</v>
      </c>
      <c r="B221" s="142"/>
      <c r="C221" s="142" t="s">
        <v>330</v>
      </c>
      <c r="D221" s="230"/>
      <c r="E221" s="142"/>
      <c r="F221" s="209"/>
      <c r="G221" s="154"/>
      <c r="H221" s="209"/>
      <c r="I221" s="255"/>
    </row>
    <row r="222" spans="1:9" ht="15" x14ac:dyDescent="0.35">
      <c r="A222" s="133" t="s">
        <v>319</v>
      </c>
      <c r="B222" s="144" t="s">
        <v>144</v>
      </c>
      <c r="C222" s="144" t="s">
        <v>331</v>
      </c>
      <c r="D222" s="246" t="s">
        <v>419</v>
      </c>
      <c r="E222" s="144" t="s">
        <v>164</v>
      </c>
      <c r="F222" s="212">
        <f>H219</f>
        <v>0.42986111111111075</v>
      </c>
      <c r="G222" s="157">
        <v>1</v>
      </c>
      <c r="H222" s="212">
        <f>F222+TIME(0,G222,0)</f>
        <v>0.43055555555555519</v>
      </c>
      <c r="I222" s="160"/>
    </row>
    <row r="223" spans="1:9" ht="15" x14ac:dyDescent="0.35">
      <c r="A223" s="133" t="s">
        <v>322</v>
      </c>
      <c r="B223" s="144" t="s">
        <v>144</v>
      </c>
      <c r="C223" s="144" t="s">
        <v>209</v>
      </c>
      <c r="D223" s="246" t="s">
        <v>419</v>
      </c>
      <c r="E223" s="144" t="s">
        <v>164</v>
      </c>
      <c r="F223" s="212">
        <f>H222</f>
        <v>0.43055555555555519</v>
      </c>
      <c r="G223" s="157">
        <v>1</v>
      </c>
      <c r="H223" s="212">
        <f>F223+TIME(0,G223,0)</f>
        <v>0.43124999999999963</v>
      </c>
      <c r="I223" s="160"/>
    </row>
    <row r="224" spans="1:9" s="84" customFormat="1" ht="15" x14ac:dyDescent="0.35">
      <c r="A224" s="133" t="s">
        <v>325</v>
      </c>
      <c r="B224" s="144" t="s">
        <v>144</v>
      </c>
      <c r="C224" s="144" t="s">
        <v>158</v>
      </c>
      <c r="D224" s="229"/>
      <c r="E224" s="144"/>
      <c r="F224" s="212">
        <f>H223</f>
        <v>0.43124999999999963</v>
      </c>
      <c r="G224" s="157">
        <v>3</v>
      </c>
      <c r="H224" s="212">
        <f>F224+TIME(0,G224,0)</f>
        <v>0.43333333333333296</v>
      </c>
      <c r="I224" s="160"/>
    </row>
    <row r="225" spans="1:9" ht="15" x14ac:dyDescent="0.35">
      <c r="A225" s="133" t="s">
        <v>496</v>
      </c>
      <c r="B225" s="144" t="s">
        <v>151</v>
      </c>
      <c r="C225" s="144" t="s">
        <v>332</v>
      </c>
      <c r="D225" s="231"/>
      <c r="E225" s="144" t="s">
        <v>164</v>
      </c>
      <c r="F225" s="212">
        <f>H224</f>
        <v>0.43333333333333296</v>
      </c>
      <c r="G225" s="157">
        <v>1</v>
      </c>
      <c r="H225" s="212">
        <f>F225+TIME(0,G225,0)</f>
        <v>0.4340277777777774</v>
      </c>
      <c r="I225" s="160"/>
    </row>
    <row r="226" spans="1:9" x14ac:dyDescent="0.3">
      <c r="A226" s="251"/>
      <c r="B226" s="251"/>
      <c r="C226" s="251" t="s">
        <v>278</v>
      </c>
      <c r="D226" s="251"/>
      <c r="E226" s="251"/>
      <c r="F226" s="252"/>
      <c r="G226" s="253">
        <f>(H226-H225) * 24 * 60</f>
        <v>95.00000000000054</v>
      </c>
      <c r="H226" s="252">
        <v>0.5</v>
      </c>
      <c r="I226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02" r:id="rId13"/>
    <hyperlink ref="D36" r:id="rId14"/>
    <hyperlink ref="D89" r:id="rId15"/>
    <hyperlink ref="D153" r:id="rId16"/>
    <hyperlink ref="D154" r:id="rId17"/>
    <hyperlink ref="D156" r:id="rId18"/>
    <hyperlink ref="D38" r:id="rId19"/>
    <hyperlink ref="D39" r:id="rId20"/>
    <hyperlink ref="D45" r:id="rId21"/>
    <hyperlink ref="D46" r:id="rId22"/>
    <hyperlink ref="D48" r:id="rId23"/>
    <hyperlink ref="D49" r:id="rId24"/>
    <hyperlink ref="D50" r:id="rId25"/>
    <hyperlink ref="D51" r:id="rId26"/>
    <hyperlink ref="D52" r:id="rId27"/>
    <hyperlink ref="D53" r:id="rId28"/>
    <hyperlink ref="D57" r:id="rId29"/>
    <hyperlink ref="D58" r:id="rId30"/>
    <hyperlink ref="D59" r:id="rId31"/>
    <hyperlink ref="D60" r:id="rId32"/>
    <hyperlink ref="D61" r:id="rId33"/>
    <hyperlink ref="D62" r:id="rId34"/>
    <hyperlink ref="D65" r:id="rId35"/>
    <hyperlink ref="D68" r:id="rId36"/>
    <hyperlink ref="D69" r:id="rId37"/>
    <hyperlink ref="D70" r:id="rId38"/>
    <hyperlink ref="D71" r:id="rId39"/>
    <hyperlink ref="D72" r:id="rId40"/>
    <hyperlink ref="D73" r:id="rId41"/>
    <hyperlink ref="D75" r:id="rId42"/>
    <hyperlink ref="D76" r:id="rId43"/>
    <hyperlink ref="D77" r:id="rId44"/>
    <hyperlink ref="D78" r:id="rId45"/>
    <hyperlink ref="D79" r:id="rId46"/>
    <hyperlink ref="D80" r:id="rId47"/>
    <hyperlink ref="D81" r:id="rId48"/>
    <hyperlink ref="D82" r:id="rId49"/>
    <hyperlink ref="D83" r:id="rId50"/>
    <hyperlink ref="D85" r:id="rId51"/>
    <hyperlink ref="D99" r:id="rId52"/>
    <hyperlink ref="D122" r:id="rId53"/>
    <hyperlink ref="D103" r:id="rId54"/>
    <hyperlink ref="D104" r:id="rId55"/>
    <hyperlink ref="D105" r:id="rId56"/>
    <hyperlink ref="D140" r:id="rId57"/>
    <hyperlink ref="D141" r:id="rId58"/>
    <hyperlink ref="D143" r:id="rId59"/>
    <hyperlink ref="D144" r:id="rId60"/>
    <hyperlink ref="D145" r:id="rId61"/>
    <hyperlink ref="D146" r:id="rId62"/>
    <hyperlink ref="D147" r:id="rId63"/>
    <hyperlink ref="D222" r:id="rId64"/>
    <hyperlink ref="D223" r:id="rId65"/>
    <hyperlink ref="D137" r:id="rId66"/>
    <hyperlink ref="D190" r:id="rId67"/>
    <hyperlink ref="D191" r:id="rId68"/>
    <hyperlink ref="D192" r:id="rId69"/>
    <hyperlink ref="D195" r:id="rId70"/>
    <hyperlink ref="D196" r:id="rId71"/>
    <hyperlink ref="D197" r:id="rId72"/>
    <hyperlink ref="D198" r:id="rId73"/>
    <hyperlink ref="D199" r:id="rId74"/>
    <hyperlink ref="D200" r:id="rId75"/>
    <hyperlink ref="D202" r:id="rId76"/>
    <hyperlink ref="D203" r:id="rId77"/>
    <hyperlink ref="D204" r:id="rId78"/>
    <hyperlink ref="D205" r:id="rId79"/>
    <hyperlink ref="D206" r:id="rId80"/>
    <hyperlink ref="D207" r:id="rId81"/>
    <hyperlink ref="D208" r:id="rId82"/>
    <hyperlink ref="D209" r:id="rId83"/>
    <hyperlink ref="D210" r:id="rId84"/>
    <hyperlink ref="D212" r:id="rId85"/>
    <hyperlink ref="D157" r:id="rId86"/>
    <hyperlink ref="D160" r:id="rId87"/>
    <hyperlink ref="D161" r:id="rId88"/>
    <hyperlink ref="D162" r:id="rId89"/>
    <hyperlink ref="D163" r:id="rId90"/>
    <hyperlink ref="D164" r:id="rId91"/>
    <hyperlink ref="D165" r:id="rId92"/>
    <hyperlink ref="D167" r:id="rId93"/>
    <hyperlink ref="D168" r:id="rId94"/>
    <hyperlink ref="D169" r:id="rId95"/>
    <hyperlink ref="D170" r:id="rId96"/>
    <hyperlink ref="D171" r:id="rId97"/>
    <hyperlink ref="D172" r:id="rId98"/>
    <hyperlink ref="D173" r:id="rId99"/>
    <hyperlink ref="D174" r:id="rId100"/>
    <hyperlink ref="D175" r:id="rId101"/>
    <hyperlink ref="D177" r:id="rId102"/>
    <hyperlink ref="D181" r:id="rId103"/>
    <hyperlink ref="D182" r:id="rId104"/>
    <hyperlink ref="D183" r:id="rId105"/>
    <hyperlink ref="D184" r:id="rId106"/>
    <hyperlink ref="D185" r:id="rId107"/>
    <hyperlink ref="D186" r:id="rId108"/>
    <hyperlink ref="D90" r:id="rId109"/>
  </hyperlinks>
  <pageMargins left="0.7" right="0.7" top="0.75" bottom="0.75" header="0.3" footer="0.3"/>
  <pageSetup paperSize="9" orientation="portrait" r:id="rId110"/>
  <legacyDrawing r:id="rId1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0" t="str">
        <f>Parameters!B1</f>
        <v>175th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2" customHeight="1" x14ac:dyDescent="0.6">
      <c r="A2" s="410" t="str">
        <f>Parameters!B2</f>
        <v xml:space="preserve">Grand Hyatt Buckhead, Atlanta, GA, USA </v>
      </c>
      <c r="B2" s="405"/>
      <c r="C2" s="405"/>
      <c r="D2" s="405"/>
      <c r="E2" s="405"/>
      <c r="F2" s="405"/>
      <c r="G2" s="405"/>
      <c r="H2" s="405"/>
      <c r="I2" s="405"/>
    </row>
    <row r="3" spans="1:9" ht="25.2" customHeight="1" x14ac:dyDescent="0.6">
      <c r="A3" s="410" t="str">
        <f>Parameters!B3</f>
        <v>May 12-17, 2019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4">
      <c r="A4" s="404" t="s">
        <v>430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4">
      <c r="A5" s="404" t="s">
        <v>131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4">
      <c r="A6" s="404" t="s">
        <v>431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4">
      <c r="A7" s="404" t="s">
        <v>132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7">
      <c r="A8" s="406" t="str">
        <f>"Agenda R" &amp; Parameters!$B$8</f>
        <v>Agenda R1</v>
      </c>
      <c r="B8" s="407"/>
      <c r="C8" s="407"/>
      <c r="D8" s="407"/>
      <c r="E8" s="407"/>
      <c r="F8" s="407"/>
      <c r="G8" s="407"/>
      <c r="H8" s="407"/>
      <c r="I8" s="407"/>
    </row>
    <row r="12" spans="1:9" ht="15.45" x14ac:dyDescent="0.4">
      <c r="A12" s="408" t="s">
        <v>480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D38" sqref="D3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1" t="s">
        <v>78</v>
      </c>
      <c r="B3" s="411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510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522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512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523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479</v>
      </c>
      <c r="E9" s="261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520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521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524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525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526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511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527</v>
      </c>
    </row>
    <row r="17" spans="1:9" ht="12.75" customHeight="1" x14ac:dyDescent="0.3">
      <c r="A17" s="194" t="s">
        <v>446</v>
      </c>
      <c r="B17" s="47" t="s">
        <v>447</v>
      </c>
      <c r="C17" s="47" t="s">
        <v>435</v>
      </c>
      <c r="D17" s="69" t="s">
        <v>528</v>
      </c>
    </row>
    <row r="18" spans="1:9" ht="12.75" customHeight="1" x14ac:dyDescent="0.3">
      <c r="A18" s="217" t="s">
        <v>477</v>
      </c>
      <c r="B18" s="47" t="s">
        <v>478</v>
      </c>
      <c r="C18" s="47" t="s">
        <v>428</v>
      </c>
      <c r="D18" s="69" t="s">
        <v>530</v>
      </c>
    </row>
    <row r="19" spans="1:9" ht="12.75" customHeight="1" x14ac:dyDescent="0.3">
      <c r="A19" s="216" t="s">
        <v>476</v>
      </c>
      <c r="B19" s="47" t="s">
        <v>485</v>
      </c>
      <c r="C19" s="47" t="s">
        <v>429</v>
      </c>
      <c r="D19" s="69" t="s">
        <v>529</v>
      </c>
    </row>
    <row r="20" spans="1:9" ht="12.75" customHeight="1" x14ac:dyDescent="0.3">
      <c r="A20" s="244" t="s">
        <v>516</v>
      </c>
      <c r="B20" s="47" t="s">
        <v>517</v>
      </c>
      <c r="C20" s="47" t="s">
        <v>518</v>
      </c>
      <c r="D20" s="69" t="s">
        <v>519</v>
      </c>
    </row>
    <row r="21" spans="1:9" ht="12.75" customHeight="1" x14ac:dyDescent="0.3">
      <c r="A21" s="247" t="s">
        <v>503</v>
      </c>
      <c r="B21" s="47" t="s">
        <v>513</v>
      </c>
      <c r="C21" s="47" t="s">
        <v>514</v>
      </c>
      <c r="D21" s="69" t="s">
        <v>515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531</v>
      </c>
      <c r="C36" s="2"/>
      <c r="D36" s="2"/>
    </row>
    <row r="37" spans="1:4" x14ac:dyDescent="0.3">
      <c r="A37" s="52" t="s">
        <v>96</v>
      </c>
      <c r="B37" s="75" t="s">
        <v>532</v>
      </c>
      <c r="C37" s="2"/>
      <c r="D37" s="2"/>
    </row>
    <row r="38" spans="1:4" x14ac:dyDescent="0.3">
      <c r="A38" s="52" t="s">
        <v>97</v>
      </c>
      <c r="B38" s="75" t="s">
        <v>533</v>
      </c>
      <c r="C38" s="2"/>
      <c r="D38" s="2"/>
    </row>
    <row r="39" spans="1:4" ht="14.15" x14ac:dyDescent="0.3">
      <c r="A39" s="52" t="s">
        <v>99</v>
      </c>
      <c r="B39" s="75" t="s">
        <v>538</v>
      </c>
      <c r="C39" s="2"/>
      <c r="D39" s="2"/>
    </row>
    <row r="40" spans="1:4" ht="14.15" x14ac:dyDescent="0.3">
      <c r="A40" s="52" t="s">
        <v>101</v>
      </c>
      <c r="B40" s="75" t="s">
        <v>534</v>
      </c>
      <c r="C40" s="2"/>
      <c r="D40" s="2"/>
    </row>
    <row r="41" spans="1:4" x14ac:dyDescent="0.3">
      <c r="A41" s="52" t="s">
        <v>100</v>
      </c>
      <c r="B41" s="75" t="s">
        <v>540</v>
      </c>
      <c r="C41" s="2"/>
      <c r="D41" s="2"/>
    </row>
    <row r="42" spans="1:4" x14ac:dyDescent="0.3">
      <c r="A42" s="52" t="s">
        <v>398</v>
      </c>
      <c r="B42" s="75" t="s">
        <v>535</v>
      </c>
      <c r="C42" s="2"/>
      <c r="D42" s="2"/>
    </row>
    <row r="43" spans="1:4" x14ac:dyDescent="0.3">
      <c r="A43" s="52" t="s">
        <v>1</v>
      </c>
      <c r="B43" s="75" t="s">
        <v>536</v>
      </c>
      <c r="C43" s="2"/>
      <c r="D43" s="2"/>
    </row>
    <row r="44" spans="1:4" x14ac:dyDescent="0.3">
      <c r="A44" s="52" t="s">
        <v>98</v>
      </c>
      <c r="B44" s="75" t="s">
        <v>537</v>
      </c>
      <c r="C44" s="2"/>
      <c r="D44" s="2"/>
    </row>
    <row r="45" spans="1:4" x14ac:dyDescent="0.3">
      <c r="A45" s="52" t="s">
        <v>130</v>
      </c>
      <c r="B45" s="75" t="s">
        <v>539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488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450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497</v>
      </c>
    </row>
    <row r="2" spans="1:2" x14ac:dyDescent="0.3">
      <c r="A2" s="39" t="s">
        <v>74</v>
      </c>
      <c r="B2" s="39" t="s">
        <v>498</v>
      </c>
    </row>
    <row r="3" spans="1:2" ht="12.9" thickBot="1" x14ac:dyDescent="0.35">
      <c r="A3" s="39" t="s">
        <v>75</v>
      </c>
      <c r="B3" s="39" t="s">
        <v>499</v>
      </c>
    </row>
    <row r="4" spans="1:2" s="6" customFormat="1" x14ac:dyDescent="0.3">
      <c r="A4" s="6" t="s">
        <v>70</v>
      </c>
      <c r="B4" s="41">
        <v>43597</v>
      </c>
    </row>
    <row r="5" spans="1:2" s="6" customFormat="1" x14ac:dyDescent="0.3">
      <c r="A5" s="45" t="s">
        <v>73</v>
      </c>
      <c r="B5" s="42">
        <f>B4+1</f>
        <v>43598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43602</v>
      </c>
    </row>
    <row r="8" spans="1:2" x14ac:dyDescent="0.3">
      <c r="A8" t="s">
        <v>69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2019 802.11 Agenda</dc:title>
  <dc:subject>Agendas for the WG, TG, SC and AHC</dc:subject>
  <dc:creator>Stanley, Dorothy</dc:creator>
  <cp:keywords>11-19-0565r1</cp:keywords>
  <cp:lastModifiedBy>Dorothy Stanley</cp:lastModifiedBy>
  <cp:lastPrinted>2018-08-07T21:31:08Z</cp:lastPrinted>
  <dcterms:created xsi:type="dcterms:W3CDTF">2007-05-08T22:03:28Z</dcterms:created>
  <dcterms:modified xsi:type="dcterms:W3CDTF">2019-05-13T02:31:16Z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