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F80" i="880"/>
  <c r="H80" i="880" s="1"/>
  <c r="F81" i="880" s="1"/>
  <c r="H81" i="880" s="1"/>
  <c r="F82" i="880" s="1"/>
  <c r="H82" i="880" s="1"/>
  <c r="F178" i="880" l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F192" i="880" s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F84" i="880"/>
  <c r="H84" i="880" s="1"/>
  <c r="F85" i="880" s="1"/>
  <c r="H8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<sst xmlns="http://schemas.openxmlformats.org/spreadsheetml/2006/main" count="1132" uniqueCount="556">
  <si>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</si>
  <si>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</si>
  <si>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</si>
  <si>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</si>
  <si>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</si>
  <si>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</si>
  <si>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</si>
  <si>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</si>
  <si>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</si>
  <si>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</si>
  <si>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</si>
  <si>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</si>
  <si>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</si>
  <si>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</si>
  <si>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</si>
  <si>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</si>
  <si>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</si>
  <si>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</si>
  <si>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</si>
  <si>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</si>
  <si>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</si>
  <si>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</si>
  <si>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</si>
  <si>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</si>
  <si>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</si>
  <si>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</si>
  <si>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</si>
  <si>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</si>
  <si>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</si>
  <si>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</si>
  <si>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</si>
  <si>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</si>
  <si>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</si>
  <si>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</si>
  <si>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</si>
  <si>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</si>
  <si>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</si>
  <si>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</si>
  <si>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</si>
  <si>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</si>
  <si>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</si>
  <si>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</si>
  <si>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</si>
  <si>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</si>
  <si>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</si>
  <si>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</si>
  <si>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</si>
  <si>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</si>
  <si>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</si>
  <si>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</si>
  <si>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</si>
  <si>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</si>
  <si>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</si>
  <si>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</si>
  <si>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</si>
  <si>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</si>
  <si>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</si>
  <si>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</si>
  <si>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</si>
  <si>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</si>
  <si>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</si>
  <si>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</si>
  <si>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</si>
  <si>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</si>
  <si>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</si>
  <si>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</si>
  <si>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</si>
  <si>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</si>
  <si>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</si>
  <si>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</si>
  <si>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</si>
  <si>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</si>
  <si>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</si>
  <si>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</si>
  <si>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</si>
  <si>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</si>
  <si>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</si>
  <si>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</si>
  <si>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</si>
  <si>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</si>
  <si>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</si>
  <si>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</si>
  <si>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</si>
  <si>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</si>
  <si>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</si>
  <si>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</si>
  <si>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</si>
  <si>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</si>
  <si>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</si>
  <si>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</si>
  <si>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</si>
  <si>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</si>
  <si>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</si>
  <si>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</si>
  <si>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</si>
  <si>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</si>
  <si>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</si>
  <si>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</si>
  <si>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</si>
  <si>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</si>
  <si>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</si>
  <si>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</si>
  <si>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</si>
  <si>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</si>
  <si>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</si>
  <si>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</si>
  <si>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</si>
  <si>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</si>
  <si>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</si>
  <si>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</si>
  <si>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</si>
  <si>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</si>
  <si>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</si>
  <si>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</si>
  <si>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</si>
  <si>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</si>
  <si>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</si>
  <si>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</si>
  <si>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</si>
  <si>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</si>
  <si>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</si>
  <si>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</si>
  <si>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</si>
  <si>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</si>
  <si>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</si>
  <si>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</si>
  <si>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</si>
  <si>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</si>
  <si>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</si>
  <si>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</si>
  <si>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</si>
  <si>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</si>
  <si>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</si>
  <si>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</si>
  <si>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</si>
  <si>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</si>
  <si>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</si>
  <si>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</si>
  <si>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</si>
  <si>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</si>
  <si>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</si>
  <si>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</si>
  <si>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</si>
  <si>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</si>
  <si>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</si>
  <si>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</si>
  <si>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</si>
  <si>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</si>
  <si>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</si>
  <si>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</si>
  <si>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</si>
  <si>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</si>
  <si>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</si>
  <si>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</si>
  <si>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</si>
  <si>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</si>
  <si>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</si>
  <si>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</si>
  <si>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</si>
  <si>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</si>
  <si>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</si>
  <si>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</si>
  <si>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</si>
  <si>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</si>
  <si>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</si>
  <si>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</si>
  <si>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</si>
  <si>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</si>
  <si>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</si>
  <si>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</si>
  <si>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</si>
  <si>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</si>
  <si>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</si>
  <si>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</si>
  <si>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</si>
  <si>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</si>
  <si>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</si>
  <si>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</si>
  <si>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</si>
  <si>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</si>
  <si>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</si>
  <si>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</si>
  <si>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</si>
  <si>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</si>
  <si>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</si>
  <si>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</si>
  <si>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</si>
  <si>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</si>
  <si>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</si>
  <si>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</si>
  <si>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</si>
  <si>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</si>
  <si>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</si>
  <si>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</si>
  <si>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</si>
  <si>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</si>
  <si>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</si>
  <si>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</si>
  <si>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</si>
  <si>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</si>
  <si>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</si>
  <si>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</si>
  <si>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</si>
  <si>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</si>
  <si>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</si>
  <si>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</si>
  <si>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</si>
  <si>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</si>
  <si>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</si>
  <si>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</si>
  <si>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</si>
  <si>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</si>
  <si>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</si>
  <si>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</si>
  <si>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</si>
  <si>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</si>
  <si>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</si>
  <si>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</si>
  <si>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</si>
  <si>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</si>
  <si>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</si>
  <si>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</si>
  <si>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</si>
  <si>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</si>
  <si>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</si>
  <si>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</si>
  <si>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</si>
  <si>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</si>
  <si>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</si>
  <si>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</si>
  <si>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</si>
  <si>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</si>
  <si>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</si>
  <si>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</si>
  <si>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</si>
  <si>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</si>
  <si>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</si>
  <si>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</si>
  <si>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</si>
  <si>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</si>
  <si>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</si>
  <si>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</si>
  <si>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</si>
  <si>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</si>
  <si>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</si>
  <si>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</si>
  <si>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</si>
  <si>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</si>
  <si>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</si>
  <si>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</si>
  <si>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</si>
  <si>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</si>
  <si>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</si>
  <si>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</si>
  <si>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</si>
  <si>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</si>
  <si>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</si>
  <si>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</si>
  <si>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</si>
  <si>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</si>
  <si>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</si>
  <si>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</si>
  <si>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</si>
  <si>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</si>
  <si>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</si>
  <si>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</si>
  <si>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</si>
  <si>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</si>
  <si>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</si>
  <si>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</si>
  <si>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</si>
  <si>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</si>
  <si>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</si>
  <si>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</si>
  <si>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</si>
  <si>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</si>
  <si>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</si>
  <si>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</si>
  <si>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</si>
  <si>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</si>
  <si>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</si>
  <si>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</si>
  <si>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</si>
  <si>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</si>
  <si>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</si>
  <si>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</si>
  <si>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</si>
  <si>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</si>
  <si>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</si>
  <si>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</si>
  <si>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</si>
  <si>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</si>
  <si>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</si>
  <si>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</si>
  <si>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</si>
  <si>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</si>
  <si>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</si>
  <si>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</si>
  <si>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</si>
  <si>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</si>
  <si>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</si>
  <si>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</si>
  <si>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</si>
  <si>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</si>
  <si>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</si>
  <si>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</si>
  <si>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</si>
  <si>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</si>
  <si>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</si>
  <si>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</si>
  <si>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</si>
  <si>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</si>
  <si>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</si>
  <si>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</si>
  <si>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</si>
  <si>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</si>
  <si>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</si>
  <si>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</si>
  <si>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</si>
  <si>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</si>
  <si>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</si>
  <si>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</si>
  <si>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</si>
  <si>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</si>
  <si>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</si>
  <si>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</si>
  <si>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</si>
  <si>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</si>
  <si>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</si>
  <si>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</si>
  <si>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</si>
  <si>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</si>
  <si>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</si>
  <si>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</si>
  <si>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</si>
  <si>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</si>
  <si>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</si>
  <si>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</si>
  <si>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</si>
  <si>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</si>
  <si>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</si>
  <si>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</si>
  <si>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</si>
  <si>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</si>
  <si>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</si>
  <si>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</si>
  <si>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</si>
  <si>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</si>
  <si>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</si>
  <si>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</si>
  <si>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</si>
  <si>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</si>
  <si>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</si>
  <si>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</si>
  <si>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</si>
  <si>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</si>
  <si>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</si>
  <si>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</si>
  <si>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</si>
  <si>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</si>
  <si>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</si>
  <si>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</si>
  <si>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</si>
  <si>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</si>
  <si>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</si>
  <si>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</si>
  <si>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</si>
  <si>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</si>
  <si>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</si>
  <si>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</si>
  <si>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</si>
  <si>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</si>
  <si>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</si>
  <si>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</si>
  <si>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</si>
  <si>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</si>
  <si>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</si>
  <si>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</si>
  <si>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</si>
  <si>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</si>
  <si>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</si>
  <si>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</si>
  <si>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</si>
  <si>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</si>
  <si>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</si>
  <si>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</si>
  <si>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</si>
  <si>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</si>
  <si>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</si>
  <si>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</si>
  <si>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</si>
  <si>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</si>
  <si>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</si>
  <si>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</si>
  <si>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</si>
  <si>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</si>
  <si>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</si>
  <si>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</si>
  <si>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</si>
  <si>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</si>
  <si>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</si>
  <si>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</si>
  <si>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</si>
  <si>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</si>
  <si>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</si>
  <si>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</si>
  <si>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</si>
  <si>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</si>
  <si>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</si>
  <si>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</si>
  <si>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</si>
  <si>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</si>
  <si>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</si>
  <si>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</si>
  <si>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</si>
  <si>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</si>
  <si>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</si>
  <si>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</si>
  <si>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</si>
  <si>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</si>
  <si>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</si>
  <si>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</si>
  <si>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</si>
  <si>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</si>
  <si>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</si>
  <si>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</si>
  <si>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</si>
  <si>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</si>
  <si>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</si>
  <si>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</si>
  <si>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</si>
  <si>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</si>
  <si>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</si>
  <si>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</si>
  <si>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</si>
  <si>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</si>
  <si>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</si>
  <si>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</si>
  <si>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</si>
  <si>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</si>
  <si>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</si>
  <si>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</si>
  <si>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</si>
  <si>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</si>
  <si>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</si>
  <si>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</si>
  <si>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</si>
  <si>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</si>
  <si>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</si>
  <si>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</si>
  <si>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</si>
  <si>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</si>
  <si>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</si>
  <si>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</si>
  <si>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</si>
  <si>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</si>
  <si>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</si>
  <si>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</si>
  <si>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</si>
  <si>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</si>
  <si>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https://mentor.ieee.org/802.11/dcn/11-18-0034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</si>
  <si>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</si>
  <si>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</si>
  <si>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</si>
  <si>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</si>
  <si>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</si>
  <si>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</si>
  <si>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</si>
  <si>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</si>
  <si>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</si>
  <si>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</si>
  <si>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</si>
  <si>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</si>
  <si>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</si>
  <si>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</si>
  <si>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</si>
  <si>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</si>
  <si>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</si>
  <si>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</si>
  <si>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</si>
  <si>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</si>
  <si>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</si>
  <si>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</si>
  <si>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https://mentor.ieee.org/802.11/dcn/11-18-1688</t>
  </si>
  <si>
    <t>802.19 (Coexistence WG)</t>
  </si>
  <si>
    <t>Holcomb</t>
  </si>
  <si>
    <t>JTC1 802 TAG</t>
  </si>
  <si>
    <t>Shellhammer</t>
  </si>
  <si>
    <t>Godfrey</t>
  </si>
  <si>
    <t>173rd IEEE 802.11 WIRELESS LOCAL AREA NETWORKS SESSION</t>
  </si>
  <si>
    <t>January 13-18, 2019</t>
  </si>
  <si>
    <t>January 2019</t>
  </si>
  <si>
    <t>802 Wireless Opening Plenary</t>
  </si>
  <si>
    <t>https://mentor.ieee.org/802.11/dcn/11-18-2122</t>
  </si>
  <si>
    <t>https://mentor.ieee.org/802.11/dcn/11-18-2115</t>
  </si>
  <si>
    <t>https://mentor.ieee.org/802.11/dcn/11-18-2081</t>
  </si>
  <si>
    <t>https://mentor.ieee.org/802.11/dcn/11-18-2082</t>
  </si>
  <si>
    <t>https://mentor.ieee.org/802.11/dcn/11-18-2083</t>
  </si>
  <si>
    <t>https://mentor.ieee.org/802.11/dcn/11-18-2118</t>
  </si>
  <si>
    <t>https://mentor.ieee.org/802.11/dcn/11-18-2078</t>
  </si>
  <si>
    <t>https://mentor.ieee.org/802.11/dcn/11-18-2114</t>
  </si>
  <si>
    <t>https://mentor.ieee.org/802.11/dcn/11-18-2113</t>
  </si>
  <si>
    <t>https://mentor.ieee.org/802.11/dcn/11-18-2111</t>
  </si>
  <si>
    <t>https://mentor.ieee.org/802.11/dcn/11-18-2110</t>
  </si>
  <si>
    <t>https://mentor.ieee.org/802.11/dcn/11-18-2109</t>
  </si>
  <si>
    <t>https://mentor.ieee.org/802.11/dcn/11-18-2108</t>
  </si>
  <si>
    <t>https://mentor.ieee.org/802.11/dcn/11-18-2105</t>
  </si>
  <si>
    <t>TGbd</t>
  </si>
  <si>
    <t>TGbc</t>
  </si>
  <si>
    <t xml:space="preserve">Enhanced Broadcast Service (BCS) </t>
  </si>
  <si>
    <t>https://mentor.ieee.org/802.11/dcn/11-18-2086</t>
  </si>
  <si>
    <t>https://mentor.ieee.org/802.11/dcn/11-18-2116</t>
  </si>
  <si>
    <t>https://mentor.ieee.org/802.11/dcn/11-18-2084</t>
  </si>
  <si>
    <t>https://mentor.ieee.org/802.11/dcn/11-18-</t>
  </si>
  <si>
    <t>https://mentor.ieee.org/802.11/dcn/11-18-1730</t>
  </si>
  <si>
    <t>CAC Agenda - Thu 2019-01-17 - 19:30 to 21:30</t>
  </si>
  <si>
    <t>WG11 Agenda - Mon 2019-01-14 - 09:05 to 10:05</t>
  </si>
  <si>
    <t>TGbc, TGbd Chair confirmation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</si>
  <si>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</si>
  <si>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</si>
  <si>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</si>
  <si>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</si>
  <si>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</si>
  <si>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</si>
  <si>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</si>
  <si>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</si>
  <si>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</si>
  <si>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>https://mentor.ieee.org/802.11/dcn/11-18-2124</t>
  </si>
  <si>
    <t>SASB Award recognition - Rich Kennedy</t>
  </si>
  <si>
    <t>Hilton St Louis at the Ballpark, St. Louis, Missouri, USA</t>
  </si>
  <si>
    <t xml:space="preserve">      3.3.2</t>
  </si>
  <si>
    <t xml:space="preserve">      3.3.3</t>
  </si>
  <si>
    <t xml:space="preserve">      3.3.4</t>
  </si>
  <si>
    <t>WG Agenda January 2019</t>
  </si>
  <si>
    <t>https://mentor.ieee.org/802.11/dcn/11-18-2132</t>
  </si>
  <si>
    <t>https://mentor.ieee.org/802.11/dcn/11-18-2134</t>
  </si>
  <si>
    <t>https://mentor.ieee.org/802.11/dcn/11-18-2133</t>
  </si>
  <si>
    <t>https://mentor.ieee.org/802.11/dcn/11-18-2135</t>
  </si>
  <si>
    <t>https://mentor.ieee.org/802.11/dcn/11-18-2139</t>
  </si>
  <si>
    <t>Full Duplex final minutes approval</t>
  </si>
  <si>
    <t>Gilb</t>
  </si>
  <si>
    <t>11-19-0084</t>
  </si>
  <si>
    <t>https://mentor.ieee.org/802-ec/dcn/19/ec-19-0001</t>
  </si>
  <si>
    <t>11-19-0168</t>
  </si>
  <si>
    <t>Post January Letter Ballot Planning</t>
  </si>
  <si>
    <t>11-19-175</t>
  </si>
  <si>
    <t>11-19-176</t>
  </si>
  <si>
    <t>2</t>
  </si>
  <si>
    <t>3</t>
  </si>
  <si>
    <t>1</t>
  </si>
  <si>
    <t>ARC request re: MAC Address Randomization</t>
  </si>
  <si>
    <t>Meng</t>
  </si>
  <si>
    <t>Morioka</t>
  </si>
  <si>
    <t xml:space="preserve">    6.4</t>
  </si>
  <si>
    <t>11-19-212</t>
  </si>
  <si>
    <t>doc.: IEEE 802.11-18/2081r4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</si>
</sst>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2" name="Straight Connector 91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3" name="Straight Connector 92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4" name="Straight Connector 93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5" name="Straight Connector 94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6" name="Straight Connector 95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7" name="Straight Connector 96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8" name="Straight Connector 97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9" name="Straight Connector 98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0" name="Straight Connector 99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1" name="Straight Connector 100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2082" TargetMode="External"/><Relationship Id="rId117" Type="http://schemas.openxmlformats.org/officeDocument/2006/relationships/comments" Target="../comments1.xml"/><Relationship Id="rId21" Type="http://schemas.openxmlformats.org/officeDocument/2006/relationships/hyperlink" Target="https://mentor.ieee.org/802.11/dcn/11-18-2082" TargetMode="External"/><Relationship Id="rId42" Type="http://schemas.openxmlformats.org/officeDocument/2006/relationships/hyperlink" Target="https://mentor.ieee.org/802.11/dcn/11-18-2132" TargetMode="External"/><Relationship Id="rId47" Type="http://schemas.openxmlformats.org/officeDocument/2006/relationships/hyperlink" Target="https://mentor.ieee.org/802.11/dcn/11-18-2081" TargetMode="External"/><Relationship Id="rId63" Type="http://schemas.openxmlformats.org/officeDocument/2006/relationships/hyperlink" Target="https://mentor.ieee.org/802.11/dcn/11-18-2135" TargetMode="External"/><Relationship Id="rId68" Type="http://schemas.openxmlformats.org/officeDocument/2006/relationships/hyperlink" Target="https://mentor.ieee.org/802.11/dcn/11-18-2135" TargetMode="External"/><Relationship Id="rId84" Type="http://schemas.openxmlformats.org/officeDocument/2006/relationships/hyperlink" Target="https://mentor.ieee.org/802.11/dcn/11-18-2133" TargetMode="External"/><Relationship Id="rId89" Type="http://schemas.openxmlformats.org/officeDocument/2006/relationships/hyperlink" Target="https://mentor.ieee.org/802.11/dcn/11-18-2133" TargetMode="External"/><Relationship Id="rId112" Type="http://schemas.openxmlformats.org/officeDocument/2006/relationships/hyperlink" Target="https://mentor.ieee.org/802.11/dcn/19/11-19-0175-00-0000-wfa-liaison-update.pptx" TargetMode="External"/><Relationship Id="rId16" Type="http://schemas.openxmlformats.org/officeDocument/2006/relationships/hyperlink" Target="https://mentor.ieee.org/802.11/dcn/11-18-2083" TargetMode="External"/><Relationship Id="rId107" Type="http://schemas.openxmlformats.org/officeDocument/2006/relationships/hyperlink" Target="https://mentor.ieee.org/802-ec/dcn/19/ec-19-0001" TargetMode="External"/><Relationship Id="rId11" Type="http://schemas.openxmlformats.org/officeDocument/2006/relationships/hyperlink" Target="https://mentor.ieee.org/802.11/dcn/11-18-2132" TargetMode="External"/><Relationship Id="rId24" Type="http://schemas.openxmlformats.org/officeDocument/2006/relationships/hyperlink" Target="https://mentor.ieee.org/802.11/dcn/11-18-2082" TargetMode="External"/><Relationship Id="rId32" Type="http://schemas.openxmlformats.org/officeDocument/2006/relationships/hyperlink" Target="https://mentor.ieee.org/802.11/dcn/11-18-2132" TargetMode="External"/><Relationship Id="rId37" Type="http://schemas.openxmlformats.org/officeDocument/2006/relationships/hyperlink" Target="https://mentor.ieee.org/802.11/dcn/11-18-2132" TargetMode="External"/><Relationship Id="rId40" Type="http://schemas.openxmlformats.org/officeDocument/2006/relationships/hyperlink" Target="https://mentor.ieee.org/802.11/dcn/11-18-2132" TargetMode="External"/><Relationship Id="rId45" Type="http://schemas.openxmlformats.org/officeDocument/2006/relationships/hyperlink" Target="https://mentor.ieee.org/802.11/dcn/11-18-2132" TargetMode="External"/><Relationship Id="rId53" Type="http://schemas.openxmlformats.org/officeDocument/2006/relationships/hyperlink" Target="https://mentor.ieee.org/802.11/dcn/11-18-2083" TargetMode="External"/><Relationship Id="rId58" Type="http://schemas.openxmlformats.org/officeDocument/2006/relationships/hyperlink" Target="https://mentor.ieee.org/802.11/dcn/11-18-2135" TargetMode="External"/><Relationship Id="rId66" Type="http://schemas.openxmlformats.org/officeDocument/2006/relationships/hyperlink" Target="https://mentor.ieee.org/802.11/dcn/11-18-2135" TargetMode="External"/><Relationship Id="rId74" Type="http://schemas.openxmlformats.org/officeDocument/2006/relationships/hyperlink" Target="https://mentor.ieee.org/802.11/dcn/11-18-2135" TargetMode="External"/><Relationship Id="rId79" Type="http://schemas.openxmlformats.org/officeDocument/2006/relationships/hyperlink" Target="https://mentor.ieee.org/802.11/dcn/11-18-2133" TargetMode="External"/><Relationship Id="rId87" Type="http://schemas.openxmlformats.org/officeDocument/2006/relationships/hyperlink" Target="https://mentor.ieee.org/802.11/dcn/11-18-2133" TargetMode="External"/><Relationship Id="rId102" Type="http://schemas.openxmlformats.org/officeDocument/2006/relationships/hyperlink" Target="https://mentor.ieee.org/802.11/dcn/11-18-2139" TargetMode="External"/><Relationship Id="rId110" Type="http://schemas.openxmlformats.org/officeDocument/2006/relationships/hyperlink" Target="https://mentor.ieee.org/802.11/dcn/11-18-2083" TargetMode="External"/><Relationship Id="rId115" Type="http://schemas.openxmlformats.org/officeDocument/2006/relationships/printerSettings" Target="../printerSettings/printerSettings12.bin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2135" TargetMode="External"/><Relationship Id="rId82" Type="http://schemas.openxmlformats.org/officeDocument/2006/relationships/hyperlink" Target="https://mentor.ieee.org/802.11/dcn/11-18-2133" TargetMode="External"/><Relationship Id="rId90" Type="http://schemas.openxmlformats.org/officeDocument/2006/relationships/hyperlink" Target="https://mentor.ieee.org/802.11/dcn/11-18-2133" TargetMode="External"/><Relationship Id="rId95" Type="http://schemas.openxmlformats.org/officeDocument/2006/relationships/hyperlink" Target="https://mentor.ieee.org/802.11/dcn/11-18-2133" TargetMode="External"/><Relationship Id="rId19" Type="http://schemas.openxmlformats.org/officeDocument/2006/relationships/hyperlink" Target="https://mentor.ieee.org/802.11/dcn/11-18-2083" TargetMode="External"/><Relationship Id="rId14" Type="http://schemas.openxmlformats.org/officeDocument/2006/relationships/hyperlink" Target="https://mentor.ieee.org/802.11/dcn/11-18-2081" TargetMode="External"/><Relationship Id="rId22" Type="http://schemas.openxmlformats.org/officeDocument/2006/relationships/hyperlink" Target="https://mentor.ieee.org/802.11/dcn/11-18-2082" TargetMode="External"/><Relationship Id="rId27" Type="http://schemas.openxmlformats.org/officeDocument/2006/relationships/hyperlink" Target="https://mentor.ieee.org/802.11/dcn/11-18-2082" TargetMode="External"/><Relationship Id="rId30" Type="http://schemas.openxmlformats.org/officeDocument/2006/relationships/hyperlink" Target="https://mentor.ieee.org/802.11/dcn/11-18-2132" TargetMode="External"/><Relationship Id="rId35" Type="http://schemas.openxmlformats.org/officeDocument/2006/relationships/hyperlink" Target="https://mentor.ieee.org/802.11/dcn/11-18-2132" TargetMode="External"/><Relationship Id="rId43" Type="http://schemas.openxmlformats.org/officeDocument/2006/relationships/hyperlink" Target="https://mentor.ieee.org/802.11/dcn/11-18-2132" TargetMode="External"/><Relationship Id="rId48" Type="http://schemas.openxmlformats.org/officeDocument/2006/relationships/hyperlink" Target="https://mentor.ieee.org/802.11/dcn/11-18-2083" TargetMode="External"/><Relationship Id="rId56" Type="http://schemas.openxmlformats.org/officeDocument/2006/relationships/hyperlink" Target="https://mentor.ieee.org/802.11/dcn/11-18-2083" TargetMode="External"/><Relationship Id="rId64" Type="http://schemas.openxmlformats.org/officeDocument/2006/relationships/hyperlink" Target="https://mentor.ieee.org/802.11/dcn/11-18-2135" TargetMode="External"/><Relationship Id="rId69" Type="http://schemas.openxmlformats.org/officeDocument/2006/relationships/hyperlink" Target="https://mentor.ieee.org/802.11/dcn/11-18-2135" TargetMode="External"/><Relationship Id="rId77" Type="http://schemas.openxmlformats.org/officeDocument/2006/relationships/hyperlink" Target="https://mentor.ieee.org/802.11/dcn/11-18-2135" TargetMode="External"/><Relationship Id="rId100" Type="http://schemas.openxmlformats.org/officeDocument/2006/relationships/hyperlink" Target="https://mentor.ieee.org/802.11/dcn/11-18-2139" TargetMode="External"/><Relationship Id="rId105" Type="http://schemas.openxmlformats.org/officeDocument/2006/relationships/hyperlink" Target="https://mentor.ieee.org/802.11/dcn/11-18-2139" TargetMode="External"/><Relationship Id="rId113" Type="http://schemas.openxmlformats.org/officeDocument/2006/relationships/hyperlink" Target="https://mentor.ieee.org/802.11/dcn/11-18-2135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2083" TargetMode="External"/><Relationship Id="rId72" Type="http://schemas.openxmlformats.org/officeDocument/2006/relationships/hyperlink" Target="https://mentor.ieee.org/802.11/dcn/11-18-2135" TargetMode="External"/><Relationship Id="rId80" Type="http://schemas.openxmlformats.org/officeDocument/2006/relationships/hyperlink" Target="https://mentor.ieee.org/802.11/dcn/11-18-2133" TargetMode="External"/><Relationship Id="rId85" Type="http://schemas.openxmlformats.org/officeDocument/2006/relationships/hyperlink" Target="https://mentor.ieee.org/802.11/dcn/11-18-2133" TargetMode="External"/><Relationship Id="rId93" Type="http://schemas.openxmlformats.org/officeDocument/2006/relationships/hyperlink" Target="https://mentor.ieee.org/802.11/dcn/11-18-2133" TargetMode="External"/><Relationship Id="rId98" Type="http://schemas.openxmlformats.org/officeDocument/2006/relationships/hyperlink" Target="https://mentor.ieee.org/802.11/dcn/11-18-2133" TargetMode="External"/><Relationship Id="rId3" Type="http://schemas.openxmlformats.org/officeDocument/2006/relationships/hyperlink" Target="https://mentor.ieee.org/802.11/dcn/11-18-1730" TargetMode="External"/><Relationship Id="rId12" Type="http://schemas.openxmlformats.org/officeDocument/2006/relationships/hyperlink" Target="https://mentor.ieee.org/802.11/dcn/11-18-2139" TargetMode="External"/><Relationship Id="rId17" Type="http://schemas.openxmlformats.org/officeDocument/2006/relationships/hyperlink" Target="https://mentor.ieee.org/802.11/dcn/11-18-2134" TargetMode="External"/><Relationship Id="rId25" Type="http://schemas.openxmlformats.org/officeDocument/2006/relationships/hyperlink" Target="https://mentor.ieee.org/802.11/dcn/11-18-2082" TargetMode="External"/><Relationship Id="rId33" Type="http://schemas.openxmlformats.org/officeDocument/2006/relationships/hyperlink" Target="https://mentor.ieee.org/802.11/dcn/11-18-2132" TargetMode="External"/><Relationship Id="rId38" Type="http://schemas.openxmlformats.org/officeDocument/2006/relationships/hyperlink" Target="https://mentor.ieee.org/802.11/dcn/11-18-2132" TargetMode="External"/><Relationship Id="rId46" Type="http://schemas.openxmlformats.org/officeDocument/2006/relationships/hyperlink" Target="https://mentor.ieee.org/802.11/dcn/11-18-2132" TargetMode="External"/><Relationship Id="rId59" Type="http://schemas.openxmlformats.org/officeDocument/2006/relationships/hyperlink" Target="https://mentor.ieee.org/802.11/dcn/11-18-2135" TargetMode="External"/><Relationship Id="rId67" Type="http://schemas.openxmlformats.org/officeDocument/2006/relationships/hyperlink" Target="https://mentor.ieee.org/802.11/dcn/11-18-2135" TargetMode="External"/><Relationship Id="rId103" Type="http://schemas.openxmlformats.org/officeDocument/2006/relationships/hyperlink" Target="https://mentor.ieee.org/802.11/dcn/11-18-2139" TargetMode="External"/><Relationship Id="rId108" Type="http://schemas.openxmlformats.org/officeDocument/2006/relationships/hyperlink" Target="https://mentor.ieee.org/802.11/dcn/11-18-2083" TargetMode="External"/><Relationship Id="rId116" Type="http://schemas.openxmlformats.org/officeDocument/2006/relationships/vmlDrawing" Target="../drawings/vmlDrawing1.vml"/><Relationship Id="rId20" Type="http://schemas.openxmlformats.org/officeDocument/2006/relationships/hyperlink" Target="https://mentor.ieee.org/802.11/dcn/11-18-2082" TargetMode="External"/><Relationship Id="rId41" Type="http://schemas.openxmlformats.org/officeDocument/2006/relationships/hyperlink" Target="https://mentor.ieee.org/802.11/dcn/11-18-2132" TargetMode="External"/><Relationship Id="rId54" Type="http://schemas.openxmlformats.org/officeDocument/2006/relationships/hyperlink" Target="https://mentor.ieee.org/802.11/dcn/11-18-2083" TargetMode="External"/><Relationship Id="rId62" Type="http://schemas.openxmlformats.org/officeDocument/2006/relationships/hyperlink" Target="https://mentor.ieee.org/802.11/dcn/11-18-2135" TargetMode="External"/><Relationship Id="rId70" Type="http://schemas.openxmlformats.org/officeDocument/2006/relationships/hyperlink" Target="https://mentor.ieee.org/802.11/dcn/11-18-2135" TargetMode="External"/><Relationship Id="rId75" Type="http://schemas.openxmlformats.org/officeDocument/2006/relationships/hyperlink" Target="https://mentor.ieee.org/802.11/dcn/11-18-2135" TargetMode="External"/><Relationship Id="rId83" Type="http://schemas.openxmlformats.org/officeDocument/2006/relationships/hyperlink" Target="https://mentor.ieee.org/802.11/dcn/11-18-2133" TargetMode="External"/><Relationship Id="rId88" Type="http://schemas.openxmlformats.org/officeDocument/2006/relationships/hyperlink" Target="https://mentor.ieee.org/802.11/dcn/11-18-2133" TargetMode="External"/><Relationship Id="rId91" Type="http://schemas.openxmlformats.org/officeDocument/2006/relationships/hyperlink" Target="https://mentor.ieee.org/802.11/dcn/11-18-2133" TargetMode="External"/><Relationship Id="rId96" Type="http://schemas.openxmlformats.org/officeDocument/2006/relationships/hyperlink" Target="https://mentor.ieee.org/802.11/dcn/11-18-2133" TargetMode="External"/><Relationship Id="rId111" Type="http://schemas.openxmlformats.org/officeDocument/2006/relationships/hyperlink" Target="https://mentor.ieee.org/802.11/dcn/19/11-19-0176-01-0000-january-2019-liaison-to-ietf-report.pptx" TargetMode="External"/><Relationship Id="rId1" Type="http://schemas.openxmlformats.org/officeDocument/2006/relationships/hyperlink" Target="https://mentor.ieee.org/802.11/dcn/11-18-208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2081" TargetMode="External"/><Relationship Id="rId23" Type="http://schemas.openxmlformats.org/officeDocument/2006/relationships/hyperlink" Target="https://mentor.ieee.org/802.11/dcn/11-18-2082" TargetMode="External"/><Relationship Id="rId28" Type="http://schemas.openxmlformats.org/officeDocument/2006/relationships/hyperlink" Target="https://mentor.ieee.org/802.11/dcn/11-18-2082" TargetMode="External"/><Relationship Id="rId36" Type="http://schemas.openxmlformats.org/officeDocument/2006/relationships/hyperlink" Target="https://mentor.ieee.org/802.11/dcn/11-18-2132" TargetMode="External"/><Relationship Id="rId49" Type="http://schemas.openxmlformats.org/officeDocument/2006/relationships/hyperlink" Target="https://mentor.ieee.org/802.11/dcn/11-18-2083" TargetMode="External"/><Relationship Id="rId57" Type="http://schemas.openxmlformats.org/officeDocument/2006/relationships/hyperlink" Target="https://mentor.ieee.org/802.11/dcn/11-18-2083" TargetMode="External"/><Relationship Id="rId106" Type="http://schemas.openxmlformats.org/officeDocument/2006/relationships/hyperlink" Target="https://mentor.ieee.org/802.11/dcn/19/11-19-0084-00-0000-802-19-january-2019-liaison-report.ppt" TargetMode="External"/><Relationship Id="rId114" Type="http://schemas.openxmlformats.org/officeDocument/2006/relationships/hyperlink" Target="https://mentor.ieee.org/802.11/dcn/11-18-2135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2132" TargetMode="External"/><Relationship Id="rId44" Type="http://schemas.openxmlformats.org/officeDocument/2006/relationships/hyperlink" Target="https://mentor.ieee.org/802.11/dcn/11-18-2132" TargetMode="External"/><Relationship Id="rId52" Type="http://schemas.openxmlformats.org/officeDocument/2006/relationships/hyperlink" Target="https://mentor.ieee.org/802.11/dcn/11-18-2083" TargetMode="External"/><Relationship Id="rId60" Type="http://schemas.openxmlformats.org/officeDocument/2006/relationships/hyperlink" Target="https://mentor.ieee.org/802.11/dcn/11-18-2135" TargetMode="External"/><Relationship Id="rId65" Type="http://schemas.openxmlformats.org/officeDocument/2006/relationships/hyperlink" Target="https://mentor.ieee.org/802.11/dcn/11-18-2135" TargetMode="External"/><Relationship Id="rId73" Type="http://schemas.openxmlformats.org/officeDocument/2006/relationships/hyperlink" Target="https://mentor.ieee.org/802.11/dcn/11-18-2135" TargetMode="External"/><Relationship Id="rId78" Type="http://schemas.openxmlformats.org/officeDocument/2006/relationships/hyperlink" Target="https://mentor.ieee.org/802.11/dcn/11-18-2135" TargetMode="External"/><Relationship Id="rId81" Type="http://schemas.openxmlformats.org/officeDocument/2006/relationships/hyperlink" Target="https://mentor.ieee.org/802.11/dcn/11-18-2133" TargetMode="External"/><Relationship Id="rId86" Type="http://schemas.openxmlformats.org/officeDocument/2006/relationships/hyperlink" Target="https://mentor.ieee.org/802.11/dcn/11-18-2133" TargetMode="External"/><Relationship Id="rId94" Type="http://schemas.openxmlformats.org/officeDocument/2006/relationships/hyperlink" Target="https://mentor.ieee.org/802.11/dcn/11-18-2133" TargetMode="External"/><Relationship Id="rId99" Type="http://schemas.openxmlformats.org/officeDocument/2006/relationships/hyperlink" Target="https://mentor.ieee.org/802.11/dcn/11-18-2139" TargetMode="External"/><Relationship Id="rId101" Type="http://schemas.openxmlformats.org/officeDocument/2006/relationships/hyperlink" Target="https://mentor.ieee.org/802.11/dcn/11-18-2139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2133" TargetMode="External"/><Relationship Id="rId18" Type="http://schemas.openxmlformats.org/officeDocument/2006/relationships/hyperlink" Target="https://mentor.ieee.org/802.11/dcn/11-18-2135" TargetMode="External"/><Relationship Id="rId39" Type="http://schemas.openxmlformats.org/officeDocument/2006/relationships/hyperlink" Target="https://mentor.ieee.org/802.11/dcn/11-18-2132" TargetMode="External"/><Relationship Id="rId109" Type="http://schemas.openxmlformats.org/officeDocument/2006/relationships/hyperlink" Target="https://mentor.ieee.org/802.11/dcn/19/11-19-0168-00-0000-mid-week-802-18-to-802-11-st-louis-16jan19-stl.pptx" TargetMode="External"/><Relationship Id="rId34" Type="http://schemas.openxmlformats.org/officeDocument/2006/relationships/hyperlink" Target="https://mentor.ieee.org/802.11/dcn/11-18-2132" TargetMode="External"/><Relationship Id="rId50" Type="http://schemas.openxmlformats.org/officeDocument/2006/relationships/hyperlink" Target="https://mentor.ieee.org/802.11/dcn/11-18-2083" TargetMode="External"/><Relationship Id="rId55" Type="http://schemas.openxmlformats.org/officeDocument/2006/relationships/hyperlink" Target="https://mentor.ieee.org/802.11/dcn/11-18-2083" TargetMode="External"/><Relationship Id="rId76" Type="http://schemas.openxmlformats.org/officeDocument/2006/relationships/hyperlink" Target="https://mentor.ieee.org/802.11/dcn/11-18-2135" TargetMode="External"/><Relationship Id="rId97" Type="http://schemas.openxmlformats.org/officeDocument/2006/relationships/hyperlink" Target="https://mentor.ieee.org/802.11/dcn/11-18-2083" TargetMode="External"/><Relationship Id="rId104" Type="http://schemas.openxmlformats.org/officeDocument/2006/relationships/hyperlink" Target="https://mentor.ieee.org/802.11/dcn/11-18-2139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2135" TargetMode="External"/><Relationship Id="rId92" Type="http://schemas.openxmlformats.org/officeDocument/2006/relationships/hyperlink" Target="https://mentor.ieee.org/802.11/dcn/11-18-2133" TargetMode="External"/><Relationship Id="rId2" Type="http://schemas.openxmlformats.org/officeDocument/2006/relationships/hyperlink" Target="https://mentor.ieee.org/802.11/dcn/11-18-2081" TargetMode="External"/><Relationship Id="rId29" Type="http://schemas.openxmlformats.org/officeDocument/2006/relationships/hyperlink" Target="https://mentor.ieee.org/802.11/dcn/11-18-208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2084" TargetMode="External"/><Relationship Id="rId18" Type="http://schemas.openxmlformats.org/officeDocument/2006/relationships/hyperlink" Target="https://mentor.ieee.org/802.11/dcn/11-18-2132" TargetMode="External"/><Relationship Id="rId26" Type="http://schemas.openxmlformats.org/officeDocument/2006/relationships/hyperlink" Target="https://mentor.ieee.org/802.11/dcn/11-18-210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05" TargetMode="External"/><Relationship Id="rId7" Type="http://schemas.openxmlformats.org/officeDocument/2006/relationships/hyperlink" Target="https://mentor.ieee.org/802.11/dcn/11-18-2081" TargetMode="External"/><Relationship Id="rId12" Type="http://schemas.openxmlformats.org/officeDocument/2006/relationships/hyperlink" Target="https://mentor.ieee.org/802.11/dcn/11-18-2113" TargetMode="External"/><Relationship Id="rId17" Type="http://schemas.openxmlformats.org/officeDocument/2006/relationships/hyperlink" Target="https://mentor.ieee.org/802.11/dcn/11-18-2082" TargetMode="External"/><Relationship Id="rId25" Type="http://schemas.openxmlformats.org/officeDocument/2006/relationships/hyperlink" Target="https://mentor.ieee.org/802.11/dcn/11-18-2111" TargetMode="External"/><Relationship Id="rId33" Type="http://schemas.openxmlformats.org/officeDocument/2006/relationships/hyperlink" Target="https://mentor.ieee.org/802.11/dcn/11-18-211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2114" TargetMode="External"/><Relationship Id="rId20" Type="http://schemas.openxmlformats.org/officeDocument/2006/relationships/hyperlink" Target="https://mentor.ieee.org/802.11/dcn/11-18-2134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2109" TargetMode="External"/><Relationship Id="rId24" Type="http://schemas.openxmlformats.org/officeDocument/2006/relationships/hyperlink" Target="https://mentor.ieee.org/802.11/dcn/11-18-1730" TargetMode="External"/><Relationship Id="rId32" Type="http://schemas.openxmlformats.org/officeDocument/2006/relationships/hyperlink" Target="https://mentor.ieee.org/802.11/dcn/11-18-212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2116" TargetMode="External"/><Relationship Id="rId23" Type="http://schemas.openxmlformats.org/officeDocument/2006/relationships/hyperlink" Target="https://mentor.ieee.org/802.11/dcn/11-18-2135" TargetMode="External"/><Relationship Id="rId28" Type="http://schemas.openxmlformats.org/officeDocument/2006/relationships/hyperlink" Target="https://mentor.ieee.org/802.11/dcn/11-18-2118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8-2078" TargetMode="External"/><Relationship Id="rId19" Type="http://schemas.openxmlformats.org/officeDocument/2006/relationships/hyperlink" Target="https://mentor.ieee.org/802.11/dcn/11-18-2139" TargetMode="External"/><Relationship Id="rId31" Type="http://schemas.openxmlformats.org/officeDocument/2006/relationships/hyperlink" Target="https://mentor.ieee.org/802.11/dcn/11-18-16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2115" TargetMode="External"/><Relationship Id="rId14" Type="http://schemas.openxmlformats.org/officeDocument/2006/relationships/hyperlink" Target="https://mentor.ieee.org/802.11/dcn/11-18-2086" TargetMode="External"/><Relationship Id="rId22" Type="http://schemas.openxmlformats.org/officeDocument/2006/relationships/hyperlink" Target="https://mentor.ieee.org/802.11/dcn/11-18-2133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8-2124" TargetMode="External"/><Relationship Id="rId35" Type="http://schemas.openxmlformats.org/officeDocument/2006/relationships/hyperlink" Target="https://mentor.ieee.org/802-ec/dcn/19/ec-19-000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O6" sqref="O6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43482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461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9" t="s">
        <v>104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49999999999999" customHeight="1" x14ac:dyDescent="0.45">
      <c r="B23" s="36" t="s">
        <v>103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49999999999999" customHeight="1" x14ac:dyDescent="0.4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49999999999999" customHeight="1" x14ac:dyDescent="0.4">
      <c r="B32" s="37"/>
      <c r="C32" s="278"/>
      <c r="D32" s="278"/>
      <c r="E32" s="278"/>
      <c r="F32" s="278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7"/>
      <c r="D34" s="277"/>
      <c r="E34" s="277"/>
      <c r="F34" s="277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7"/>
      <c r="D36" s="277"/>
      <c r="E36" s="277"/>
      <c r="F36" s="277"/>
    </row>
    <row r="37" spans="2:6" ht="20.149999999999999" customHeight="1" x14ac:dyDescent="0.4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94" t="str">
        <f>Parameters!B1</f>
        <v>173rd IEEE 802.11 WIRELESS LOCAL AREA NETWORKS SESSION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6"/>
      <c r="IS2" s="1" t="s">
        <v>3</v>
      </c>
    </row>
    <row r="3" spans="1:253" ht="15.75" customHeight="1" x14ac:dyDescent="0.3">
      <c r="B3" s="297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9"/>
    </row>
    <row r="4" spans="1:253" ht="15.75" customHeight="1" x14ac:dyDescent="0.3">
      <c r="B4" s="300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2"/>
    </row>
    <row r="5" spans="1:253" ht="21" customHeight="1" x14ac:dyDescent="0.3">
      <c r="B5" s="303" t="str">
        <f>Parameters!B2</f>
        <v>Hilton St Louis at the Ballpark, St. Louis, Missouri, USA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</row>
    <row r="6" spans="1:253" ht="15.75" customHeight="1" x14ac:dyDescent="0.3"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</row>
    <row r="7" spans="1:253" ht="15.75" customHeight="1" x14ac:dyDescent="0.3">
      <c r="A7" s="54"/>
      <c r="B7" s="305" t="str">
        <f>Parameters!B3</f>
        <v>January 13-18, 2019</v>
      </c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73"/>
      <c r="R7" s="73"/>
    </row>
    <row r="8" spans="1:253" ht="15.75" customHeight="1" x14ac:dyDescent="0.3">
      <c r="A8" s="5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304" t="s">
        <v>2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73"/>
      <c r="R25" s="73"/>
    </row>
    <row r="26" spans="1:21" ht="15.75" customHeight="1" x14ac:dyDescent="0.3">
      <c r="A26" s="5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73"/>
      <c r="R26" s="73"/>
    </row>
    <row r="27" spans="1:21" ht="15.75" customHeight="1" x14ac:dyDescent="0.3">
      <c r="B27" s="291" t="s">
        <v>436</v>
      </c>
      <c r="C27" s="291"/>
      <c r="D27" s="291"/>
      <c r="E27" s="291"/>
      <c r="F27" s="291"/>
      <c r="G27" s="291"/>
      <c r="H27" s="291"/>
      <c r="I27" s="291"/>
      <c r="J27" s="292"/>
      <c r="K27" s="292"/>
      <c r="L27" s="288" t="str">
        <f>Title!C14</f>
        <v>dstanley@ieee.org</v>
      </c>
      <c r="M27" s="289"/>
      <c r="N27" s="289"/>
      <c r="O27" s="289"/>
      <c r="P27" s="289"/>
      <c r="Q27" s="289"/>
      <c r="R27" s="289"/>
    </row>
    <row r="28" spans="1:21" ht="15.75" customHeight="1" x14ac:dyDescent="0.3">
      <c r="B28" s="293"/>
      <c r="C28" s="293"/>
      <c r="D28" s="293"/>
      <c r="E28" s="293"/>
      <c r="F28" s="293"/>
      <c r="G28" s="293"/>
      <c r="H28" s="293"/>
      <c r="I28" s="293"/>
      <c r="J28" s="292"/>
      <c r="K28" s="292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3">
      <c r="B29" s="291" t="s">
        <v>48</v>
      </c>
      <c r="C29" s="291"/>
      <c r="D29" s="291"/>
      <c r="E29" s="291"/>
      <c r="F29" s="291"/>
      <c r="G29" s="291"/>
      <c r="H29" s="291"/>
      <c r="I29" s="291"/>
      <c r="J29" s="292"/>
      <c r="K29" s="292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3">
      <c r="B30" s="293"/>
      <c r="C30" s="293"/>
      <c r="D30" s="293"/>
      <c r="E30" s="293"/>
      <c r="F30" s="293"/>
      <c r="G30" s="293"/>
      <c r="H30" s="293"/>
      <c r="I30" s="293"/>
      <c r="J30" s="292"/>
      <c r="K30" s="292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3">
      <c r="B31" s="291" t="s">
        <v>437</v>
      </c>
      <c r="C31" s="291"/>
      <c r="D31" s="291"/>
      <c r="E31" s="291"/>
      <c r="F31" s="291"/>
      <c r="G31" s="291"/>
      <c r="H31" s="291"/>
      <c r="I31" s="291"/>
      <c r="J31" s="292"/>
      <c r="K31" s="292"/>
      <c r="L31" s="288" t="str">
        <f>Title!I20</f>
        <v xml:space="preserve">robert.stacey@intel.com </v>
      </c>
      <c r="M31" s="289"/>
      <c r="N31" s="289"/>
      <c r="O31" s="289"/>
      <c r="P31" s="289"/>
      <c r="Q31" s="289"/>
      <c r="R31" s="289"/>
    </row>
    <row r="32" spans="1:21" ht="15.75" customHeight="1" x14ac:dyDescent="0.3">
      <c r="B32" s="293"/>
      <c r="C32" s="293"/>
      <c r="D32" s="293"/>
      <c r="E32" s="293"/>
      <c r="F32" s="293"/>
      <c r="G32" s="293"/>
      <c r="H32" s="293"/>
      <c r="I32" s="293"/>
      <c r="J32" s="292"/>
      <c r="K32" s="292"/>
      <c r="L32" s="290"/>
      <c r="M32" s="290"/>
      <c r="N32" s="290"/>
      <c r="O32" s="290"/>
      <c r="P32" s="290"/>
      <c r="Q32" s="290"/>
      <c r="R32" s="290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X7" sqref="X7:X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58" t="str">
        <f>" 802.11 Agenda R" &amp;Parameters!B8</f>
        <v xml:space="preserve"> 802.11 Agenda R4</v>
      </c>
      <c r="B1" s="360" t="str">
        <f>Parameters!B2</f>
        <v>Hilton St Louis at the Ballpark, St. Louis, Missouri, USA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</row>
    <row r="2" spans="1:32" s="2" customFormat="1" ht="20.25" customHeight="1" x14ac:dyDescent="0.3">
      <c r="A2" s="359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59"/>
      <c r="B3" s="366" t="str">
        <f>Parameters!B3</f>
        <v>January 13-18, 2019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43478</v>
      </c>
      <c r="C5" s="338">
        <f>B5+1</f>
        <v>43479</v>
      </c>
      <c r="D5" s="339"/>
      <c r="E5" s="339"/>
      <c r="F5" s="339"/>
      <c r="G5" s="339"/>
      <c r="H5" s="340"/>
      <c r="I5" s="338">
        <f>B5+2</f>
        <v>43480</v>
      </c>
      <c r="J5" s="339"/>
      <c r="K5" s="339"/>
      <c r="L5" s="339"/>
      <c r="M5" s="339"/>
      <c r="N5" s="340"/>
      <c r="O5" s="338">
        <f>B5+3</f>
        <v>43481</v>
      </c>
      <c r="P5" s="339"/>
      <c r="Q5" s="339"/>
      <c r="R5" s="339"/>
      <c r="S5" s="339"/>
      <c r="T5" s="340"/>
      <c r="U5" s="338">
        <f>B5+4</f>
        <v>43482</v>
      </c>
      <c r="V5" s="339"/>
      <c r="W5" s="339"/>
      <c r="X5" s="339"/>
      <c r="Y5" s="339"/>
      <c r="Z5" s="340"/>
      <c r="AA5" s="338">
        <f>B5+5</f>
        <v>43483</v>
      </c>
      <c r="AB5" s="339"/>
      <c r="AC5" s="339"/>
      <c r="AD5" s="339"/>
      <c r="AE5" s="339"/>
      <c r="AF5" s="340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4" t="s">
        <v>112</v>
      </c>
      <c r="J6" s="365"/>
      <c r="K6" s="365"/>
      <c r="L6" s="365"/>
      <c r="M6" s="36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86" t="s">
        <v>492</v>
      </c>
      <c r="D7" s="387"/>
      <c r="E7" s="387"/>
      <c r="F7" s="387"/>
      <c r="G7" s="387"/>
      <c r="H7" s="388"/>
      <c r="I7" s="361" t="s">
        <v>480</v>
      </c>
      <c r="J7" s="316" t="s">
        <v>54</v>
      </c>
      <c r="K7" s="327" t="s">
        <v>382</v>
      </c>
      <c r="L7" s="327" t="s">
        <v>382</v>
      </c>
      <c r="M7" s="376"/>
      <c r="N7" s="376"/>
      <c r="O7" s="316" t="s">
        <v>54</v>
      </c>
      <c r="P7" s="322" t="s">
        <v>525</v>
      </c>
      <c r="Q7" s="343" t="s">
        <v>526</v>
      </c>
      <c r="R7" s="349" t="s">
        <v>451</v>
      </c>
      <c r="S7" s="319" t="s">
        <v>44</v>
      </c>
      <c r="T7" s="376"/>
      <c r="U7" s="316" t="s">
        <v>54</v>
      </c>
      <c r="V7" s="322" t="s">
        <v>525</v>
      </c>
      <c r="W7" s="341" t="s">
        <v>115</v>
      </c>
      <c r="X7" s="383" t="s">
        <v>366</v>
      </c>
      <c r="Y7" s="346" t="s">
        <v>123</v>
      </c>
      <c r="Z7" s="379" t="s">
        <v>367</v>
      </c>
      <c r="AA7" s="329" t="s">
        <v>56</v>
      </c>
      <c r="AB7" s="330"/>
      <c r="AC7" s="330"/>
      <c r="AD7" s="330"/>
      <c r="AE7" s="330"/>
      <c r="AF7" s="331"/>
    </row>
    <row r="8" spans="1:32" s="2" customFormat="1" ht="15.75" customHeight="1" x14ac:dyDescent="0.3">
      <c r="A8" s="93" t="s">
        <v>34</v>
      </c>
      <c r="B8" s="111"/>
      <c r="C8" s="389"/>
      <c r="D8" s="390"/>
      <c r="E8" s="390"/>
      <c r="F8" s="390"/>
      <c r="G8" s="390"/>
      <c r="H8" s="391"/>
      <c r="I8" s="362"/>
      <c r="J8" s="317"/>
      <c r="K8" s="328"/>
      <c r="L8" s="328"/>
      <c r="M8" s="377"/>
      <c r="N8" s="377"/>
      <c r="O8" s="317"/>
      <c r="P8" s="323"/>
      <c r="Q8" s="344"/>
      <c r="R8" s="350"/>
      <c r="S8" s="320"/>
      <c r="T8" s="377"/>
      <c r="U8" s="317"/>
      <c r="V8" s="323"/>
      <c r="W8" s="342"/>
      <c r="X8" s="384"/>
      <c r="Y8" s="347"/>
      <c r="Z8" s="311"/>
      <c r="AA8" s="332"/>
      <c r="AB8" s="333"/>
      <c r="AC8" s="333"/>
      <c r="AD8" s="333"/>
      <c r="AE8" s="333"/>
      <c r="AF8" s="334"/>
    </row>
    <row r="9" spans="1:32" s="2" customFormat="1" ht="15.75" customHeight="1" x14ac:dyDescent="0.3">
      <c r="A9" s="115" t="s">
        <v>32</v>
      </c>
      <c r="B9" s="87"/>
      <c r="C9" s="370" t="s">
        <v>387</v>
      </c>
      <c r="D9" s="371"/>
      <c r="E9" s="371"/>
      <c r="F9" s="371"/>
      <c r="G9" s="371"/>
      <c r="H9" s="372"/>
      <c r="I9" s="362"/>
      <c r="J9" s="317"/>
      <c r="K9" s="328"/>
      <c r="L9" s="328"/>
      <c r="M9" s="377"/>
      <c r="N9" s="377"/>
      <c r="O9" s="317"/>
      <c r="P9" s="323"/>
      <c r="Q9" s="344"/>
      <c r="R9" s="350"/>
      <c r="S9" s="320"/>
      <c r="T9" s="377"/>
      <c r="U9" s="317"/>
      <c r="V9" s="323"/>
      <c r="W9" s="342"/>
      <c r="X9" s="384"/>
      <c r="Y9" s="347"/>
      <c r="Z9" s="311"/>
      <c r="AA9" s="332"/>
      <c r="AB9" s="333"/>
      <c r="AC9" s="333"/>
      <c r="AD9" s="333"/>
      <c r="AE9" s="333"/>
      <c r="AF9" s="334"/>
    </row>
    <row r="10" spans="1:32" s="2" customFormat="1" ht="15.75" customHeight="1" x14ac:dyDescent="0.3">
      <c r="A10" s="115" t="s">
        <v>33</v>
      </c>
      <c r="B10" s="87"/>
      <c r="C10" s="373"/>
      <c r="D10" s="374"/>
      <c r="E10" s="374"/>
      <c r="F10" s="374"/>
      <c r="G10" s="374"/>
      <c r="H10" s="375"/>
      <c r="I10" s="363"/>
      <c r="J10" s="318"/>
      <c r="K10" s="328"/>
      <c r="L10" s="328"/>
      <c r="M10" s="378"/>
      <c r="N10" s="378"/>
      <c r="O10" s="318"/>
      <c r="P10" s="324"/>
      <c r="Q10" s="345"/>
      <c r="R10" s="351"/>
      <c r="S10" s="321"/>
      <c r="T10" s="378"/>
      <c r="U10" s="318"/>
      <c r="V10" s="324"/>
      <c r="W10" s="342"/>
      <c r="X10" s="385"/>
      <c r="Y10" s="348"/>
      <c r="Z10" s="312"/>
      <c r="AA10" s="332"/>
      <c r="AB10" s="333"/>
      <c r="AC10" s="333"/>
      <c r="AD10" s="333"/>
      <c r="AE10" s="333"/>
      <c r="AF10" s="334"/>
    </row>
    <row r="11" spans="1:32" s="2" customFormat="1" ht="27" customHeight="1" x14ac:dyDescent="0.3">
      <c r="A11" s="116" t="s">
        <v>19</v>
      </c>
      <c r="B11" s="114"/>
      <c r="C11" s="393" t="s">
        <v>6</v>
      </c>
      <c r="D11" s="394"/>
      <c r="E11" s="394"/>
      <c r="F11" s="394"/>
      <c r="G11" s="394"/>
      <c r="H11" s="352"/>
      <c r="I11" s="309" t="s">
        <v>6</v>
      </c>
      <c r="J11" s="309"/>
      <c r="K11" s="309"/>
      <c r="L11" s="309"/>
      <c r="M11" s="309"/>
      <c r="N11" s="309"/>
      <c r="O11" s="352" t="s">
        <v>6</v>
      </c>
      <c r="P11" s="309"/>
      <c r="Q11" s="309"/>
      <c r="R11" s="309"/>
      <c r="S11" s="309"/>
      <c r="T11" s="309"/>
      <c r="U11" s="309" t="s">
        <v>6</v>
      </c>
      <c r="V11" s="309"/>
      <c r="W11" s="309"/>
      <c r="X11" s="309"/>
      <c r="Y11" s="309"/>
      <c r="Z11" s="309"/>
      <c r="AA11" s="332"/>
      <c r="AB11" s="333"/>
      <c r="AC11" s="333"/>
      <c r="AD11" s="333"/>
      <c r="AE11" s="333"/>
      <c r="AF11" s="334"/>
    </row>
    <row r="12" spans="1:32" s="2" customFormat="1" ht="15.75" customHeight="1" x14ac:dyDescent="0.3">
      <c r="A12" s="113" t="s">
        <v>18</v>
      </c>
      <c r="B12" s="87"/>
      <c r="C12" s="316" t="s">
        <v>54</v>
      </c>
      <c r="D12" s="322" t="s">
        <v>525</v>
      </c>
      <c r="E12" s="349" t="s">
        <v>451</v>
      </c>
      <c r="F12" s="341" t="s">
        <v>115</v>
      </c>
      <c r="G12" s="406" t="s">
        <v>478</v>
      </c>
      <c r="H12" s="310" t="s">
        <v>469</v>
      </c>
      <c r="I12" s="316" t="s">
        <v>54</v>
      </c>
      <c r="J12" s="327" t="s">
        <v>382</v>
      </c>
      <c r="K12" s="341" t="s">
        <v>115</v>
      </c>
      <c r="L12" s="346" t="s">
        <v>123</v>
      </c>
      <c r="M12" s="349" t="s">
        <v>451</v>
      </c>
      <c r="N12" s="310" t="s">
        <v>367</v>
      </c>
      <c r="O12" s="367" t="s">
        <v>55</v>
      </c>
      <c r="P12" s="368"/>
      <c r="Q12" s="368"/>
      <c r="R12" s="368"/>
      <c r="S12" s="368"/>
      <c r="T12" s="369"/>
      <c r="U12" s="325" t="s">
        <v>449</v>
      </c>
      <c r="V12" s="343" t="s">
        <v>526</v>
      </c>
      <c r="W12" s="346" t="s">
        <v>123</v>
      </c>
      <c r="X12" s="349" t="s">
        <v>451</v>
      </c>
      <c r="Y12" s="319" t="s">
        <v>44</v>
      </c>
      <c r="Z12" s="380" t="s">
        <v>467</v>
      </c>
      <c r="AA12" s="332"/>
      <c r="AB12" s="333"/>
      <c r="AC12" s="333"/>
      <c r="AD12" s="333"/>
      <c r="AE12" s="333"/>
      <c r="AF12" s="334"/>
    </row>
    <row r="13" spans="1:32" s="2" customFormat="1" ht="15.75" customHeight="1" x14ac:dyDescent="0.3">
      <c r="A13" s="113" t="s">
        <v>20</v>
      </c>
      <c r="B13" s="87"/>
      <c r="C13" s="317"/>
      <c r="D13" s="323"/>
      <c r="E13" s="350"/>
      <c r="F13" s="342"/>
      <c r="G13" s="407"/>
      <c r="H13" s="311"/>
      <c r="I13" s="317"/>
      <c r="J13" s="328"/>
      <c r="K13" s="342"/>
      <c r="L13" s="347"/>
      <c r="M13" s="350"/>
      <c r="N13" s="311"/>
      <c r="O13" s="370"/>
      <c r="P13" s="371"/>
      <c r="Q13" s="371"/>
      <c r="R13" s="371"/>
      <c r="S13" s="371"/>
      <c r="T13" s="372"/>
      <c r="U13" s="325"/>
      <c r="V13" s="344"/>
      <c r="W13" s="347"/>
      <c r="X13" s="350"/>
      <c r="Y13" s="320"/>
      <c r="Z13" s="381"/>
      <c r="AA13" s="332"/>
      <c r="AB13" s="333"/>
      <c r="AC13" s="333"/>
      <c r="AD13" s="333"/>
      <c r="AE13" s="333"/>
      <c r="AF13" s="334"/>
    </row>
    <row r="14" spans="1:32" s="2" customFormat="1" ht="15.75" customHeight="1" x14ac:dyDescent="0.3">
      <c r="A14" s="113" t="s">
        <v>21</v>
      </c>
      <c r="B14" s="87"/>
      <c r="C14" s="317"/>
      <c r="D14" s="323"/>
      <c r="E14" s="350"/>
      <c r="F14" s="342"/>
      <c r="G14" s="407"/>
      <c r="H14" s="311"/>
      <c r="I14" s="317"/>
      <c r="J14" s="328"/>
      <c r="K14" s="342"/>
      <c r="L14" s="347"/>
      <c r="M14" s="350"/>
      <c r="N14" s="311"/>
      <c r="O14" s="370"/>
      <c r="P14" s="371"/>
      <c r="Q14" s="371"/>
      <c r="R14" s="371"/>
      <c r="S14" s="371"/>
      <c r="T14" s="372"/>
      <c r="U14" s="325"/>
      <c r="V14" s="344"/>
      <c r="W14" s="347"/>
      <c r="X14" s="350"/>
      <c r="Y14" s="320"/>
      <c r="Z14" s="381"/>
      <c r="AA14" s="335"/>
      <c r="AB14" s="336"/>
      <c r="AC14" s="336"/>
      <c r="AD14" s="336"/>
      <c r="AE14" s="336"/>
      <c r="AF14" s="337"/>
    </row>
    <row r="15" spans="1:32" s="2" customFormat="1" ht="15.75" customHeight="1" x14ac:dyDescent="0.3">
      <c r="A15" s="113" t="s">
        <v>22</v>
      </c>
      <c r="B15" s="87"/>
      <c r="C15" s="318"/>
      <c r="D15" s="324"/>
      <c r="E15" s="351"/>
      <c r="F15" s="342"/>
      <c r="G15" s="408"/>
      <c r="H15" s="312"/>
      <c r="I15" s="318"/>
      <c r="J15" s="328"/>
      <c r="K15" s="342"/>
      <c r="L15" s="348"/>
      <c r="M15" s="351"/>
      <c r="N15" s="312"/>
      <c r="O15" s="373"/>
      <c r="P15" s="374"/>
      <c r="Q15" s="374"/>
      <c r="R15" s="374"/>
      <c r="S15" s="374"/>
      <c r="T15" s="375"/>
      <c r="U15" s="326"/>
      <c r="V15" s="345"/>
      <c r="W15" s="348"/>
      <c r="X15" s="351"/>
      <c r="Y15" s="321"/>
      <c r="Z15" s="382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09" t="s">
        <v>31</v>
      </c>
      <c r="D16" s="309"/>
      <c r="E16" s="309"/>
      <c r="F16" s="309"/>
      <c r="G16" s="309"/>
      <c r="H16" s="309"/>
      <c r="I16" s="309" t="s">
        <v>31</v>
      </c>
      <c r="J16" s="309"/>
      <c r="K16" s="309"/>
      <c r="L16" s="309"/>
      <c r="M16" s="309"/>
      <c r="N16" s="309"/>
      <c r="O16" s="352" t="s">
        <v>31</v>
      </c>
      <c r="P16" s="309"/>
      <c r="Q16" s="309"/>
      <c r="R16" s="309"/>
      <c r="S16" s="309"/>
      <c r="T16" s="309"/>
      <c r="U16" s="309" t="s">
        <v>31</v>
      </c>
      <c r="V16" s="309"/>
      <c r="W16" s="309"/>
      <c r="X16" s="309"/>
      <c r="Y16" s="309"/>
      <c r="Z16" s="309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52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16" t="s">
        <v>54</v>
      </c>
      <c r="D18" s="327" t="s">
        <v>382</v>
      </c>
      <c r="E18" s="343" t="s">
        <v>526</v>
      </c>
      <c r="F18" s="346" t="s">
        <v>123</v>
      </c>
      <c r="G18" s="306" t="s">
        <v>388</v>
      </c>
      <c r="H18" s="310" t="s">
        <v>469</v>
      </c>
      <c r="I18" s="327" t="s">
        <v>382</v>
      </c>
      <c r="J18" s="356" t="s">
        <v>455</v>
      </c>
      <c r="K18" s="327" t="s">
        <v>382</v>
      </c>
      <c r="L18" s="341" t="s">
        <v>115</v>
      </c>
      <c r="M18" s="306" t="s">
        <v>388</v>
      </c>
      <c r="N18" s="310" t="s">
        <v>468</v>
      </c>
      <c r="O18" s="316" t="s">
        <v>54</v>
      </c>
      <c r="P18" s="356" t="s">
        <v>455</v>
      </c>
      <c r="Q18" s="346" t="s">
        <v>123</v>
      </c>
      <c r="R18" s="353" t="s">
        <v>403</v>
      </c>
      <c r="S18" s="306" t="s">
        <v>388</v>
      </c>
      <c r="T18" s="376"/>
      <c r="U18" s="316" t="s">
        <v>54</v>
      </c>
      <c r="V18" s="346" t="s">
        <v>123</v>
      </c>
      <c r="W18" s="341" t="s">
        <v>115</v>
      </c>
      <c r="X18" s="353" t="s">
        <v>403</v>
      </c>
      <c r="Y18" s="306" t="s">
        <v>388</v>
      </c>
      <c r="Z18" s="31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17"/>
      <c r="D19" s="328"/>
      <c r="E19" s="344"/>
      <c r="F19" s="347"/>
      <c r="G19" s="307"/>
      <c r="H19" s="311"/>
      <c r="I19" s="328"/>
      <c r="J19" s="357"/>
      <c r="K19" s="328"/>
      <c r="L19" s="342"/>
      <c r="M19" s="307"/>
      <c r="N19" s="311"/>
      <c r="O19" s="317"/>
      <c r="P19" s="357"/>
      <c r="Q19" s="347"/>
      <c r="R19" s="354"/>
      <c r="S19" s="307"/>
      <c r="T19" s="377"/>
      <c r="U19" s="317"/>
      <c r="V19" s="347"/>
      <c r="W19" s="342"/>
      <c r="X19" s="354"/>
      <c r="Y19" s="307"/>
      <c r="Z19" s="31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17"/>
      <c r="D20" s="328"/>
      <c r="E20" s="344"/>
      <c r="F20" s="347"/>
      <c r="G20" s="307"/>
      <c r="H20" s="311"/>
      <c r="I20" s="328"/>
      <c r="J20" s="357"/>
      <c r="K20" s="328"/>
      <c r="L20" s="342"/>
      <c r="M20" s="307"/>
      <c r="N20" s="311"/>
      <c r="O20" s="317"/>
      <c r="P20" s="357"/>
      <c r="Q20" s="347"/>
      <c r="R20" s="354"/>
      <c r="S20" s="307"/>
      <c r="T20" s="377"/>
      <c r="U20" s="317"/>
      <c r="V20" s="347"/>
      <c r="W20" s="342"/>
      <c r="X20" s="354"/>
      <c r="Y20" s="307"/>
      <c r="Z20" s="31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18"/>
      <c r="D21" s="328"/>
      <c r="E21" s="345"/>
      <c r="F21" s="348"/>
      <c r="G21" s="308"/>
      <c r="H21" s="312"/>
      <c r="I21" s="328"/>
      <c r="J21" s="357"/>
      <c r="K21" s="328"/>
      <c r="L21" s="342"/>
      <c r="M21" s="308"/>
      <c r="N21" s="312"/>
      <c r="O21" s="318"/>
      <c r="P21" s="357"/>
      <c r="Q21" s="348"/>
      <c r="R21" s="355"/>
      <c r="S21" s="308"/>
      <c r="T21" s="378"/>
      <c r="U21" s="318"/>
      <c r="V21" s="348"/>
      <c r="W21" s="342"/>
      <c r="X21" s="355"/>
      <c r="Y21" s="308"/>
      <c r="Z21" s="31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09" t="s">
        <v>6</v>
      </c>
      <c r="D22" s="309"/>
      <c r="E22" s="309"/>
      <c r="F22" s="309"/>
      <c r="G22" s="309"/>
      <c r="H22" s="309"/>
      <c r="I22" s="309" t="s">
        <v>6</v>
      </c>
      <c r="J22" s="309"/>
      <c r="K22" s="309"/>
      <c r="L22" s="309"/>
      <c r="M22" s="309"/>
      <c r="N22" s="309"/>
      <c r="O22" s="352" t="s">
        <v>6</v>
      </c>
      <c r="P22" s="309"/>
      <c r="Q22" s="309"/>
      <c r="R22" s="309"/>
      <c r="S22" s="309"/>
      <c r="T22" s="309"/>
      <c r="U22" s="309" t="s">
        <v>6</v>
      </c>
      <c r="V22" s="309"/>
      <c r="W22" s="309"/>
      <c r="X22" s="309"/>
      <c r="Y22" s="309"/>
      <c r="Z22" s="309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3">
      <c r="A23" s="94" t="s">
        <v>16</v>
      </c>
      <c r="B23" s="397" t="s">
        <v>58</v>
      </c>
      <c r="C23" s="325" t="s">
        <v>449</v>
      </c>
      <c r="D23" s="327" t="s">
        <v>382</v>
      </c>
      <c r="E23" s="313"/>
      <c r="F23" s="341" t="s">
        <v>115</v>
      </c>
      <c r="G23" s="327" t="s">
        <v>382</v>
      </c>
      <c r="H23" s="310" t="s">
        <v>466</v>
      </c>
      <c r="I23" s="316" t="s">
        <v>54</v>
      </c>
      <c r="J23" s="322" t="s">
        <v>525</v>
      </c>
      <c r="K23" s="327" t="s">
        <v>382</v>
      </c>
      <c r="L23" s="346" t="s">
        <v>123</v>
      </c>
      <c r="M23" s="319" t="s">
        <v>44</v>
      </c>
      <c r="N23" s="310" t="s">
        <v>473</v>
      </c>
      <c r="O23" s="325" t="s">
        <v>449</v>
      </c>
      <c r="P23" s="327" t="s">
        <v>382</v>
      </c>
      <c r="Q23" s="341" t="s">
        <v>115</v>
      </c>
      <c r="R23" s="349" t="s">
        <v>451</v>
      </c>
      <c r="S23" s="327" t="s">
        <v>382</v>
      </c>
      <c r="T23" s="310" t="s">
        <v>473</v>
      </c>
      <c r="U23" s="325" t="s">
        <v>449</v>
      </c>
      <c r="V23" s="316" t="s">
        <v>54</v>
      </c>
      <c r="W23" s="327" t="s">
        <v>382</v>
      </c>
      <c r="X23" s="322" t="s">
        <v>525</v>
      </c>
      <c r="Y23" s="346" t="s">
        <v>123</v>
      </c>
      <c r="Z23" s="310" t="s">
        <v>466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97"/>
      <c r="C24" s="325"/>
      <c r="D24" s="328"/>
      <c r="E24" s="314"/>
      <c r="F24" s="342"/>
      <c r="G24" s="328"/>
      <c r="H24" s="311"/>
      <c r="I24" s="317"/>
      <c r="J24" s="323"/>
      <c r="K24" s="328"/>
      <c r="L24" s="347"/>
      <c r="M24" s="320"/>
      <c r="N24" s="311"/>
      <c r="O24" s="325"/>
      <c r="P24" s="328"/>
      <c r="Q24" s="342"/>
      <c r="R24" s="350"/>
      <c r="S24" s="328"/>
      <c r="T24" s="311"/>
      <c r="U24" s="325"/>
      <c r="V24" s="317"/>
      <c r="W24" s="328"/>
      <c r="X24" s="323"/>
      <c r="Y24" s="347"/>
      <c r="Z24" s="311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97"/>
      <c r="C25" s="325"/>
      <c r="D25" s="328"/>
      <c r="E25" s="314"/>
      <c r="F25" s="342"/>
      <c r="G25" s="328"/>
      <c r="H25" s="311"/>
      <c r="I25" s="317"/>
      <c r="J25" s="323"/>
      <c r="K25" s="328"/>
      <c r="L25" s="347"/>
      <c r="M25" s="320"/>
      <c r="N25" s="311"/>
      <c r="O25" s="325"/>
      <c r="P25" s="328"/>
      <c r="Q25" s="342"/>
      <c r="R25" s="350"/>
      <c r="S25" s="328"/>
      <c r="T25" s="311"/>
      <c r="U25" s="325"/>
      <c r="V25" s="317"/>
      <c r="W25" s="328"/>
      <c r="X25" s="323"/>
      <c r="Y25" s="347"/>
      <c r="Z25" s="311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26"/>
      <c r="D26" s="328"/>
      <c r="E26" s="315"/>
      <c r="F26" s="342"/>
      <c r="G26" s="328"/>
      <c r="H26" s="312"/>
      <c r="I26" s="318"/>
      <c r="J26" s="324"/>
      <c r="K26" s="328"/>
      <c r="L26" s="348"/>
      <c r="M26" s="321"/>
      <c r="N26" s="312"/>
      <c r="O26" s="326"/>
      <c r="P26" s="328"/>
      <c r="Q26" s="342"/>
      <c r="R26" s="351"/>
      <c r="S26" s="328"/>
      <c r="T26" s="312"/>
      <c r="U26" s="326"/>
      <c r="V26" s="318"/>
      <c r="W26" s="328"/>
      <c r="X26" s="324"/>
      <c r="Y26" s="348"/>
      <c r="Z26" s="312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95" t="s">
        <v>57</v>
      </c>
      <c r="C27" s="309" t="s">
        <v>479</v>
      </c>
      <c r="D27" s="309"/>
      <c r="E27" s="309"/>
      <c r="F27" s="309"/>
      <c r="G27" s="309"/>
      <c r="H27" s="309"/>
      <c r="I27" s="309" t="s">
        <v>45</v>
      </c>
      <c r="J27" s="309"/>
      <c r="K27" s="309"/>
      <c r="L27" s="309"/>
      <c r="M27" s="309"/>
      <c r="N27" s="309"/>
      <c r="O27" s="70"/>
      <c r="P27" s="71"/>
      <c r="Q27" s="71"/>
      <c r="R27" s="71"/>
      <c r="S27" s="71"/>
      <c r="T27" s="71"/>
      <c r="U27" s="309" t="s">
        <v>45</v>
      </c>
      <c r="V27" s="309"/>
      <c r="W27" s="309"/>
      <c r="X27" s="309"/>
      <c r="Y27" s="309"/>
      <c r="Z27" s="309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95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70"/>
      <c r="P28" s="85"/>
      <c r="Q28" s="85"/>
      <c r="R28" s="85"/>
      <c r="S28" s="85"/>
      <c r="T28" s="121"/>
      <c r="U28" s="309"/>
      <c r="V28" s="309"/>
      <c r="W28" s="309"/>
      <c r="X28" s="309"/>
      <c r="Y28" s="309"/>
      <c r="Z28" s="309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95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98" t="s">
        <v>124</v>
      </c>
      <c r="P29" s="399"/>
      <c r="Q29" s="399"/>
      <c r="R29" s="399"/>
      <c r="S29" s="399"/>
      <c r="T29" s="399"/>
      <c r="U29" s="309"/>
      <c r="V29" s="309"/>
      <c r="W29" s="309"/>
      <c r="X29" s="309"/>
      <c r="Y29" s="309"/>
      <c r="Z29" s="309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16" t="s">
        <v>54</v>
      </c>
      <c r="D30" s="313"/>
      <c r="E30" s="313"/>
      <c r="F30" s="313"/>
      <c r="G30" s="313"/>
      <c r="H30" s="313"/>
      <c r="I30" s="316" t="s">
        <v>54</v>
      </c>
      <c r="J30" s="313"/>
      <c r="K30" s="313"/>
      <c r="L30" s="313"/>
      <c r="M30" s="313"/>
      <c r="N30" s="310" t="s">
        <v>470</v>
      </c>
      <c r="O30" s="400"/>
      <c r="P30" s="401"/>
      <c r="Q30" s="401"/>
      <c r="R30" s="401"/>
      <c r="S30" s="401"/>
      <c r="T30" s="402"/>
      <c r="U30" s="395" t="s">
        <v>57</v>
      </c>
      <c r="V30" s="395"/>
      <c r="W30" s="395"/>
      <c r="X30" s="395"/>
      <c r="Y30" s="395"/>
      <c r="Z30" s="31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17"/>
      <c r="D31" s="314"/>
      <c r="E31" s="314"/>
      <c r="F31" s="314"/>
      <c r="G31" s="314"/>
      <c r="H31" s="314"/>
      <c r="I31" s="317"/>
      <c r="J31" s="314"/>
      <c r="K31" s="314"/>
      <c r="L31" s="314"/>
      <c r="M31" s="314"/>
      <c r="N31" s="311"/>
      <c r="O31" s="400"/>
      <c r="P31" s="401"/>
      <c r="Q31" s="401"/>
      <c r="R31" s="401"/>
      <c r="S31" s="401"/>
      <c r="T31" s="402"/>
      <c r="U31" s="395"/>
      <c r="V31" s="395"/>
      <c r="W31" s="395"/>
      <c r="X31" s="395"/>
      <c r="Y31" s="395"/>
      <c r="Z31" s="31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17"/>
      <c r="D32" s="314"/>
      <c r="E32" s="314"/>
      <c r="F32" s="314"/>
      <c r="G32" s="314"/>
      <c r="H32" s="314"/>
      <c r="I32" s="317"/>
      <c r="J32" s="314"/>
      <c r="K32" s="314"/>
      <c r="L32" s="314"/>
      <c r="M32" s="314"/>
      <c r="N32" s="311"/>
      <c r="O32" s="400"/>
      <c r="P32" s="401"/>
      <c r="Q32" s="401"/>
      <c r="R32" s="401"/>
      <c r="S32" s="401"/>
      <c r="T32" s="402"/>
      <c r="U32" s="395"/>
      <c r="V32" s="395"/>
      <c r="W32" s="395"/>
      <c r="X32" s="395"/>
      <c r="Y32" s="395"/>
      <c r="Z32" s="31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8"/>
      <c r="D33" s="315"/>
      <c r="E33" s="315"/>
      <c r="F33" s="315"/>
      <c r="G33" s="315"/>
      <c r="H33" s="315"/>
      <c r="I33" s="318"/>
      <c r="J33" s="315"/>
      <c r="K33" s="315"/>
      <c r="L33" s="315"/>
      <c r="M33" s="315"/>
      <c r="N33" s="312"/>
      <c r="O33" s="400"/>
      <c r="P33" s="401"/>
      <c r="Q33" s="401"/>
      <c r="R33" s="401"/>
      <c r="S33" s="401"/>
      <c r="T33" s="402"/>
      <c r="U33" s="395"/>
      <c r="V33" s="395"/>
      <c r="W33" s="395"/>
      <c r="X33" s="395"/>
      <c r="Y33" s="395"/>
      <c r="Z33" s="31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3"/>
      <c r="P34" s="404"/>
      <c r="Q34" s="404"/>
      <c r="R34" s="404"/>
      <c r="S34" s="404"/>
      <c r="T34" s="405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96" t="s">
        <v>111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</row>
    <row r="37" spans="1:32" x14ac:dyDescent="0.3">
      <c r="A37" s="392"/>
      <c r="B37" s="392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92"/>
      <c r="B38" s="392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92"/>
      <c r="B39" s="392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tabSelected="1" topLeftCell="A130" zoomScaleNormal="100" workbookViewId="0">
      <selection activeCell="G148" sqref="G148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5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R4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516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444</v>
      </c>
      <c r="D17" s="270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70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70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481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482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69" t="s">
        <v>452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443</v>
      </c>
      <c r="D46" s="145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475</v>
      </c>
      <c r="D51" s="145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476</v>
      </c>
      <c r="D53" s="145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145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418</v>
      </c>
      <c r="E64" s="139" t="s">
        <v>453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145" t="s">
        <v>418</v>
      </c>
      <c r="E68" s="139" t="s">
        <v>477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145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145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418</v>
      </c>
      <c r="E72" s="139" t="s">
        <v>471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145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145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145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145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145" t="s">
        <v>418</v>
      </c>
      <c r="E78" s="139" t="s">
        <v>267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145" t="s">
        <v>418</v>
      </c>
      <c r="E79" s="139" t="s">
        <v>472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446</v>
      </c>
      <c r="D80" s="145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518</v>
      </c>
      <c r="D81" s="145" t="s">
        <v>418</v>
      </c>
      <c r="E81" s="219" t="s">
        <v>519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520</v>
      </c>
      <c r="D82" s="145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454</v>
      </c>
      <c r="D84" s="145" t="s">
        <v>418</v>
      </c>
      <c r="E84" s="219" t="s">
        <v>442</v>
      </c>
      <c r="F84" s="220">
        <f>H82</f>
        <v>0.41458333333333325</v>
      </c>
      <c r="G84" s="221">
        <v>1</v>
      </c>
      <c r="H84" s="220">
        <f>F84+TIME(0,G84,0)</f>
        <v>0.41527777777777769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455</v>
      </c>
      <c r="D85" s="275" t="s">
        <v>418</v>
      </c>
      <c r="E85" s="223" t="s">
        <v>456</v>
      </c>
      <c r="F85" s="224">
        <f>H84</f>
        <v>0.41527777777777769</v>
      </c>
      <c r="G85" s="225">
        <v>1</v>
      </c>
      <c r="H85" s="224">
        <f>F85+TIME(0,G85,0)</f>
        <v>0.41597222222222213</v>
      </c>
      <c r="I85" s="222"/>
    </row>
    <row r="86" spans="1:13" x14ac:dyDescent="0.3">
      <c r="I86" s="260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3" t="s">
        <v>273</v>
      </c>
      <c r="B88" s="219" t="s">
        <v>151</v>
      </c>
      <c r="C88" s="219" t="s">
        <v>517</v>
      </c>
      <c r="D88" s="145" t="s">
        <v>1</v>
      </c>
      <c r="E88" s="219" t="s">
        <v>164</v>
      </c>
      <c r="F88" s="220">
        <f>H85</f>
        <v>0.41597222222222213</v>
      </c>
      <c r="G88" s="221">
        <v>2</v>
      </c>
      <c r="H88" s="220">
        <f>F88+TIME(0,G88,0)</f>
        <v>0.41736111111111102</v>
      </c>
      <c r="I88" s="274"/>
      <c r="J88" s="39"/>
    </row>
    <row r="89" spans="1:13" ht="14.15" x14ac:dyDescent="0.35">
      <c r="A89" s="257" t="s">
        <v>274</v>
      </c>
      <c r="B89" s="259"/>
      <c r="C89" s="259"/>
      <c r="D89" s="258"/>
      <c r="E89" s="223"/>
      <c r="F89" s="224">
        <f>H88</f>
        <v>0.41736111111111102</v>
      </c>
      <c r="G89" s="225">
        <v>0</v>
      </c>
      <c r="H89" s="224">
        <f>F89+TIME(0,G89,0)</f>
        <v>0.41736111111111102</v>
      </c>
      <c r="I89" s="272"/>
    </row>
    <row r="90" spans="1:13" ht="15.45" x14ac:dyDescent="0.4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0.41736111111111102</v>
      </c>
      <c r="G90" s="154">
        <v>1</v>
      </c>
      <c r="H90" s="209">
        <f>F90+TIME(0,G90,0)</f>
        <v>0.41805555555555546</v>
      </c>
      <c r="I90" s="142"/>
    </row>
    <row r="91" spans="1:13" x14ac:dyDescent="0.3">
      <c r="A91" s="131"/>
      <c r="B91" s="131"/>
      <c r="C91" s="131" t="s">
        <v>278</v>
      </c>
      <c r="D91" s="131"/>
      <c r="E91" s="131"/>
      <c r="F91" s="210"/>
      <c r="G91" s="155">
        <f>(H91-H90) * 24 * 60</f>
        <v>3.0000000000001492</v>
      </c>
      <c r="H91" s="210">
        <v>0.4201388888888889</v>
      </c>
      <c r="I91" s="131"/>
    </row>
    <row r="93" spans="1:13" ht="15.45" x14ac:dyDescent="0.4">
      <c r="A93" s="413" t="s">
        <v>522</v>
      </c>
      <c r="B93" s="414"/>
      <c r="C93" s="414"/>
      <c r="D93" s="414"/>
      <c r="E93" s="414"/>
      <c r="F93" s="414"/>
      <c r="G93" s="414"/>
      <c r="H93" s="414"/>
      <c r="I93" s="414"/>
    </row>
    <row r="94" spans="1:13" s="3" customFormat="1" ht="30.9" x14ac:dyDescent="0.4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45" x14ac:dyDescent="0.4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35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35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35">
      <c r="A98" s="125" t="s">
        <v>149</v>
      </c>
      <c r="B98" s="137" t="s">
        <v>151</v>
      </c>
      <c r="C98" s="137" t="s">
        <v>340</v>
      </c>
      <c r="D98" s="270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35">
      <c r="D99" s="248"/>
    </row>
    <row r="100" spans="1:9" ht="15.45" x14ac:dyDescent="0.4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35">
      <c r="A101" s="124" t="s">
        <v>159</v>
      </c>
      <c r="B101" s="136" t="s">
        <v>144</v>
      </c>
      <c r="C101" s="136" t="s">
        <v>281</v>
      </c>
      <c r="D101" s="271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35">
      <c r="A102" s="124" t="s">
        <v>190</v>
      </c>
      <c r="B102" s="136" t="s">
        <v>144</v>
      </c>
      <c r="C102" s="136" t="s">
        <v>282</v>
      </c>
      <c r="D102" s="271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35">
      <c r="A103" s="124" t="s">
        <v>192</v>
      </c>
      <c r="B103" s="136" t="s">
        <v>144</v>
      </c>
      <c r="C103" s="136" t="s">
        <v>283</v>
      </c>
      <c r="D103" s="271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35">
      <c r="A104" s="124" t="s">
        <v>196</v>
      </c>
      <c r="B104" s="136" t="s">
        <v>144</v>
      </c>
      <c r="C104" s="136" t="s">
        <v>463</v>
      </c>
      <c r="D104" s="271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35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35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15" x14ac:dyDescent="0.35">
      <c r="D107" s="227"/>
    </row>
    <row r="108" spans="1:9" ht="15.45" x14ac:dyDescent="0.4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35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15" x14ac:dyDescent="0.35">
      <c r="D110" s="227"/>
    </row>
    <row r="111" spans="1:9" ht="15.45" x14ac:dyDescent="0.4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45" x14ac:dyDescent="0.4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15" x14ac:dyDescent="0.35">
      <c r="A113" s="127" t="s">
        <v>222</v>
      </c>
      <c r="B113" s="139" t="s">
        <v>144</v>
      </c>
      <c r="C113" s="139" t="s">
        <v>289</v>
      </c>
      <c r="D113" s="232" t="s">
        <v>545</v>
      </c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15" x14ac:dyDescent="0.35">
      <c r="A114" s="127" t="s">
        <v>224</v>
      </c>
      <c r="B114" s="139" t="s">
        <v>144</v>
      </c>
      <c r="C114" s="139" t="s">
        <v>291</v>
      </c>
      <c r="D114" s="232" t="s">
        <v>546</v>
      </c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45" x14ac:dyDescent="0.4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15" x14ac:dyDescent="0.35">
      <c r="A116" s="127" t="s">
        <v>243</v>
      </c>
      <c r="B116" s="139" t="s">
        <v>144</v>
      </c>
      <c r="C116" s="139" t="s">
        <v>420</v>
      </c>
      <c r="D116" s="264" t="s">
        <v>543</v>
      </c>
      <c r="E116" s="139" t="s">
        <v>485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5" customHeight="1" x14ac:dyDescent="0.35">
      <c r="A117" s="218" t="s">
        <v>244</v>
      </c>
      <c r="B117" s="223" t="s">
        <v>144</v>
      </c>
      <c r="C117" s="223" t="s">
        <v>484</v>
      </c>
      <c r="D117" s="265" t="s">
        <v>541</v>
      </c>
      <c r="E117" s="223" t="s">
        <v>487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15" x14ac:dyDescent="0.35">
      <c r="D118" s="227"/>
    </row>
    <row r="119" spans="1:9" ht="15.45" x14ac:dyDescent="0.4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35">
      <c r="A120" s="124" t="s">
        <v>273</v>
      </c>
      <c r="B120" s="136" t="s">
        <v>151</v>
      </c>
      <c r="C120" s="136" t="s">
        <v>294</v>
      </c>
      <c r="D120" s="270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35">
      <c r="A121" s="124" t="s">
        <v>274</v>
      </c>
      <c r="B121" s="136" t="s">
        <v>144</v>
      </c>
      <c r="C121" s="136" t="s">
        <v>528</v>
      </c>
      <c r="D121" s="271" t="s">
        <v>419</v>
      </c>
      <c r="E121" s="136" t="s">
        <v>164</v>
      </c>
      <c r="F121" s="199">
        <f t="shared" ref="F121" si="12">H120</f>
        <v>0.46041666666666659</v>
      </c>
      <c r="G121" s="148">
        <v>3</v>
      </c>
      <c r="H121" s="199">
        <f t="shared" si="11"/>
        <v>0.46249999999999991</v>
      </c>
      <c r="I121" s="160"/>
    </row>
    <row r="122" spans="1:9" s="84" customFormat="1" ht="15" x14ac:dyDescent="0.35">
      <c r="A122" s="245" t="s">
        <v>275</v>
      </c>
      <c r="B122" s="136" t="s">
        <v>295</v>
      </c>
      <c r="C122" s="136" t="s">
        <v>544</v>
      </c>
      <c r="D122" s="271" t="s">
        <v>419</v>
      </c>
      <c r="E122" s="136" t="s">
        <v>164</v>
      </c>
      <c r="F122" s="199">
        <f>H121</f>
        <v>0.46249999999999991</v>
      </c>
      <c r="G122" s="148">
        <v>10</v>
      </c>
      <c r="H122" s="199">
        <f t="shared" si="11"/>
        <v>0.46944444444444433</v>
      </c>
      <c r="I122" s="160"/>
    </row>
    <row r="123" spans="1:9" s="84" customFormat="1" ht="15" x14ac:dyDescent="0.35">
      <c r="A123" s="245" t="s">
        <v>411</v>
      </c>
      <c r="B123" s="136" t="s">
        <v>295</v>
      </c>
      <c r="C123" s="136"/>
      <c r="D123" s="232"/>
      <c r="E123" s="136"/>
      <c r="F123" s="199">
        <f>H122</f>
        <v>0.46944444444444433</v>
      </c>
      <c r="G123" s="148">
        <v>0</v>
      </c>
      <c r="H123" s="199">
        <f t="shared" si="11"/>
        <v>0.46944444444444433</v>
      </c>
      <c r="I123" s="160"/>
    </row>
    <row r="124" spans="1:9" s="84" customFormat="1" ht="15" x14ac:dyDescent="0.35">
      <c r="A124" s="245" t="s">
        <v>412</v>
      </c>
      <c r="B124" s="136" t="s">
        <v>295</v>
      </c>
      <c r="C124" s="136"/>
      <c r="D124" s="232"/>
      <c r="E124" s="136"/>
      <c r="F124" s="199">
        <f>H123</f>
        <v>0.46944444444444433</v>
      </c>
      <c r="G124" s="148">
        <v>0</v>
      </c>
      <c r="H124" s="199">
        <f t="shared" si="11"/>
        <v>0.46944444444444433</v>
      </c>
      <c r="I124" s="160"/>
    </row>
    <row r="125" spans="1:9" ht="18" customHeight="1" x14ac:dyDescent="0.35">
      <c r="A125" s="124" t="s">
        <v>413</v>
      </c>
      <c r="B125" s="136" t="s">
        <v>295</v>
      </c>
      <c r="C125" s="136"/>
      <c r="D125" s="232"/>
      <c r="E125" s="136"/>
      <c r="F125" s="199">
        <f>H124</f>
        <v>0.46944444444444433</v>
      </c>
      <c r="G125" s="148">
        <v>0</v>
      </c>
      <c r="H125" s="199">
        <f t="shared" si="11"/>
        <v>0.46944444444444433</v>
      </c>
      <c r="I125" s="160"/>
    </row>
    <row r="126" spans="1:9" ht="15" x14ac:dyDescent="0.35">
      <c r="C126" s="136"/>
      <c r="D126" s="145"/>
      <c r="E126" s="141"/>
    </row>
    <row r="127" spans="1:9" ht="15.45" x14ac:dyDescent="0.4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0.46944444444444433</v>
      </c>
      <c r="G127" s="182">
        <v>0</v>
      </c>
      <c r="H127" s="211">
        <f>F127+TIME(0,G127,0)</f>
        <v>0.46944444444444433</v>
      </c>
      <c r="I127" s="177"/>
    </row>
    <row r="128" spans="1:9" x14ac:dyDescent="0.3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74.000000000000213</v>
      </c>
      <c r="H128" s="210">
        <v>0.52083333333333337</v>
      </c>
      <c r="I128" s="131"/>
    </row>
    <row r="130" spans="1:9" ht="15.45" x14ac:dyDescent="0.4">
      <c r="A130" s="413" t="s">
        <v>523</v>
      </c>
      <c r="B130" s="414"/>
      <c r="C130" s="414"/>
      <c r="D130" s="414"/>
      <c r="E130" s="414"/>
      <c r="F130" s="414"/>
      <c r="G130" s="414"/>
      <c r="H130" s="414"/>
      <c r="I130" s="414"/>
    </row>
    <row r="131" spans="1:9" s="3" customFormat="1" ht="30.9" x14ac:dyDescent="0.4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45" x14ac:dyDescent="0.4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35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35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35">
      <c r="A135" s="125" t="s">
        <v>149</v>
      </c>
      <c r="B135" s="137" t="s">
        <v>151</v>
      </c>
      <c r="C135" s="137" t="s">
        <v>341</v>
      </c>
      <c r="D135" s="270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35">
      <c r="D136" s="248"/>
    </row>
    <row r="137" spans="1:9" ht="15.45" x14ac:dyDescent="0.4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35">
      <c r="A138" s="124" t="s">
        <v>159</v>
      </c>
      <c r="B138" s="136" t="s">
        <v>144</v>
      </c>
      <c r="C138" s="141" t="s">
        <v>281</v>
      </c>
      <c r="D138" s="229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35">
      <c r="A139" s="124" t="s">
        <v>190</v>
      </c>
      <c r="B139" s="136" t="s">
        <v>144</v>
      </c>
      <c r="C139" s="136" t="s">
        <v>282</v>
      </c>
      <c r="D139" s="229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35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35">
      <c r="A141" s="124" t="s">
        <v>196</v>
      </c>
      <c r="B141" s="136" t="s">
        <v>144</v>
      </c>
      <c r="C141" s="136" t="s">
        <v>297</v>
      </c>
      <c r="D141" s="229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35">
      <c r="A142" s="124" t="s">
        <v>197</v>
      </c>
      <c r="B142" s="136" t="s">
        <v>144</v>
      </c>
      <c r="C142" s="136" t="s">
        <v>298</v>
      </c>
      <c r="D142" s="229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35">
      <c r="A143" s="124" t="s">
        <v>285</v>
      </c>
      <c r="B143" s="136" t="s">
        <v>144</v>
      </c>
      <c r="C143" s="136" t="s">
        <v>299</v>
      </c>
      <c r="D143" s="229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35">
      <c r="A144" s="124" t="s">
        <v>300</v>
      </c>
      <c r="B144" s="136" t="s">
        <v>144</v>
      </c>
      <c r="C144" s="136" t="s">
        <v>301</v>
      </c>
      <c r="D144" s="229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35">
      <c r="A145" s="124" t="s">
        <v>337</v>
      </c>
      <c r="B145" s="136" t="s">
        <v>144</v>
      </c>
      <c r="C145" s="136" t="s">
        <v>441</v>
      </c>
      <c r="D145" s="229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35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15" x14ac:dyDescent="0.35">
      <c r="D147" s="227"/>
    </row>
    <row r="148" spans="1:15" ht="15.45" x14ac:dyDescent="0.4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45" x14ac:dyDescent="0.4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15" x14ac:dyDescent="0.35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15" x14ac:dyDescent="0.35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15" x14ac:dyDescent="0.35">
      <c r="A152" s="127" t="s">
        <v>344</v>
      </c>
      <c r="B152" s="139" t="s">
        <v>144</v>
      </c>
      <c r="C152" s="139" t="s">
        <v>305</v>
      </c>
      <c r="D152" s="276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5" customHeight="1" x14ac:dyDescent="0.35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35">
      <c r="A154" s="127" t="s">
        <v>346</v>
      </c>
      <c r="B154" s="139" t="s">
        <v>144</v>
      </c>
      <c r="C154" s="139" t="s">
        <v>307</v>
      </c>
      <c r="D154" s="232" t="s">
        <v>421</v>
      </c>
      <c r="E154" s="136" t="s">
        <v>235</v>
      </c>
      <c r="F154" s="202">
        <f t="shared" si="16"/>
        <v>0.35902777777777767</v>
      </c>
      <c r="G154" s="151">
        <v>2</v>
      </c>
      <c r="H154" s="202">
        <f t="shared" si="15"/>
        <v>0.36041666666666655</v>
      </c>
      <c r="I154" s="163"/>
    </row>
    <row r="155" spans="1:15" ht="14.15" x14ac:dyDescent="0.35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453</v>
      </c>
      <c r="F155" s="202">
        <f t="shared" si="16"/>
        <v>0.36041666666666655</v>
      </c>
      <c r="G155" s="151">
        <v>3</v>
      </c>
      <c r="H155" s="202">
        <f t="shared" si="15"/>
        <v>0.36249999999999988</v>
      </c>
      <c r="I155" s="163"/>
    </row>
    <row r="156" spans="1:15" ht="13.95" customHeight="1" x14ac:dyDescent="0.35">
      <c r="A156" s="169" t="s">
        <v>348</v>
      </c>
      <c r="B156" s="174"/>
      <c r="C156" s="174"/>
      <c r="D156" s="174"/>
      <c r="E156" s="174"/>
      <c r="F156" s="208">
        <f t="shared" si="16"/>
        <v>0.36249999999999988</v>
      </c>
      <c r="G156" s="180">
        <v>0</v>
      </c>
      <c r="H156" s="208">
        <f t="shared" si="15"/>
        <v>0.36249999999999988</v>
      </c>
      <c r="I156" s="185"/>
    </row>
    <row r="157" spans="1:15" ht="15.45" x14ac:dyDescent="0.4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15" x14ac:dyDescent="0.35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477</v>
      </c>
      <c r="F158" s="202">
        <f>H156</f>
        <v>0.36249999999999988</v>
      </c>
      <c r="G158" s="151">
        <v>3</v>
      </c>
      <c r="H158" s="202">
        <f t="shared" ref="H158:H163" si="17">F158+TIME(0,G158,0)</f>
        <v>0.3645833333333332</v>
      </c>
      <c r="I158" s="163"/>
    </row>
    <row r="159" spans="1:15" ht="14.15" x14ac:dyDescent="0.35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0.3645833333333332</v>
      </c>
      <c r="G159" s="151">
        <v>3</v>
      </c>
      <c r="H159" s="202">
        <f t="shared" si="17"/>
        <v>0.36666666666666653</v>
      </c>
      <c r="I159" s="163"/>
    </row>
    <row r="160" spans="1:15" s="2" customFormat="1" ht="14.15" x14ac:dyDescent="0.35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0.36666666666666653</v>
      </c>
      <c r="G160" s="221">
        <v>0</v>
      </c>
      <c r="H160" s="220">
        <f t="shared" si="17"/>
        <v>0.36666666666666653</v>
      </c>
      <c r="I160" s="222"/>
    </row>
    <row r="161" spans="1:9" ht="14.15" x14ac:dyDescent="0.35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0.36666666666666653</v>
      </c>
      <c r="G161" s="151">
        <v>3</v>
      </c>
      <c r="H161" s="202">
        <f t="shared" si="17"/>
        <v>0.36874999999999986</v>
      </c>
      <c r="I161" s="163"/>
    </row>
    <row r="162" spans="1:9" ht="14.15" x14ac:dyDescent="0.35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471</v>
      </c>
      <c r="F162" s="202">
        <f>H161</f>
        <v>0.36874999999999986</v>
      </c>
      <c r="G162" s="151">
        <v>3</v>
      </c>
      <c r="H162" s="202">
        <f t="shared" si="17"/>
        <v>0.37083333333333318</v>
      </c>
      <c r="I162" s="163"/>
    </row>
    <row r="163" spans="1:9" ht="14.15" x14ac:dyDescent="0.35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0.37083333333333318</v>
      </c>
      <c r="G163" s="151">
        <v>3</v>
      </c>
      <c r="H163" s="202">
        <f t="shared" si="17"/>
        <v>0.37291666666666651</v>
      </c>
      <c r="I163" s="163"/>
    </row>
    <row r="164" spans="1:9" ht="15.45" x14ac:dyDescent="0.4">
      <c r="A164" s="126" t="s">
        <v>203</v>
      </c>
      <c r="B164" s="138"/>
      <c r="C164" s="138" t="s">
        <v>253</v>
      </c>
      <c r="D164" s="232"/>
      <c r="E164" s="138"/>
      <c r="F164" s="201"/>
      <c r="G164" s="150"/>
      <c r="H164" s="201"/>
      <c r="I164" s="162"/>
    </row>
    <row r="165" spans="1:9" ht="14.15" x14ac:dyDescent="0.35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0.37291666666666651</v>
      </c>
      <c r="G165" s="151">
        <v>3</v>
      </c>
      <c r="H165" s="202">
        <f t="shared" ref="H165:H172" si="18">F165+TIME(0,G165,0)</f>
        <v>0.37499999999999983</v>
      </c>
      <c r="I165" s="163"/>
    </row>
    <row r="166" spans="1:9" ht="14.15" x14ac:dyDescent="0.35">
      <c r="A166" s="127" t="s">
        <v>530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0.37499999999999983</v>
      </c>
      <c r="G166" s="151">
        <v>3</v>
      </c>
      <c r="H166" s="202">
        <f t="shared" si="18"/>
        <v>0.37708333333333316</v>
      </c>
      <c r="I166" s="163"/>
    </row>
    <row r="167" spans="1:9" ht="14.15" x14ac:dyDescent="0.35">
      <c r="A167" s="127" t="s">
        <v>531</v>
      </c>
      <c r="B167" s="139" t="s">
        <v>144</v>
      </c>
      <c r="C167" s="139" t="s">
        <v>311</v>
      </c>
      <c r="D167" s="232" t="s">
        <v>421</v>
      </c>
      <c r="E167" s="139" t="s">
        <v>265</v>
      </c>
      <c r="F167" s="202">
        <f t="shared" ref="F167:F168" si="19">H166</f>
        <v>0.37708333333333316</v>
      </c>
      <c r="G167" s="151">
        <v>3</v>
      </c>
      <c r="H167" s="202">
        <f t="shared" si="18"/>
        <v>0.37916666666666649</v>
      </c>
      <c r="I167" s="163"/>
    </row>
    <row r="168" spans="1:9" ht="14.15" x14ac:dyDescent="0.35">
      <c r="A168" s="127" t="s">
        <v>532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0.37916666666666649</v>
      </c>
      <c r="G168" s="151">
        <v>3</v>
      </c>
      <c r="H168" s="202">
        <f t="shared" si="18"/>
        <v>0.38124999999999981</v>
      </c>
      <c r="I168" s="163"/>
    </row>
    <row r="169" spans="1:9" s="84" customFormat="1" ht="14.15" x14ac:dyDescent="0.35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472</v>
      </c>
      <c r="F169" s="202">
        <f>H168</f>
        <v>0.38124999999999981</v>
      </c>
      <c r="G169" s="151">
        <v>3</v>
      </c>
      <c r="H169" s="202">
        <f>F169+TIME(0,G169,0)</f>
        <v>0.38333333333333314</v>
      </c>
      <c r="I169" s="163"/>
    </row>
    <row r="170" spans="1:9" s="84" customFormat="1" ht="14.15" x14ac:dyDescent="0.35">
      <c r="A170" s="127" t="s">
        <v>356</v>
      </c>
      <c r="B170" s="139" t="s">
        <v>144</v>
      </c>
      <c r="C170" s="139" t="s">
        <v>446</v>
      </c>
      <c r="D170" s="232" t="s">
        <v>421</v>
      </c>
      <c r="E170" s="139" t="s">
        <v>377</v>
      </c>
      <c r="F170" s="202">
        <f>H169</f>
        <v>0.38333333333333314</v>
      </c>
      <c r="G170" s="151">
        <v>3</v>
      </c>
      <c r="H170" s="202">
        <f t="shared" ref="H170:H171" si="20">F170+TIME(0,G170,0)</f>
        <v>0.38541666666666646</v>
      </c>
      <c r="I170" s="163"/>
    </row>
    <row r="171" spans="1:9" s="84" customFormat="1" ht="14.15" x14ac:dyDescent="0.35">
      <c r="A171" s="127" t="s">
        <v>357</v>
      </c>
      <c r="B171" s="219" t="s">
        <v>144</v>
      </c>
      <c r="C171" s="219" t="s">
        <v>518</v>
      </c>
      <c r="D171" s="232" t="s">
        <v>421</v>
      </c>
      <c r="E171" s="139" t="s">
        <v>552</v>
      </c>
      <c r="F171" s="202">
        <f>H170</f>
        <v>0.38541666666666646</v>
      </c>
      <c r="G171" s="151">
        <v>3</v>
      </c>
      <c r="H171" s="202">
        <f t="shared" si="20"/>
        <v>0.38749999999999979</v>
      </c>
      <c r="I171" s="163"/>
    </row>
    <row r="172" spans="1:9" ht="14.15" x14ac:dyDescent="0.35">
      <c r="A172" s="127" t="s">
        <v>394</v>
      </c>
      <c r="B172" s="219" t="s">
        <v>144</v>
      </c>
      <c r="C172" s="219" t="s">
        <v>520</v>
      </c>
      <c r="D172" s="232" t="s">
        <v>421</v>
      </c>
      <c r="E172" s="139" t="s">
        <v>432</v>
      </c>
      <c r="F172" s="202">
        <f>H171</f>
        <v>0.38749999999999979</v>
      </c>
      <c r="G172" s="151">
        <v>3</v>
      </c>
      <c r="H172" s="202">
        <f t="shared" si="18"/>
        <v>0.38958333333333311</v>
      </c>
      <c r="I172" s="163"/>
    </row>
    <row r="173" spans="1:9" ht="15.45" x14ac:dyDescent="0.4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15" x14ac:dyDescent="0.35">
      <c r="A174" s="127" t="s">
        <v>358</v>
      </c>
      <c r="B174" s="139" t="s">
        <v>144</v>
      </c>
      <c r="C174" s="219" t="s">
        <v>454</v>
      </c>
      <c r="D174" s="232" t="s">
        <v>421</v>
      </c>
      <c r="E174" s="139" t="s">
        <v>154</v>
      </c>
      <c r="F174" s="202">
        <f>H172</f>
        <v>0.38958333333333311</v>
      </c>
      <c r="G174" s="151">
        <v>3</v>
      </c>
      <c r="H174" s="202">
        <f>F174+TIME(0,G174,0)</f>
        <v>0.39166666666666644</v>
      </c>
      <c r="I174" s="163"/>
    </row>
    <row r="175" spans="1:9" s="84" customFormat="1" ht="14.15" x14ac:dyDescent="0.35">
      <c r="A175" s="127" t="s">
        <v>433</v>
      </c>
      <c r="B175" s="139" t="s">
        <v>144</v>
      </c>
      <c r="C175" s="219" t="s">
        <v>457</v>
      </c>
      <c r="D175" s="232" t="s">
        <v>421</v>
      </c>
      <c r="E175" s="139" t="s">
        <v>551</v>
      </c>
      <c r="F175" s="202">
        <f>H174</f>
        <v>0.39166666666666644</v>
      </c>
      <c r="G175" s="151">
        <v>3</v>
      </c>
      <c r="H175" s="202">
        <f>F175+TIME(0,G175,0)</f>
        <v>0.39374999999999977</v>
      </c>
      <c r="I175" s="163"/>
    </row>
    <row r="176" spans="1:9" s="84" customFormat="1" ht="14.15" x14ac:dyDescent="0.35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45" x14ac:dyDescent="0.4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15" x14ac:dyDescent="0.35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0.39374999999999977</v>
      </c>
      <c r="G178" s="221">
        <v>10</v>
      </c>
      <c r="H178" s="220">
        <f t="shared" ref="H178:H183" si="21">F178+TIME(0,G178,0)</f>
        <v>0.40069444444444419</v>
      </c>
      <c r="I178" s="222"/>
    </row>
    <row r="179" spans="1:10" s="2" customFormat="1" ht="14.15" x14ac:dyDescent="0.35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485</v>
      </c>
      <c r="F179" s="220">
        <f>H178</f>
        <v>0.40069444444444419</v>
      </c>
      <c r="G179" s="221">
        <v>5</v>
      </c>
      <c r="H179" s="220">
        <f t="shared" si="21"/>
        <v>0.4041666666666664</v>
      </c>
      <c r="I179" s="222"/>
    </row>
    <row r="180" spans="1:10" s="2" customFormat="1" ht="14.15" x14ac:dyDescent="0.35">
      <c r="A180" s="234" t="s">
        <v>408</v>
      </c>
      <c r="B180" s="219"/>
      <c r="C180" s="219" t="s">
        <v>474</v>
      </c>
      <c r="D180" s="232" t="s">
        <v>421</v>
      </c>
      <c r="E180" s="219" t="s">
        <v>487</v>
      </c>
      <c r="F180" s="220">
        <f>H179</f>
        <v>0.4041666666666664</v>
      </c>
      <c r="G180" s="221">
        <v>5</v>
      </c>
      <c r="H180" s="220">
        <f t="shared" si="21"/>
        <v>0.40763888888888861</v>
      </c>
      <c r="I180" s="222"/>
    </row>
    <row r="181" spans="1:10" s="2" customFormat="1" ht="14.15" x14ac:dyDescent="0.35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0.40763888888888861</v>
      </c>
      <c r="G181" s="221">
        <v>5</v>
      </c>
      <c r="H181" s="220">
        <f t="shared" si="21"/>
        <v>0.41111111111111082</v>
      </c>
      <c r="I181" s="222"/>
    </row>
    <row r="182" spans="1:10" s="2" customFormat="1" ht="14.15" x14ac:dyDescent="0.35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488</v>
      </c>
      <c r="F182" s="220">
        <f>H181</f>
        <v>0.41111111111111082</v>
      </c>
      <c r="G182" s="221">
        <v>3</v>
      </c>
      <c r="H182" s="220">
        <f t="shared" si="21"/>
        <v>0.41319444444444414</v>
      </c>
      <c r="I182" s="222"/>
    </row>
    <row r="183" spans="1:10" s="2" customFormat="1" ht="14.15" x14ac:dyDescent="0.35">
      <c r="A183" s="249" t="s">
        <v>445</v>
      </c>
      <c r="B183" s="223" t="s">
        <v>144</v>
      </c>
      <c r="C183" s="223" t="s">
        <v>365</v>
      </c>
      <c r="D183" s="250" t="s">
        <v>421</v>
      </c>
      <c r="E183" s="223" t="s">
        <v>317</v>
      </c>
      <c r="F183" s="224">
        <f>H182</f>
        <v>0.41319444444444414</v>
      </c>
      <c r="G183" s="225">
        <v>0</v>
      </c>
      <c r="H183" s="224">
        <f t="shared" si="21"/>
        <v>0.41319444444444414</v>
      </c>
      <c r="I183" s="226"/>
    </row>
    <row r="184" spans="1:10" ht="14.15" x14ac:dyDescent="0.35">
      <c r="D184" s="227"/>
    </row>
    <row r="185" spans="1:10" ht="15.45" x14ac:dyDescent="0.4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45" x14ac:dyDescent="0.4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35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0.41319444444444414</v>
      </c>
      <c r="G187" s="151">
        <v>3</v>
      </c>
      <c r="H187" s="202">
        <f>F187+TIME(0,G187,0)</f>
        <v>0.41527777777777747</v>
      </c>
      <c r="I187" s="160" t="s">
        <v>549</v>
      </c>
    </row>
    <row r="188" spans="1:10" s="84" customFormat="1" ht="15" x14ac:dyDescent="0.35">
      <c r="A188" s="127" t="s">
        <v>224</v>
      </c>
      <c r="B188" s="139" t="s">
        <v>151</v>
      </c>
      <c r="C188" s="139" t="s">
        <v>539</v>
      </c>
      <c r="D188" s="232" t="s">
        <v>1</v>
      </c>
      <c r="E188" s="139" t="s">
        <v>540</v>
      </c>
      <c r="F188" s="202">
        <f>H187</f>
        <v>0.41527777777777747</v>
      </c>
      <c r="G188" s="151">
        <v>1</v>
      </c>
      <c r="H188" s="202">
        <f>F188+TIME(0,G188,0)</f>
        <v>0.41597222222222191</v>
      </c>
      <c r="I188" s="160" t="s">
        <v>549</v>
      </c>
    </row>
    <row r="189" spans="1:10" ht="14.15" x14ac:dyDescent="0.35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0.41597222222222191</v>
      </c>
      <c r="G189" s="151">
        <v>0</v>
      </c>
      <c r="H189" s="202">
        <f>F189+TIME(0,G189,0)</f>
        <v>0.41597222222222191</v>
      </c>
      <c r="I189" s="163"/>
      <c r="J189" s="158"/>
    </row>
    <row r="190" spans="1:10" ht="14.15" x14ac:dyDescent="0.35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45" x14ac:dyDescent="0.4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15" x14ac:dyDescent="0.35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477</v>
      </c>
      <c r="F192" s="220">
        <f>H189</f>
        <v>0.41597222222222191</v>
      </c>
      <c r="G192" s="221">
        <v>0</v>
      </c>
      <c r="H192" s="220">
        <f t="shared" ref="H192:H197" si="22">F192+TIME(0,G192,0)</f>
        <v>0.41597222222222191</v>
      </c>
      <c r="I192" s="222"/>
    </row>
    <row r="193" spans="1:9" ht="14.15" x14ac:dyDescent="0.35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0.41597222222222191</v>
      </c>
      <c r="G193" s="151">
        <v>3</v>
      </c>
      <c r="H193" s="202">
        <f t="shared" si="22"/>
        <v>0.41805555555555524</v>
      </c>
      <c r="I193" s="163"/>
    </row>
    <row r="194" spans="1:9" ht="14.15" x14ac:dyDescent="0.35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0.41805555555555524</v>
      </c>
      <c r="G194" s="151">
        <v>3</v>
      </c>
      <c r="H194" s="202">
        <f t="shared" si="22"/>
        <v>0.42013888888888856</v>
      </c>
      <c r="I194" s="163" t="s">
        <v>549</v>
      </c>
    </row>
    <row r="195" spans="1:9" s="2" customFormat="1" ht="14.15" x14ac:dyDescent="0.35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0.42013888888888856</v>
      </c>
      <c r="G195" s="221">
        <v>0</v>
      </c>
      <c r="H195" s="220">
        <f t="shared" si="22"/>
        <v>0.42013888888888856</v>
      </c>
      <c r="I195" s="222"/>
    </row>
    <row r="196" spans="1:9" ht="14.15" x14ac:dyDescent="0.35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471</v>
      </c>
      <c r="F196" s="220">
        <f>H195</f>
        <v>0.42013888888888856</v>
      </c>
      <c r="G196" s="221">
        <v>0</v>
      </c>
      <c r="H196" s="220">
        <f t="shared" si="22"/>
        <v>0.42013888888888856</v>
      </c>
      <c r="I196" s="222"/>
    </row>
    <row r="197" spans="1:9" ht="14.15" x14ac:dyDescent="0.35">
      <c r="A197" s="234" t="s">
        <v>360</v>
      </c>
      <c r="B197" s="219" t="s">
        <v>324</v>
      </c>
      <c r="C197" s="219" t="s">
        <v>486</v>
      </c>
      <c r="D197" s="232" t="s">
        <v>1</v>
      </c>
      <c r="E197" s="219" t="s">
        <v>251</v>
      </c>
      <c r="F197" s="220">
        <f>H196</f>
        <v>0.42013888888888856</v>
      </c>
      <c r="G197" s="221">
        <v>3</v>
      </c>
      <c r="H197" s="220">
        <f t="shared" si="22"/>
        <v>0.42222222222222189</v>
      </c>
      <c r="I197" s="222" t="s">
        <v>549</v>
      </c>
    </row>
    <row r="198" spans="1:9" ht="15.45" x14ac:dyDescent="0.4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15" x14ac:dyDescent="0.35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0.42222222222222189</v>
      </c>
      <c r="G199" s="221">
        <v>3</v>
      </c>
      <c r="H199" s="220">
        <f t="shared" ref="H199:H206" si="23">F199+TIME(0,G199,0)</f>
        <v>0.42430555555555521</v>
      </c>
      <c r="I199" s="222" t="s">
        <v>547</v>
      </c>
    </row>
    <row r="200" spans="1:9" ht="14.15" x14ac:dyDescent="0.35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0.42430555555555521</v>
      </c>
      <c r="G200" s="221">
        <v>5</v>
      </c>
      <c r="H200" s="220">
        <f t="shared" si="23"/>
        <v>0.42777777777777742</v>
      </c>
      <c r="I200" s="222" t="s">
        <v>547</v>
      </c>
    </row>
    <row r="201" spans="1:9" ht="14.15" x14ac:dyDescent="0.35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265</v>
      </c>
      <c r="F201" s="220">
        <f>H200</f>
        <v>0.42777777777777742</v>
      </c>
      <c r="G201" s="221">
        <v>6</v>
      </c>
      <c r="H201" s="220">
        <f t="shared" si="23"/>
        <v>0.43194444444444408</v>
      </c>
      <c r="I201" s="222" t="s">
        <v>548</v>
      </c>
    </row>
    <row r="202" spans="1:9" ht="14.15" x14ac:dyDescent="0.35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0.43194444444444408</v>
      </c>
      <c r="G202" s="221">
        <v>5</v>
      </c>
      <c r="H202" s="220">
        <f t="shared" si="23"/>
        <v>0.43541666666666629</v>
      </c>
      <c r="I202" s="222" t="s">
        <v>549</v>
      </c>
    </row>
    <row r="203" spans="1:9" ht="14.15" x14ac:dyDescent="0.35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472</v>
      </c>
      <c r="F203" s="220">
        <f t="shared" si="24"/>
        <v>0.43541666666666629</v>
      </c>
      <c r="G203" s="221">
        <v>5</v>
      </c>
      <c r="H203" s="220">
        <f t="shared" si="23"/>
        <v>0.4388888888888885</v>
      </c>
      <c r="I203" s="222" t="s">
        <v>547</v>
      </c>
    </row>
    <row r="204" spans="1:9" s="84" customFormat="1" ht="14.15" x14ac:dyDescent="0.35">
      <c r="A204" s="234" t="s">
        <v>259</v>
      </c>
      <c r="B204" s="219" t="s">
        <v>151</v>
      </c>
      <c r="C204" s="219" t="s">
        <v>446</v>
      </c>
      <c r="D204" s="232" t="s">
        <v>1</v>
      </c>
      <c r="E204" s="220" t="s">
        <v>377</v>
      </c>
      <c r="F204" s="220">
        <f>H203</f>
        <v>0.4388888888888885</v>
      </c>
      <c r="G204" s="221">
        <v>0</v>
      </c>
      <c r="H204" s="220">
        <f t="shared" ref="H204" si="25">F204+TIME(0,G204,0)</f>
        <v>0.4388888888888885</v>
      </c>
      <c r="I204" s="222"/>
    </row>
    <row r="205" spans="1:9" s="84" customFormat="1" ht="14.15" x14ac:dyDescent="0.35">
      <c r="A205" s="234" t="s">
        <v>260</v>
      </c>
      <c r="B205" s="219" t="s">
        <v>151</v>
      </c>
      <c r="C205" s="219" t="s">
        <v>518</v>
      </c>
      <c r="D205" s="232" t="s">
        <v>1</v>
      </c>
      <c r="E205" s="139" t="s">
        <v>552</v>
      </c>
      <c r="F205" s="220">
        <f>H204</f>
        <v>0.4388888888888885</v>
      </c>
      <c r="G205" s="221">
        <v>3</v>
      </c>
      <c r="H205" s="220">
        <f>F205+TIME(0,G205,0)</f>
        <v>0.44097222222222182</v>
      </c>
      <c r="I205" s="222" t="s">
        <v>549</v>
      </c>
    </row>
    <row r="206" spans="1:9" ht="14.15" x14ac:dyDescent="0.35">
      <c r="A206" s="234" t="s">
        <v>263</v>
      </c>
      <c r="B206" s="219" t="s">
        <v>151</v>
      </c>
      <c r="C206" s="219" t="s">
        <v>520</v>
      </c>
      <c r="D206" s="232" t="s">
        <v>1</v>
      </c>
      <c r="E206" s="139" t="s">
        <v>432</v>
      </c>
      <c r="F206" s="220">
        <f>H205</f>
        <v>0.44097222222222182</v>
      </c>
      <c r="G206" s="221">
        <v>3</v>
      </c>
      <c r="H206" s="220">
        <f t="shared" si="23"/>
        <v>0.44305555555555515</v>
      </c>
      <c r="I206" s="222" t="s">
        <v>547</v>
      </c>
    </row>
    <row r="207" spans="1:9" ht="15.45" x14ac:dyDescent="0.4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15" x14ac:dyDescent="0.35">
      <c r="A208" s="234" t="s">
        <v>270</v>
      </c>
      <c r="B208" s="219" t="s">
        <v>324</v>
      </c>
      <c r="C208" s="219" t="s">
        <v>454</v>
      </c>
      <c r="D208" s="232" t="s">
        <v>1</v>
      </c>
      <c r="E208" s="139" t="s">
        <v>154</v>
      </c>
      <c r="F208" s="220">
        <f>H206</f>
        <v>0.44305555555555515</v>
      </c>
      <c r="G208" s="221">
        <v>3</v>
      </c>
      <c r="H208" s="220">
        <f>F208+TIME(0,G208,0)</f>
        <v>0.44513888888888847</v>
      </c>
      <c r="I208" s="222" t="s">
        <v>547</v>
      </c>
    </row>
    <row r="209" spans="1:9" s="84" customFormat="1" ht="14.15" x14ac:dyDescent="0.35">
      <c r="A209" s="218" t="s">
        <v>376</v>
      </c>
      <c r="B209" s="223" t="s">
        <v>324</v>
      </c>
      <c r="C209" s="223" t="s">
        <v>457</v>
      </c>
      <c r="D209" s="250" t="s">
        <v>1</v>
      </c>
      <c r="E209" s="196" t="s">
        <v>551</v>
      </c>
      <c r="F209" s="224">
        <f>H208</f>
        <v>0.44513888888888847</v>
      </c>
      <c r="G209" s="225">
        <v>0</v>
      </c>
      <c r="H209" s="224">
        <f>F209+TIME(0,G209,0)</f>
        <v>0.44513888888888847</v>
      </c>
      <c r="I209" s="222"/>
    </row>
    <row r="210" spans="1:9" ht="14.15" x14ac:dyDescent="0.35">
      <c r="D210" s="227"/>
    </row>
    <row r="211" spans="1:9" ht="15.45" x14ac:dyDescent="0.4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35">
      <c r="A212" s="124" t="s">
        <v>273</v>
      </c>
      <c r="B212" s="136" t="s">
        <v>295</v>
      </c>
      <c r="C212" s="136" t="s">
        <v>550</v>
      </c>
      <c r="D212" s="139" t="s">
        <v>554</v>
      </c>
      <c r="E212" s="136" t="s">
        <v>310</v>
      </c>
      <c r="F212" s="220">
        <f>H209</f>
        <v>0.44513888888888847</v>
      </c>
      <c r="G212" s="148">
        <v>10</v>
      </c>
      <c r="H212" s="199">
        <f t="shared" ref="H212:H215" si="26">F212+TIME(0,G212,0)</f>
        <v>0.45208333333333289</v>
      </c>
      <c r="I212" s="160"/>
    </row>
    <row r="213" spans="1:9" ht="15" x14ac:dyDescent="0.35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0.45208333333333289</v>
      </c>
      <c r="G213" s="148">
        <v>0</v>
      </c>
      <c r="H213" s="199">
        <f t="shared" si="26"/>
        <v>0.45208333333333289</v>
      </c>
      <c r="I213" s="160"/>
    </row>
    <row r="214" spans="1:9" ht="15" x14ac:dyDescent="0.35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0.45208333333333289</v>
      </c>
      <c r="G214" s="148">
        <v>0</v>
      </c>
      <c r="H214" s="199">
        <f t="shared" si="26"/>
        <v>0.45208333333333289</v>
      </c>
      <c r="I214" s="160"/>
    </row>
    <row r="215" spans="1:9" ht="15" x14ac:dyDescent="0.35">
      <c r="A215" s="266" t="s">
        <v>411</v>
      </c>
      <c r="B215" s="137"/>
      <c r="C215" s="137"/>
      <c r="D215" s="250"/>
      <c r="E215" s="137"/>
      <c r="F215" s="267">
        <f t="shared" si="27"/>
        <v>0.45208333333333289</v>
      </c>
      <c r="G215" s="268">
        <v>0</v>
      </c>
      <c r="H215" s="267">
        <f t="shared" si="26"/>
        <v>0.45208333333333289</v>
      </c>
      <c r="I215" s="241"/>
    </row>
    <row r="216" spans="1:9" ht="14.15" x14ac:dyDescent="0.35">
      <c r="D216" s="227"/>
      <c r="I216" s="254"/>
    </row>
    <row r="217" spans="1:9" ht="15.45" x14ac:dyDescent="0.4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35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0.45208333333333289</v>
      </c>
      <c r="G218" s="157">
        <v>1</v>
      </c>
      <c r="H218" s="212">
        <f>F218+TIME(0,G218,0)</f>
        <v>0.45277777777777733</v>
      </c>
      <c r="I218" s="160"/>
    </row>
    <row r="219" spans="1:9" ht="15" x14ac:dyDescent="0.35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0.45277777777777733</v>
      </c>
      <c r="G219" s="157">
        <v>1</v>
      </c>
      <c r="H219" s="212">
        <f>F219+TIME(0,G219,0)</f>
        <v>0.45347222222222178</v>
      </c>
      <c r="I219" s="160"/>
    </row>
    <row r="220" spans="1:9" s="84" customFormat="1" ht="15" x14ac:dyDescent="0.35">
      <c r="A220" s="133" t="s">
        <v>325</v>
      </c>
      <c r="B220" s="144" t="s">
        <v>144</v>
      </c>
      <c r="C220" s="144" t="s">
        <v>158</v>
      </c>
      <c r="D220" s="229"/>
      <c r="E220" s="144"/>
      <c r="F220" s="212">
        <f>H219</f>
        <v>0.45347222222222178</v>
      </c>
      <c r="G220" s="157">
        <v>3</v>
      </c>
      <c r="H220" s="212">
        <f>F220+TIME(0,G220,0)</f>
        <v>0.4555555555555551</v>
      </c>
      <c r="I220" s="160"/>
    </row>
    <row r="221" spans="1:9" ht="15" x14ac:dyDescent="0.35">
      <c r="A221" s="133" t="s">
        <v>553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0.4555555555555551</v>
      </c>
      <c r="G221" s="157">
        <v>1</v>
      </c>
      <c r="H221" s="212">
        <f>F221+TIME(0,G221,0)</f>
        <v>0.45624999999999954</v>
      </c>
      <c r="I221" s="160"/>
    </row>
    <row r="222" spans="1:9" x14ac:dyDescent="0.3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63.000000000000654</v>
      </c>
      <c r="H222" s="252">
        <v>0.5</v>
      </c>
      <c r="I222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0:I13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87" r:id="rId13"/>
    <hyperlink ref="D120" r:id="rId14"/>
    <hyperlink ref="D135" r:id="rId15"/>
    <hyperlink ref="D101" r:id="rId16"/>
    <hyperlink ref="D36" r:id="rId17"/>
    <hyperlink ref="D155" r:id="rId18"/>
    <hyperlink ref="D218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65" r:id="rId30"/>
    <hyperlink ref="D68" r:id="rId31"/>
    <hyperlink ref="D69" r:id="rId32"/>
    <hyperlink ref="D70" r:id="rId33"/>
    <hyperlink ref="D71" r:id="rId34"/>
    <hyperlink ref="D72" r:id="rId35"/>
    <hyperlink ref="D73" r:id="rId36"/>
    <hyperlink ref="D75" r:id="rId37"/>
    <hyperlink ref="D76" r:id="rId38"/>
    <hyperlink ref="D77" r:id="rId39"/>
    <hyperlink ref="D78" r:id="rId40"/>
    <hyperlink ref="D79" r:id="rId41"/>
    <hyperlink ref="D80" r:id="rId42"/>
    <hyperlink ref="D82" r:id="rId43"/>
    <hyperlink ref="D84" r:id="rId44"/>
    <hyperlink ref="D85" r:id="rId45"/>
    <hyperlink ref="D81" r:id="rId46"/>
    <hyperlink ref="D98" r:id="rId47"/>
    <hyperlink ref="D102" r:id="rId48"/>
    <hyperlink ref="D103" r:id="rId49"/>
    <hyperlink ref="D104" r:id="rId50"/>
    <hyperlink ref="D138" r:id="rId51"/>
    <hyperlink ref="D139" r:id="rId52"/>
    <hyperlink ref="D141" r:id="rId53"/>
    <hyperlink ref="D142" r:id="rId54"/>
    <hyperlink ref="D143" r:id="rId55"/>
    <hyperlink ref="D144" r:id="rId56"/>
    <hyperlink ref="D145" r:id="rId57"/>
    <hyperlink ref="D158" r:id="rId58"/>
    <hyperlink ref="D159" r:id="rId59"/>
    <hyperlink ref="D160" r:id="rId60"/>
    <hyperlink ref="D161" r:id="rId61"/>
    <hyperlink ref="D162" r:id="rId62"/>
    <hyperlink ref="D163" r:id="rId63"/>
    <hyperlink ref="D165" r:id="rId64"/>
    <hyperlink ref="D166" r:id="rId65"/>
    <hyperlink ref="D167" r:id="rId66"/>
    <hyperlink ref="D168" r:id="rId67"/>
    <hyperlink ref="D169" r:id="rId68"/>
    <hyperlink ref="D170" r:id="rId69"/>
    <hyperlink ref="D172" r:id="rId70"/>
    <hyperlink ref="D174" r:id="rId71"/>
    <hyperlink ref="D175" r:id="rId72"/>
    <hyperlink ref="D178" r:id="rId73"/>
    <hyperlink ref="D179" r:id="rId74"/>
    <hyperlink ref="D180" r:id="rId75"/>
    <hyperlink ref="D181" r:id="rId76"/>
    <hyperlink ref="D182" r:id="rId77"/>
    <hyperlink ref="D183" r:id="rId78"/>
    <hyperlink ref="D188" r:id="rId79"/>
    <hyperlink ref="D189" r:id="rId80"/>
    <hyperlink ref="D192" r:id="rId81"/>
    <hyperlink ref="D193" r:id="rId82"/>
    <hyperlink ref="D194" r:id="rId83"/>
    <hyperlink ref="D195" r:id="rId84"/>
    <hyperlink ref="D196" r:id="rId85"/>
    <hyperlink ref="D197" r:id="rId86"/>
    <hyperlink ref="D199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8" r:id="rId95"/>
    <hyperlink ref="D209" r:id="rId96"/>
    <hyperlink ref="D219" r:id="rId97"/>
    <hyperlink ref="D88" r:id="rId98"/>
    <hyperlink ref="D48" r:id="rId99"/>
    <hyperlink ref="D49" r:id="rId100"/>
    <hyperlink ref="D50" r:id="rId101"/>
    <hyperlink ref="D51" r:id="rId102"/>
    <hyperlink ref="D52" r:id="rId103"/>
    <hyperlink ref="D53" r:id="rId104"/>
    <hyperlink ref="D151" r:id="rId105"/>
    <hyperlink ref="D117" r:id="rId106"/>
    <hyperlink ref="D152" r:id="rId107"/>
    <hyperlink ref="D121" r:id="rId108"/>
    <hyperlink ref="D116" r:id="rId109"/>
    <hyperlink ref="D122" r:id="rId110"/>
    <hyperlink ref="D114" r:id="rId111"/>
    <hyperlink ref="D113" r:id="rId112"/>
    <hyperlink ref="D154" r:id="rId113"/>
    <hyperlink ref="D171" r:id="rId114"/>
  </hyperlinks>
  <pageMargins left="0.7" right="0.7" top="0.75" bottom="0.75" header="0.3" footer="0.3"/>
  <pageSetup paperSize="9" orientation="portrait" r:id="rId115"/>
  <legacyDrawing r:id="rId11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5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5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5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1" t="str">
        <f>"Agenda R" &amp; Parameters!$B$8</f>
        <v>Agenda R4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515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B41" sqref="B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78</v>
      </c>
      <c r="B3" s="416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483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505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494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498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513</v>
      </c>
      <c r="E9" s="263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501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499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512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500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511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510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504</v>
      </c>
    </row>
    <row r="17" spans="1:9" ht="12.75" customHeight="1" x14ac:dyDescent="0.3">
      <c r="A17" s="194" t="s">
        <v>447</v>
      </c>
      <c r="B17" s="47" t="s">
        <v>448</v>
      </c>
      <c r="C17" s="47" t="s">
        <v>435</v>
      </c>
      <c r="D17" s="69" t="s">
        <v>493</v>
      </c>
    </row>
    <row r="18" spans="1:9" ht="12.75" customHeight="1" x14ac:dyDescent="0.3">
      <c r="A18" s="217" t="s">
        <v>508</v>
      </c>
      <c r="B18" s="47" t="s">
        <v>509</v>
      </c>
      <c r="C18" s="47" t="s">
        <v>428</v>
      </c>
      <c r="D18" s="69" t="s">
        <v>527</v>
      </c>
    </row>
    <row r="19" spans="1:9" ht="12.75" customHeight="1" x14ac:dyDescent="0.3">
      <c r="A19" s="216" t="s">
        <v>507</v>
      </c>
      <c r="B19" s="47" t="s">
        <v>521</v>
      </c>
      <c r="C19" s="47" t="s">
        <v>429</v>
      </c>
      <c r="D19" s="69" t="s">
        <v>506</v>
      </c>
    </row>
    <row r="20" spans="1:9" ht="12.75" customHeight="1" x14ac:dyDescent="0.3">
      <c r="A20" s="244" t="s">
        <v>464</v>
      </c>
      <c r="B20" s="47" t="s">
        <v>465</v>
      </c>
      <c r="C20" s="47" t="s">
        <v>450</v>
      </c>
      <c r="D20" s="69" t="s">
        <v>503</v>
      </c>
    </row>
    <row r="21" spans="1:9" ht="12.75" customHeight="1" x14ac:dyDescent="0.3">
      <c r="A21" s="247" t="s">
        <v>455</v>
      </c>
      <c r="B21" s="47" t="s">
        <v>459</v>
      </c>
      <c r="C21" s="47" t="s">
        <v>458</v>
      </c>
      <c r="D21" s="69" t="s">
        <v>502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495</v>
      </c>
      <c r="C36" s="2"/>
      <c r="D36" s="2"/>
    </row>
    <row r="37" spans="1:4" x14ac:dyDescent="0.3">
      <c r="A37" s="52" t="s">
        <v>96</v>
      </c>
      <c r="B37" s="75" t="s">
        <v>496</v>
      </c>
      <c r="C37" s="2"/>
      <c r="D37" s="2"/>
    </row>
    <row r="38" spans="1:4" x14ac:dyDescent="0.3">
      <c r="A38" s="52" t="s">
        <v>97</v>
      </c>
      <c r="B38" s="75" t="s">
        <v>534</v>
      </c>
      <c r="C38" s="2"/>
      <c r="D38" s="2"/>
    </row>
    <row r="39" spans="1:4" ht="14.15" x14ac:dyDescent="0.3">
      <c r="A39" s="52" t="s">
        <v>99</v>
      </c>
      <c r="B39" s="75" t="s">
        <v>538</v>
      </c>
      <c r="C39" s="2"/>
      <c r="D39" s="2"/>
    </row>
    <row r="40" spans="1:4" ht="14.15" x14ac:dyDescent="0.3">
      <c r="A40" s="52" t="s">
        <v>101</v>
      </c>
      <c r="B40" s="75" t="s">
        <v>535</v>
      </c>
      <c r="C40" s="2"/>
      <c r="D40" s="2"/>
    </row>
    <row r="41" spans="1:4" x14ac:dyDescent="0.3">
      <c r="A41" s="52" t="s">
        <v>100</v>
      </c>
      <c r="B41" s="75" t="s">
        <v>542</v>
      </c>
      <c r="C41" s="2"/>
      <c r="D41" s="2"/>
    </row>
    <row r="42" spans="1:4" x14ac:dyDescent="0.3">
      <c r="A42" s="52" t="s">
        <v>398</v>
      </c>
      <c r="B42" s="75" t="s">
        <v>497</v>
      </c>
      <c r="C42" s="2"/>
      <c r="D42" s="2"/>
    </row>
    <row r="43" spans="1:4" x14ac:dyDescent="0.3">
      <c r="A43" s="52" t="s">
        <v>1</v>
      </c>
      <c r="B43" s="75" t="s">
        <v>536</v>
      </c>
      <c r="C43" s="2"/>
      <c r="D43" s="2"/>
    </row>
    <row r="44" spans="1:4" x14ac:dyDescent="0.3">
      <c r="A44" s="52" t="s">
        <v>98</v>
      </c>
      <c r="B44" s="75" t="s">
        <v>537</v>
      </c>
      <c r="C44" s="2"/>
      <c r="D44" s="2"/>
    </row>
    <row r="45" spans="1:4" x14ac:dyDescent="0.3">
      <c r="A45" s="52" t="s">
        <v>130</v>
      </c>
      <c r="B45" s="75" t="s">
        <v>514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524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460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489</v>
      </c>
    </row>
    <row r="2" spans="1:2" x14ac:dyDescent="0.3">
      <c r="A2" s="39" t="s">
        <v>74</v>
      </c>
      <c r="B2" s="39" t="s">
        <v>529</v>
      </c>
    </row>
    <row r="3" spans="1:2" ht="12.9" thickBot="1" x14ac:dyDescent="0.35">
      <c r="A3" s="39" t="s">
        <v>75</v>
      </c>
      <c r="B3" s="39" t="s">
        <v>490</v>
      </c>
    </row>
    <row r="4" spans="1:2" s="6" customFormat="1" x14ac:dyDescent="0.3">
      <c r="A4" s="6" t="s">
        <v>70</v>
      </c>
      <c r="B4" s="41">
        <v>43478</v>
      </c>
    </row>
    <row r="5" spans="1:2" s="6" customFormat="1" x14ac:dyDescent="0.3">
      <c r="A5" s="45" t="s">
        <v>73</v>
      </c>
      <c r="B5" s="42">
        <f>B4+1</f>
        <v>43479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43483</v>
      </c>
    </row>
    <row r="8" spans="1:2" x14ac:dyDescent="0.3">
      <c r="A8" t="s">
        <v>69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2019 802.11 Agenda</dc:title>
  <dc:subject>Agendas for the WG, TG, SC and AHC</dc:subject>
  <dc:creator>Stanley, Dorothy</dc:creator>
  <cp:keywords>11-18-2081r4</cp:keywords>
  <cp:lastModifiedBy>Dorothy Stanley</cp:lastModifiedBy>
  <cp:lastPrinted>2018-08-07T21:31:08Z</cp:lastPrinted>
  <dcterms:created xsi:type="dcterms:W3CDTF">2007-05-08T22:03:28Z</dcterms:created>
  <dcterms:modified xsi:type="dcterms:W3CDTF">2019-01-18T03:59:29Z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