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78" i="880" l="1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AA5" i="779"/>
  <c r="I5" i="779"/>
  <c r="F166" i="880"/>
  <c r="H166" i="880" s="1"/>
  <c r="F167" i="880" s="1"/>
  <c r="H167" i="880" s="1"/>
  <c r="H123" i="880"/>
  <c r="A8" i="880"/>
  <c r="A8" i="881"/>
  <c r="F78" i="880" l="1"/>
  <c r="H78" i="880" s="1"/>
  <c r="F124" i="880"/>
  <c r="H124" i="880" s="1"/>
  <c r="F168" i="880"/>
  <c r="H168" i="880" s="1"/>
  <c r="F79" i="880" l="1"/>
  <c r="H79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174" i="880" s="1"/>
  <c r="H174" i="880" s="1"/>
  <c r="F175" i="880" s="1"/>
  <c r="H175" i="880" s="1"/>
  <c r="H178" i="880" s="1"/>
  <c r="F179" i="880" s="1"/>
  <c r="H179" i="880" s="1"/>
  <c r="F180" i="880" s="1"/>
  <c r="H180" i="880" s="1"/>
  <c r="F181" i="880" s="1"/>
  <c r="H181" i="880" s="1"/>
  <c r="F182" i="880" s="1"/>
  <c r="H182" i="880" s="1"/>
  <c r="F183" i="880" s="1"/>
  <c r="H183" i="880" s="1"/>
  <c r="F187" i="880" s="1"/>
  <c r="H187" i="880" s="1"/>
  <c r="F188" i="880" s="1"/>
  <c r="H188" i="880" s="1"/>
  <c r="F189" i="880" s="1"/>
  <c r="H189" i="880" s="1"/>
  <c r="F80" i="880"/>
  <c r="H80" i="880" s="1"/>
  <c r="F81" i="880" s="1"/>
  <c r="H81" i="880" s="1"/>
  <c r="F82" i="880" s="1"/>
  <c r="H82" i="880" s="1"/>
  <c r="F192" i="880" l="1"/>
  <c r="H192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9" i="880" s="1"/>
  <c r="H199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F84" i="880"/>
  <c r="H84" i="880" s="1"/>
  <c r="F85" i="880" s="1"/>
  <c r="H85" i="880" s="1"/>
  <c r="F88" i="880" l="1"/>
  <c r="H88" i="880" s="1"/>
  <c r="H205" i="880"/>
  <c r="F206" i="880" s="1"/>
  <c r="H206" i="880" s="1"/>
  <c r="F208" i="880" s="1"/>
  <c r="H208" i="880" s="1"/>
  <c r="F209" i="880" s="1"/>
  <c r="H209" i="880" s="1"/>
  <c r="F212" i="880" s="1"/>
  <c r="H212" i="880" s="1"/>
  <c r="F213" i="880" s="1"/>
  <c r="H213" i="880" s="1"/>
  <c r="F214" i="880" s="1"/>
  <c r="H214" i="880" s="1"/>
  <c r="F215" i="880" s="1"/>
  <c r="H215" i="880" s="1"/>
  <c r="F218" i="880" s="1"/>
  <c r="H218" i="880" s="1"/>
  <c r="F219" i="880" s="1"/>
  <c r="H219" i="880" s="1"/>
  <c r="F220" i="880" s="1"/>
  <c r="H220" i="880" s="1"/>
  <c r="F221" i="880" s="1"/>
  <c r="H221" i="880" s="1"/>
  <c r="G222" i="880" s="1"/>
  <c r="F89" i="880" l="1"/>
  <c r="H89" i="880" s="1"/>
  <c r="F90" i="880"/>
  <c r="H90" i="880" s="1"/>
  <c r="G9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<sst xmlns="http://schemas.openxmlformats.org/spreadsheetml/2006/main" count="1111" uniqueCount="551">
  <si>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</si>
  <si>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</si>
  <si>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</si>
  <si>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</si>
  <si>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</si>
  <si>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</si>
  <si>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</si>
  <si>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</si>
  <si>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</si>
  <si>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</si>
  <si>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</si>
  <si>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</si>
  <si>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</si>
  <si>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</si>
  <si>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</si>
  <si>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</si>
  <si>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</si>
  <si>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</si>
  <si>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</si>
  <si>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</si>
  <si>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</si>
  <si>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</si>
  <si>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</si>
  <si>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</si>
  <si>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</si>
  <si>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</si>
  <si>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</si>
  <si>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</si>
  <si>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</si>
  <si>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</si>
  <si>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</si>
  <si>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</si>
  <si>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</si>
  <si>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</si>
  <si>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</si>
  <si>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</si>
  <si>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</si>
  <si>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</si>
  <si>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</si>
  <si>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</si>
  <si>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</si>
  <si>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</si>
  <si>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</si>
  <si>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</si>
  <si>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</si>
  <si>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</si>
  <si>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</si>
  <si>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</si>
  <si>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</si>
  <si>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</si>
  <si>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</si>
  <si>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</si>
  <si>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</si>
  <si>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</si>
  <si>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</si>
  <si>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</si>
  <si>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</si>
  <si>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</si>
  <si>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</si>
  <si>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</si>
  <si>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</si>
  <si>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</si>
  <si>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</si>
  <si>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</si>
  <si>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</si>
  <si>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</si>
  <si>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</si>
  <si>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</si>
  <si>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</si>
  <si>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</si>
  <si>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</si>
  <si>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</si>
  <si>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</si>
  <si>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</si>
  <si>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</si>
  <si>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</si>
  <si>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</si>
  <si>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</si>
  <si>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</si>
  <si>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</si>
  <si>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</si>
  <si>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</si>
  <si>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</si>
  <si>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</si>
  <si>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</si>
  <si>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</si>
  <si>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</si>
  <si>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</si>
  <si>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</si>
  <si>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</si>
  <si>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</si>
  <si>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</si>
  <si>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</si>
  <si>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</si>
  <si>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</si>
  <si>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</si>
  <si>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</si>
  <si>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</si>
  <si>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</si>
  <si>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</si>
  <si>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</si>
  <si>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</si>
  <si>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</si>
  <si>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</si>
  <si>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</si>
  <si>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</si>
  <si>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</si>
  <si>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</si>
  <si>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</si>
  <si>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</si>
  <si>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</si>
  <si>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</si>
  <si>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</si>
  <si>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</si>
  <si>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</si>
  <si>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</si>
  <si>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</si>
  <si>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</si>
  <si>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</si>
  <si>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</si>
  <si>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</si>
  <si>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</si>
  <si>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</si>
  <si>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</si>
  <si>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</si>
  <si>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</si>
  <si>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</si>
  <si>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</si>
  <si>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</si>
  <si>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</si>
  <si>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</si>
  <si>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</si>
  <si>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</si>
  <si>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</si>
  <si>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</si>
  <si>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</si>
  <si>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</si>
  <si>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</si>
  <si>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</si>
  <si>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</si>
  <si>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</si>
  <si>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</si>
  <si>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</si>
  <si>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</si>
  <si>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</si>
  <si>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</si>
  <si>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</si>
  <si>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</si>
  <si>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</si>
  <si>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</si>
  <si>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</si>
  <si>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</si>
  <si>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</si>
  <si>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</si>
  <si>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</si>
  <si>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</si>
  <si>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</si>
  <si>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</si>
  <si>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</si>
  <si>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</si>
  <si>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</si>
  <si>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</si>
  <si>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</si>
  <si>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</si>
  <si>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</si>
  <si>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</si>
  <si>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</si>
  <si>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</si>
  <si>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</si>
  <si>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</si>
  <si>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</si>
  <si>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</si>
  <si>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</si>
  <si>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</si>
  <si>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</si>
  <si>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</si>
  <si>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</si>
  <si>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</si>
  <si>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</si>
  <si>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</si>
  <si>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</si>
  <si>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</si>
  <si>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</si>
  <si>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</si>
  <si>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</si>
  <si>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</si>
  <si>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</si>
  <si>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</si>
  <si>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</si>
  <si>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</si>
  <si>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</si>
  <si>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</si>
  <si>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</si>
  <si>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</si>
  <si>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</si>
  <si>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</si>
  <si>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</si>
  <si>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</si>
  <si>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</si>
  <si>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</si>
  <si>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</si>
  <si>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</si>
  <si>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</si>
  <si>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</si>
  <si>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</si>
  <si>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</si>
  <si>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</si>
  <si>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</si>
  <si>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</si>
  <si>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</si>
  <si>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</si>
  <si>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</si>
  <si>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</si>
  <si>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</si>
  <si>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</si>
  <si>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</si>
  <si>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</si>
  <si>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</si>
  <si>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</si>
  <si>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</si>
  <si>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</si>
  <si>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</si>
  <si>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</si>
  <si>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</si>
  <si>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</si>
  <si>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</si>
  <si>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</si>
  <si>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</si>
  <si>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</si>
  <si>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</si>
  <si>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</si>
  <si>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</si>
  <si>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</si>
  <si>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</si>
  <si>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</si>
  <si>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</si>
  <si>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</si>
  <si>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</si>
  <si>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</si>
  <si>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</si>
  <si>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</si>
  <si>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</si>
  <si>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</si>
  <si>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</si>
  <si>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</si>
  <si>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</si>
  <si>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</si>
  <si>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</si>
  <si>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</si>
  <si>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</si>
  <si>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</si>
  <si>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</si>
  <si>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</si>
  <si>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</si>
  <si>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</si>
  <si>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</si>
  <si>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</si>
  <si>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</si>
  <si>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</si>
  <si>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</si>
  <si>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</si>
  <si>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</si>
  <si>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</si>
  <si>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</si>
  <si>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</si>
  <si>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</si>
  <si>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</si>
  <si>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</si>
  <si>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</si>
  <si>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</si>
  <si>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</si>
  <si>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</si>
  <si>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</si>
  <si>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</si>
  <si>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</si>
  <si>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</si>
  <si>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</si>
  <si>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</si>
  <si>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</si>
  <si>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</si>
  <si>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</si>
  <si>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</si>
  <si>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</si>
  <si>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</si>
  <si>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</si>
  <si>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</si>
  <si>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</si>
  <si>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</si>
  <si>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</si>
  <si>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</si>
  <si>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</si>
  <si>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</si>
  <si>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</si>
  <si>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</si>
  <si>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</si>
  <si>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</si>
  <si>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</si>
  <si>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</si>
  <si>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</si>
  <si>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</si>
  <si>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</si>
  <si>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</si>
  <si>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</si>
  <si>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</si>
  <si>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</si>
  <si>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</si>
  <si>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</si>
  <si>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</si>
  <si>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</si>
  <si>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</si>
  <si>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</si>
  <si>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</si>
  <si>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</si>
  <si>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</si>
  <si>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</si>
  <si>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</si>
  <si>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</si>
  <si>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</si>
  <si>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</si>
  <si>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</si>
  <si>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</si>
  <si>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</si>
  <si>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</si>
  <si>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</si>
  <si>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</si>
  <si>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</si>
  <si>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</si>
  <si>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</si>
  <si>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</si>
  <si>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</si>
  <si>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</si>
  <si>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</si>
  <si>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</si>
  <si>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</si>
  <si>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</si>
  <si>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</si>
  <si>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</si>
  <si>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</si>
  <si>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</si>
  <si>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</si>
  <si>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</si>
  <si>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</si>
  <si>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</si>
  <si>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</si>
  <si>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</si>
  <si>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</si>
  <si>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</si>
  <si>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</si>
  <si>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</si>
  <si>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</si>
  <si>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</si>
  <si>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</si>
  <si>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</si>
  <si>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</si>
  <si>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</si>
  <si>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</si>
  <si>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</si>
  <si>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</si>
  <si>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</si>
  <si>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</si>
  <si>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</si>
  <si>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</si>
  <si>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</si>
  <si>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</si>
  <si>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</si>
  <si>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</si>
  <si>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</si>
  <si>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</si>
  <si>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</si>
  <si>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</si>
  <si>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</si>
  <si>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</si>
  <si>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</si>
  <si>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</si>
  <si>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</si>
  <si>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</si>
  <si>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</si>
  <si>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</si>
  <si>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</si>
  <si>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</si>
  <si>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</si>
  <si>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</si>
  <si>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</si>
  <si>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</si>
  <si>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</si>
  <si>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</si>
  <si>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</si>
  <si>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</si>
  <si>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</si>
  <si>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</si>
  <si>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</si>
  <si>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</si>
  <si>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</si>
  <si>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</si>
  <si>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</si>
  <si>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</si>
  <si>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</si>
  <si>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</si>
  <si>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</si>
  <si>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</si>
  <si>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</si>
  <si>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</si>
  <si>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</si>
  <si>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</si>
  <si>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</si>
  <si>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</si>
  <si>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</si>
  <si>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</si>
  <si>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</si>
  <si>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</si>
  <si>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</si>
  <si>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</si>
  <si>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</si>
  <si>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</si>
  <si>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</si>
  <si>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</si>
  <si>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</si>
  <si>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</si>
  <si>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</si>
  <si>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</si>
  <si>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</si>
  <si>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</si>
  <si>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</si>
  <si>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</si>
  <si>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</si>
  <si>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</si>
  <si>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</si>
  <si>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</si>
  <si>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</si>
  <si>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</si>
  <si>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</si>
  <si>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</si>
  <si>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</si>
  <si>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</si>
  <si>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</si>
  <si>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</si>
  <si>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</si>
  <si>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</si>
  <si>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</si>
  <si>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</si>
  <si>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</si>
  <si>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</si>
  <si>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</si>
  <si>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</si>
  <si>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</si>
  <si>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</si>
  <si>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</si>
  <si>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</si>
  <si>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</si>
  <si>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</si>
  <si>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</si>
  <si>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</si>
  <si>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</si>
  <si>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</si>
  <si>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Luo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</si>
  <si>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</si>
  <si>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</si>
  <si>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</si>
  <si>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</si>
  <si>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</si>
  <si>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</si>
  <si>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</si>
  <si>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https://mentor.ieee.org/802.11/dcn/11-18-0034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</si>
  <si>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</si>
  <si>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</si>
  <si>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</si>
  <si>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</si>
  <si>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</si>
  <si>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</si>
  <si>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</si>
  <si>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</si>
  <si>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</si>
  <si>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</si>
  <si>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</si>
  <si>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</si>
  <si>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</si>
  <si>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</si>
  <si>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</si>
  <si>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</si>
  <si>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</si>
  <si>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</si>
  <si>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</si>
  <si>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</si>
  <si>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</si>
  <si>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</si>
  <si>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https://mentor.ieee.org/802.11/dcn/11-18-1688</t>
  </si>
  <si>
    <t>Kim</t>
  </si>
  <si>
    <t>802.19 (Coexistence WG)</t>
  </si>
  <si>
    <t>Holcomb</t>
  </si>
  <si>
    <t>JTC1 802 TAG</t>
  </si>
  <si>
    <t>Shellhammer</t>
  </si>
  <si>
    <t>Godfrey</t>
  </si>
  <si>
    <t>173rd IEEE 802.11 WIRELESS LOCAL AREA NETWORKS SESSION</t>
  </si>
  <si>
    <t>January 13-18, 2019</t>
  </si>
  <si>
    <t>January 2019</t>
  </si>
  <si>
    <t>802 Wireless Opening Plenary</t>
  </si>
  <si>
    <t>https://mentor.ieee.org/802.11/dcn/11-18-2122</t>
  </si>
  <si>
    <t>https://mentor.ieee.org/802.11/dcn/11-18-2115</t>
  </si>
  <si>
    <t>https://mentor.ieee.org/802.11/dcn/11-18-2081</t>
  </si>
  <si>
    <t>https://mentor.ieee.org/802.11/dcn/11-18-2082</t>
  </si>
  <si>
    <t>https://mentor.ieee.org/802.11/dcn/11-18-2083</t>
  </si>
  <si>
    <t>https://mentor.ieee.org/802.11/dcn/11-18-2118</t>
  </si>
  <si>
    <t>https://mentor.ieee.org/802.11/dcn/11-18-2078</t>
  </si>
  <si>
    <t>https://mentor.ieee.org/802.11/dcn/11-18-2114</t>
  </si>
  <si>
    <t>https://mentor.ieee.org/802.11/dcn/11-18-2113</t>
  </si>
  <si>
    <t>https://mentor.ieee.org/802.11/dcn/11-18-2111</t>
  </si>
  <si>
    <t>https://mentor.ieee.org/802.11/dcn/11-18-2110</t>
  </si>
  <si>
    <t>https://mentor.ieee.org/802.11/dcn/11-18-2109</t>
  </si>
  <si>
    <t>https://mentor.ieee.org/802.11/dcn/11-18-2108</t>
  </si>
  <si>
    <t>https://mentor.ieee.org/802.11/dcn/11-18-2105</t>
  </si>
  <si>
    <t>TGbd</t>
  </si>
  <si>
    <t>TGbc</t>
  </si>
  <si>
    <t xml:space="preserve">Enhanced Broadcast Service (BCS) </t>
  </si>
  <si>
    <t>https://mentor.ieee.org/802.11/dcn/11-18-2086</t>
  </si>
  <si>
    <t>https://mentor.ieee.org/802.11/dcn/11-18-2116</t>
  </si>
  <si>
    <t>https://mentor.ieee.org/802.11/dcn/11-18-2084</t>
  </si>
  <si>
    <t>https://mentor.ieee.org/802.11/dcn/11-18-</t>
  </si>
  <si>
    <t>https://mentor.ieee.org/802.11/dcn/11-18-1730</t>
  </si>
  <si>
    <t>CAC Agenda - Thu 2019-01-17 - 19:30 to 21:30</t>
  </si>
  <si>
    <t>WG11 Agenda - Mon 2019-01-14 - 09:05 to 10:05</t>
  </si>
  <si>
    <t>TGbc, TGbd Chair confirmation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</si>
  <si>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</si>
  <si>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</si>
  <si>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</si>
  <si>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</si>
  <si>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WG11 Agenda - Wed 2019-01-16 - 10:30 to 12:30</t>
  </si>
  <si>
    <t>WG11 Agenda - Fri 2019-01-18 - 08:00 to 12:00</t>
  </si>
  <si>
    <t>http://schedule.802world.com</t>
  </si>
  <si>
    <t>BD</t>
  </si>
  <si>
    <t>BC</t>
  </si>
  <si>
    <t>https://mentor.ieee.org/802.11/dcn/11-18-2124</t>
  </si>
  <si>
    <t>SASB Award recognition - Rich Kennedy</t>
  </si>
  <si>
    <t>Hilton St Louis at the Ballpark, St. Louis, Missouri, USA</t>
  </si>
  <si>
    <t xml:space="preserve">      3.3.2</t>
  </si>
  <si>
    <t xml:space="preserve">      3.3.3</t>
  </si>
  <si>
    <t xml:space="preserve">      3.3.4</t>
  </si>
  <si>
    <t>WG Agenda January 2019</t>
  </si>
  <si>
    <t>https://mentor.ieee.org/802.11/dcn/11-18-2132</t>
  </si>
  <si>
    <t>https://mentor.ieee.org/802.11/dcn/11-18-2134</t>
  </si>
  <si>
    <t>https://mentor.ieee.org/802.11/dcn/11-18-2133</t>
  </si>
  <si>
    <t>https://mentor.ieee.org/802.11/dcn/11-18-2135</t>
  </si>
  <si>
    <t>https://mentor.ieee.org/802.11/dcn/11-18-2139</t>
  </si>
  <si>
    <t>Full Duplex final minutes approval</t>
  </si>
  <si>
    <t>Gilb</t>
  </si>
  <si>
    <t>11-19-0084</t>
  </si>
  <si>
    <t>https://mentor.ieee.org/802-ec/dcn/19/ec-19-0001</t>
  </si>
  <si>
    <t>doc.: IEEE 802.11-18/2081r2</t>
  </si>
  <si>
    <t>11-19-0168</t>
  </si>
  <si>
    <t>Post January Letter Ballot Planning</t>
  </si>
  <si>
    <t>11-19-175</t>
  </si>
  <si>
    <t>11-19-176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</si>
</sst>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8</xdr:row>
      <xdr:rowOff>38100</xdr:rowOff>
    </xdr:from>
    <xdr:to>
      <xdr:col>2</xdr:col>
      <xdr:colOff>0</xdr:colOff>
      <xdr:row>26</xdr:row>
      <xdr:rowOff>55572</xdr:rowOff>
    </xdr:to>
    <xdr:cxnSp macro="">
      <xdr:nvCxnSpPr>
        <xdr:cNvPr id="30" name="Straight Connector 29"/>
        <xdr:cNvCxnSpPr/>
      </xdr:nvCxnSpPr>
      <xdr:spPr bwMode="auto">
        <a:xfrm flipV="1">
          <a:off x="2122985" y="2343150"/>
          <a:ext cx="10615" cy="40370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609600</xdr:colOff>
      <xdr:row>5</xdr:row>
      <xdr:rowOff>319074</xdr:rowOff>
    </xdr:from>
    <xdr:to>
      <xdr:col>7</xdr:col>
      <xdr:colOff>619017</xdr:colOff>
      <xdr:row>8</xdr:row>
      <xdr:rowOff>40820</xdr:rowOff>
    </xdr:to>
    <xdr:cxnSp macro="">
      <xdr:nvCxnSpPr>
        <xdr:cNvPr id="29" name="Straight Connector 28"/>
        <xdr:cNvCxnSpPr/>
      </xdr:nvCxnSpPr>
      <xdr:spPr bwMode="auto">
        <a:xfrm flipV="1">
          <a:off x="6161314" y="1822663"/>
          <a:ext cx="9417" cy="4565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57" name="Straight Connector 56"/>
        <xdr:cNvCxnSpPr/>
      </xdr:nvCxnSpPr>
      <xdr:spPr bwMode="auto">
        <a:xfrm flipH="1">
          <a:off x="2124843" y="2290554"/>
          <a:ext cx="37107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60" name="Straight Connector 59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14</xdr:row>
      <xdr:rowOff>190500</xdr:rowOff>
    </xdr:from>
    <xdr:to>
      <xdr:col>5</xdr:col>
      <xdr:colOff>17319</xdr:colOff>
      <xdr:row>15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612322</xdr:colOff>
      <xdr:row>5</xdr:row>
      <xdr:rowOff>293914</xdr:rowOff>
    </xdr:from>
    <xdr:to>
      <xdr:col>31</xdr:col>
      <xdr:colOff>-1</xdr:colOff>
      <xdr:row>5</xdr:row>
      <xdr:rowOff>315686</xdr:rowOff>
    </xdr:to>
    <xdr:cxnSp macro="">
      <xdr:nvCxnSpPr>
        <xdr:cNvPr id="62" name="Straight Connector 61"/>
        <xdr:cNvCxnSpPr/>
      </xdr:nvCxnSpPr>
      <xdr:spPr bwMode="auto">
        <a:xfrm flipH="1" flipV="1">
          <a:off x="6185808" y="1807028"/>
          <a:ext cx="15335249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5" name="Straight Connector 64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6" name="Straight Connector 65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69" name="Straight Connector 68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70" name="Straight Connector 69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3" name="Straight Connector 72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4" name="Straight Connector 7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5" name="Straight Connector 7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14</xdr:row>
      <xdr:rowOff>190500</xdr:rowOff>
    </xdr:from>
    <xdr:to>
      <xdr:col>22</xdr:col>
      <xdr:colOff>17319</xdr:colOff>
      <xdr:row>15</xdr:row>
      <xdr:rowOff>9525</xdr:rowOff>
    </xdr:to>
    <xdr:cxnSp macro="">
      <xdr:nvCxnSpPr>
        <xdr:cNvPr id="76" name="Straight Connector 75"/>
        <xdr:cNvCxnSpPr/>
      </xdr:nvCxnSpPr>
      <xdr:spPr bwMode="auto">
        <a:xfrm>
          <a:off x="160002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7" name="Straight Connector 7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8" name="Straight Connector 7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79" name="Straight Connector 78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80" name="Straight Connector 79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81" name="Straight Connector 8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17319</xdr:colOff>
      <xdr:row>9</xdr:row>
      <xdr:rowOff>190500</xdr:rowOff>
    </xdr:from>
    <xdr:to>
      <xdr:col>16</xdr:col>
      <xdr:colOff>17319</xdr:colOff>
      <xdr:row>10</xdr:row>
      <xdr:rowOff>9525</xdr:rowOff>
    </xdr:to>
    <xdr:cxnSp macro="">
      <xdr:nvCxnSpPr>
        <xdr:cNvPr id="82" name="Straight Connector 81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3" name="Straight Connector 82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4" name="Straight Connector 8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5" name="Straight Connector 8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6" name="Straight Connector 85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7" name="Straight Connector 8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8" name="Straight Connector 8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89" name="Straight Connector 88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90" name="Straight Connector 89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91" name="Straight Connector 9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7" name="Straight Connector 66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8" name="Straight Connector 67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2082" TargetMode="External"/><Relationship Id="rId21" Type="http://schemas.openxmlformats.org/officeDocument/2006/relationships/hyperlink" Target="https://mentor.ieee.org/802.11/dcn/11-18-2082" TargetMode="External"/><Relationship Id="rId42" Type="http://schemas.openxmlformats.org/officeDocument/2006/relationships/hyperlink" Target="https://mentor.ieee.org/802.11/dcn/11-18-2132" TargetMode="External"/><Relationship Id="rId47" Type="http://schemas.openxmlformats.org/officeDocument/2006/relationships/hyperlink" Target="https://mentor.ieee.org/802.11/dcn/11-18-2132" TargetMode="External"/><Relationship Id="rId63" Type="http://schemas.openxmlformats.org/officeDocument/2006/relationships/hyperlink" Target="https://mentor.ieee.org/802.11/dcn/11-18-2135" TargetMode="External"/><Relationship Id="rId68" Type="http://schemas.openxmlformats.org/officeDocument/2006/relationships/hyperlink" Target="https://mentor.ieee.org/802.11/dcn/11-18-2135" TargetMode="External"/><Relationship Id="rId84" Type="http://schemas.openxmlformats.org/officeDocument/2006/relationships/hyperlink" Target="https://mentor.ieee.org/802.11/dcn/11-18-2133" TargetMode="External"/><Relationship Id="rId89" Type="http://schemas.openxmlformats.org/officeDocument/2006/relationships/hyperlink" Target="https://mentor.ieee.org/802.11/dcn/11-18-2133" TargetMode="External"/><Relationship Id="rId112" Type="http://schemas.openxmlformats.org/officeDocument/2006/relationships/hyperlink" Target="https://mentor.ieee.org/802.11/dcn/19/11-19-0176-01-0000-january-2019-liaison-to-ietf-report.pptx" TargetMode="External"/><Relationship Id="rId16" Type="http://schemas.openxmlformats.org/officeDocument/2006/relationships/hyperlink" Target="https://mentor.ieee.org/802.11/dcn/11-18-2081" TargetMode="External"/><Relationship Id="rId107" Type="http://schemas.openxmlformats.org/officeDocument/2006/relationships/hyperlink" Target="https://mentor.ieee.org/802.11/dcn/19/11-19-0084-00-0000-802-19-january-2019-liaison-report.ppt" TargetMode="External"/><Relationship Id="rId11" Type="http://schemas.openxmlformats.org/officeDocument/2006/relationships/hyperlink" Target="https://mentor.ieee.org/802.11/dcn/11-18-2132" TargetMode="External"/><Relationship Id="rId24" Type="http://schemas.openxmlformats.org/officeDocument/2006/relationships/hyperlink" Target="https://mentor.ieee.org/802.11/dcn/11-18-2082" TargetMode="External"/><Relationship Id="rId32" Type="http://schemas.openxmlformats.org/officeDocument/2006/relationships/hyperlink" Target="https://mentor.ieee.org/802.11/dcn/11-18-2132" TargetMode="External"/><Relationship Id="rId37" Type="http://schemas.openxmlformats.org/officeDocument/2006/relationships/hyperlink" Target="https://mentor.ieee.org/802.11/dcn/11-18-2132" TargetMode="External"/><Relationship Id="rId40" Type="http://schemas.openxmlformats.org/officeDocument/2006/relationships/hyperlink" Target="https://mentor.ieee.org/802.11/dcn/11-18-2132" TargetMode="External"/><Relationship Id="rId45" Type="http://schemas.openxmlformats.org/officeDocument/2006/relationships/hyperlink" Target="https://mentor.ieee.org/802.11/dcn/11-18-2132" TargetMode="External"/><Relationship Id="rId53" Type="http://schemas.openxmlformats.org/officeDocument/2006/relationships/hyperlink" Target="https://mentor.ieee.org/802.11/dcn/11-18-2083" TargetMode="External"/><Relationship Id="rId58" Type="http://schemas.openxmlformats.org/officeDocument/2006/relationships/hyperlink" Target="https://mentor.ieee.org/802.11/dcn/11-18-2083" TargetMode="External"/><Relationship Id="rId66" Type="http://schemas.openxmlformats.org/officeDocument/2006/relationships/hyperlink" Target="https://mentor.ieee.org/802.11/dcn/11-18-2135" TargetMode="External"/><Relationship Id="rId74" Type="http://schemas.openxmlformats.org/officeDocument/2006/relationships/hyperlink" Target="https://mentor.ieee.org/802.11/dcn/11-18-2135" TargetMode="External"/><Relationship Id="rId79" Type="http://schemas.openxmlformats.org/officeDocument/2006/relationships/hyperlink" Target="https://mentor.ieee.org/802.11/dcn/11-18-2135" TargetMode="External"/><Relationship Id="rId87" Type="http://schemas.openxmlformats.org/officeDocument/2006/relationships/hyperlink" Target="https://mentor.ieee.org/802.11/dcn/11-18-2133" TargetMode="External"/><Relationship Id="rId102" Type="http://schemas.openxmlformats.org/officeDocument/2006/relationships/hyperlink" Target="https://mentor.ieee.org/802.11/dcn/11-18-2139" TargetMode="External"/><Relationship Id="rId110" Type="http://schemas.openxmlformats.org/officeDocument/2006/relationships/hyperlink" Target="https://mentor.ieee.org/802.11/dcn/19/11-19-0168-00-0000-mid-week-802-18-to-802-11-st-louis-16jan19-stl.pptx" TargetMode="External"/><Relationship Id="rId115" Type="http://schemas.openxmlformats.org/officeDocument/2006/relationships/vmlDrawing" Target="../drawings/vmlDrawing1.v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2135" TargetMode="External"/><Relationship Id="rId82" Type="http://schemas.openxmlformats.org/officeDocument/2006/relationships/hyperlink" Target="https://mentor.ieee.org/802.11/dcn/11-18-2133" TargetMode="External"/><Relationship Id="rId90" Type="http://schemas.openxmlformats.org/officeDocument/2006/relationships/hyperlink" Target="https://mentor.ieee.org/802.11/dcn/11-18-2133" TargetMode="External"/><Relationship Id="rId95" Type="http://schemas.openxmlformats.org/officeDocument/2006/relationships/hyperlink" Target="https://mentor.ieee.org/802.11/dcn/11-18-2133" TargetMode="External"/><Relationship Id="rId19" Type="http://schemas.openxmlformats.org/officeDocument/2006/relationships/hyperlink" Target="https://mentor.ieee.org/802.11/dcn/11-18-2135" TargetMode="External"/><Relationship Id="rId14" Type="http://schemas.openxmlformats.org/officeDocument/2006/relationships/hyperlink" Target="https://mentor.ieee.org/802.11/dcn/18/11-18-1286-01-0000-predicting-timelines-the-track-record.pptx" TargetMode="External"/><Relationship Id="rId22" Type="http://schemas.openxmlformats.org/officeDocument/2006/relationships/hyperlink" Target="https://mentor.ieee.org/802.11/dcn/11-18-2082" TargetMode="External"/><Relationship Id="rId27" Type="http://schemas.openxmlformats.org/officeDocument/2006/relationships/hyperlink" Target="https://mentor.ieee.org/802.11/dcn/11-18-2082" TargetMode="External"/><Relationship Id="rId30" Type="http://schemas.openxmlformats.org/officeDocument/2006/relationships/hyperlink" Target="https://mentor.ieee.org/802.11/dcn/11-18-2082" TargetMode="External"/><Relationship Id="rId35" Type="http://schemas.openxmlformats.org/officeDocument/2006/relationships/hyperlink" Target="https://mentor.ieee.org/802.11/dcn/11-18-2132" TargetMode="External"/><Relationship Id="rId43" Type="http://schemas.openxmlformats.org/officeDocument/2006/relationships/hyperlink" Target="https://mentor.ieee.org/802.11/dcn/11-18-2132" TargetMode="External"/><Relationship Id="rId48" Type="http://schemas.openxmlformats.org/officeDocument/2006/relationships/hyperlink" Target="https://mentor.ieee.org/802.11/dcn/11-18-2081" TargetMode="External"/><Relationship Id="rId56" Type="http://schemas.openxmlformats.org/officeDocument/2006/relationships/hyperlink" Target="https://mentor.ieee.org/802.11/dcn/11-18-2083" TargetMode="External"/><Relationship Id="rId64" Type="http://schemas.openxmlformats.org/officeDocument/2006/relationships/hyperlink" Target="https://mentor.ieee.org/802.11/dcn/11-18-2135" TargetMode="External"/><Relationship Id="rId69" Type="http://schemas.openxmlformats.org/officeDocument/2006/relationships/hyperlink" Target="https://mentor.ieee.org/802.11/dcn/11-18-2135" TargetMode="External"/><Relationship Id="rId77" Type="http://schemas.openxmlformats.org/officeDocument/2006/relationships/hyperlink" Target="https://mentor.ieee.org/802.11/dcn/11-18-2135" TargetMode="External"/><Relationship Id="rId100" Type="http://schemas.openxmlformats.org/officeDocument/2006/relationships/hyperlink" Target="https://mentor.ieee.org/802.11/dcn/11-18-2139" TargetMode="External"/><Relationship Id="rId105" Type="http://schemas.openxmlformats.org/officeDocument/2006/relationships/hyperlink" Target="https://mentor.ieee.org/802.11/dcn/11-18-2139" TargetMode="External"/><Relationship Id="rId113" Type="http://schemas.openxmlformats.org/officeDocument/2006/relationships/hyperlink" Target="https://mentor.ieee.org/802.11/dcn/19/11-19-0175-00-0000-wfa-liaison-update.pptx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2083" TargetMode="External"/><Relationship Id="rId72" Type="http://schemas.openxmlformats.org/officeDocument/2006/relationships/hyperlink" Target="https://mentor.ieee.org/802.11/dcn/11-18-2135" TargetMode="External"/><Relationship Id="rId80" Type="http://schemas.openxmlformats.org/officeDocument/2006/relationships/hyperlink" Target="https://mentor.ieee.org/802.11/dcn/11-18-2133" TargetMode="External"/><Relationship Id="rId85" Type="http://schemas.openxmlformats.org/officeDocument/2006/relationships/hyperlink" Target="https://mentor.ieee.org/802.11/dcn/11-18-2133" TargetMode="External"/><Relationship Id="rId93" Type="http://schemas.openxmlformats.org/officeDocument/2006/relationships/hyperlink" Target="https://mentor.ieee.org/802.11/dcn/11-18-2133" TargetMode="External"/><Relationship Id="rId98" Type="http://schemas.openxmlformats.org/officeDocument/2006/relationships/hyperlink" Target="https://mentor.ieee.org/802.11/dcn/11-18-2083" TargetMode="External"/><Relationship Id="rId3" Type="http://schemas.openxmlformats.org/officeDocument/2006/relationships/hyperlink" Target="https://mentor.ieee.org/802.11/dcn/11-18-1730" TargetMode="External"/><Relationship Id="rId12" Type="http://schemas.openxmlformats.org/officeDocument/2006/relationships/hyperlink" Target="https://mentor.ieee.org/802.11/dcn/11-18-2139" TargetMode="External"/><Relationship Id="rId17" Type="http://schemas.openxmlformats.org/officeDocument/2006/relationships/hyperlink" Target="https://mentor.ieee.org/802.11/dcn/11-18-2083" TargetMode="External"/><Relationship Id="rId25" Type="http://schemas.openxmlformats.org/officeDocument/2006/relationships/hyperlink" Target="https://mentor.ieee.org/802.11/dcn/11-18-2082" TargetMode="External"/><Relationship Id="rId33" Type="http://schemas.openxmlformats.org/officeDocument/2006/relationships/hyperlink" Target="https://mentor.ieee.org/802.11/dcn/11-18-2132" TargetMode="External"/><Relationship Id="rId38" Type="http://schemas.openxmlformats.org/officeDocument/2006/relationships/hyperlink" Target="https://mentor.ieee.org/802.11/dcn/11-18-2132" TargetMode="External"/><Relationship Id="rId46" Type="http://schemas.openxmlformats.org/officeDocument/2006/relationships/hyperlink" Target="https://mentor.ieee.org/802.11/dcn/11-18-2132" TargetMode="External"/><Relationship Id="rId59" Type="http://schemas.openxmlformats.org/officeDocument/2006/relationships/hyperlink" Target="https://mentor.ieee.org/802.11/dcn/11-18-2135" TargetMode="External"/><Relationship Id="rId67" Type="http://schemas.openxmlformats.org/officeDocument/2006/relationships/hyperlink" Target="https://mentor.ieee.org/802.11/dcn/11-18-2135" TargetMode="External"/><Relationship Id="rId103" Type="http://schemas.openxmlformats.org/officeDocument/2006/relationships/hyperlink" Target="https://mentor.ieee.org/802.11/dcn/11-18-2139" TargetMode="External"/><Relationship Id="rId108" Type="http://schemas.openxmlformats.org/officeDocument/2006/relationships/hyperlink" Target="https://mentor.ieee.org/802-ec/dcn/19/ec-19-0001" TargetMode="External"/><Relationship Id="rId116" Type="http://schemas.openxmlformats.org/officeDocument/2006/relationships/comments" Target="../comments1.xml"/><Relationship Id="rId20" Type="http://schemas.openxmlformats.org/officeDocument/2006/relationships/hyperlink" Target="https://mentor.ieee.org/802.11/dcn/11-18-2083" TargetMode="External"/><Relationship Id="rId41" Type="http://schemas.openxmlformats.org/officeDocument/2006/relationships/hyperlink" Target="https://mentor.ieee.org/802.11/dcn/11-18-2132" TargetMode="External"/><Relationship Id="rId54" Type="http://schemas.openxmlformats.org/officeDocument/2006/relationships/hyperlink" Target="https://mentor.ieee.org/802.11/dcn/11-18-2083" TargetMode="External"/><Relationship Id="rId62" Type="http://schemas.openxmlformats.org/officeDocument/2006/relationships/hyperlink" Target="https://mentor.ieee.org/802.11/dcn/11-18-2135" TargetMode="External"/><Relationship Id="rId70" Type="http://schemas.openxmlformats.org/officeDocument/2006/relationships/hyperlink" Target="https://mentor.ieee.org/802.11/dcn/11-18-2135" TargetMode="External"/><Relationship Id="rId75" Type="http://schemas.openxmlformats.org/officeDocument/2006/relationships/hyperlink" Target="https://mentor.ieee.org/802.11/dcn/11-18-2135" TargetMode="External"/><Relationship Id="rId83" Type="http://schemas.openxmlformats.org/officeDocument/2006/relationships/hyperlink" Target="https://mentor.ieee.org/802.11/dcn/11-18-2133" TargetMode="External"/><Relationship Id="rId88" Type="http://schemas.openxmlformats.org/officeDocument/2006/relationships/hyperlink" Target="https://mentor.ieee.org/802.11/dcn/11-18-2133" TargetMode="External"/><Relationship Id="rId91" Type="http://schemas.openxmlformats.org/officeDocument/2006/relationships/hyperlink" Target="https://mentor.ieee.org/802.11/dcn/11-18-2133" TargetMode="External"/><Relationship Id="rId96" Type="http://schemas.openxmlformats.org/officeDocument/2006/relationships/hyperlink" Target="https://mentor.ieee.org/802.11/dcn/11-18-2133" TargetMode="External"/><Relationship Id="rId111" Type="http://schemas.openxmlformats.org/officeDocument/2006/relationships/hyperlink" Target="https://mentor.ieee.org/802.11/dcn/11-18-2083" TargetMode="External"/><Relationship Id="rId1" Type="http://schemas.openxmlformats.org/officeDocument/2006/relationships/hyperlink" Target="https://mentor.ieee.org/802.11/dcn/11-18-2082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2081" TargetMode="External"/><Relationship Id="rId23" Type="http://schemas.openxmlformats.org/officeDocument/2006/relationships/hyperlink" Target="https://mentor.ieee.org/802.11/dcn/11-18-2082" TargetMode="External"/><Relationship Id="rId28" Type="http://schemas.openxmlformats.org/officeDocument/2006/relationships/hyperlink" Target="https://mentor.ieee.org/802.11/dcn/11-18-2082" TargetMode="External"/><Relationship Id="rId36" Type="http://schemas.openxmlformats.org/officeDocument/2006/relationships/hyperlink" Target="https://mentor.ieee.org/802.11/dcn/11-18-2132" TargetMode="External"/><Relationship Id="rId49" Type="http://schemas.openxmlformats.org/officeDocument/2006/relationships/hyperlink" Target="https://mentor.ieee.org/802.11/dcn/11-18-2083" TargetMode="External"/><Relationship Id="rId57" Type="http://schemas.openxmlformats.org/officeDocument/2006/relationships/hyperlink" Target="https://mentor.ieee.org/802.11/dcn/11-18-2083" TargetMode="External"/><Relationship Id="rId106" Type="http://schemas.openxmlformats.org/officeDocument/2006/relationships/hyperlink" Target="https://mentor.ieee.org/802.11/dcn/11-18-2139" TargetMode="External"/><Relationship Id="rId114" Type="http://schemas.openxmlformats.org/officeDocument/2006/relationships/printerSettings" Target="../printerSettings/printerSettings12.bin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2132" TargetMode="External"/><Relationship Id="rId44" Type="http://schemas.openxmlformats.org/officeDocument/2006/relationships/hyperlink" Target="https://mentor.ieee.org/802.11/dcn/11-18-2132" TargetMode="External"/><Relationship Id="rId52" Type="http://schemas.openxmlformats.org/officeDocument/2006/relationships/hyperlink" Target="https://mentor.ieee.org/802.11/dcn/11-18-2083" TargetMode="External"/><Relationship Id="rId60" Type="http://schemas.openxmlformats.org/officeDocument/2006/relationships/hyperlink" Target="https://mentor.ieee.org/802.11/dcn/11-18-2135" TargetMode="External"/><Relationship Id="rId65" Type="http://schemas.openxmlformats.org/officeDocument/2006/relationships/hyperlink" Target="https://mentor.ieee.org/802.11/dcn/11-18-2135" TargetMode="External"/><Relationship Id="rId73" Type="http://schemas.openxmlformats.org/officeDocument/2006/relationships/hyperlink" Target="https://mentor.ieee.org/802.11/dcn/11-18-2135" TargetMode="External"/><Relationship Id="rId78" Type="http://schemas.openxmlformats.org/officeDocument/2006/relationships/hyperlink" Target="https://mentor.ieee.org/802.11/dcn/11-18-2135" TargetMode="External"/><Relationship Id="rId81" Type="http://schemas.openxmlformats.org/officeDocument/2006/relationships/hyperlink" Target="https://mentor.ieee.org/802.11/dcn/11-18-2133" TargetMode="External"/><Relationship Id="rId86" Type="http://schemas.openxmlformats.org/officeDocument/2006/relationships/hyperlink" Target="https://mentor.ieee.org/802.11/dcn/11-18-2133" TargetMode="External"/><Relationship Id="rId94" Type="http://schemas.openxmlformats.org/officeDocument/2006/relationships/hyperlink" Target="https://mentor.ieee.org/802.11/dcn/11-18-2133" TargetMode="External"/><Relationship Id="rId99" Type="http://schemas.openxmlformats.org/officeDocument/2006/relationships/hyperlink" Target="https://mentor.ieee.org/802.11/dcn/11-18-2133" TargetMode="External"/><Relationship Id="rId101" Type="http://schemas.openxmlformats.org/officeDocument/2006/relationships/hyperlink" Target="https://mentor.ieee.org/802.11/dcn/11-18-2139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2133" TargetMode="External"/><Relationship Id="rId18" Type="http://schemas.openxmlformats.org/officeDocument/2006/relationships/hyperlink" Target="https://mentor.ieee.org/802.11/dcn/11-18-2134" TargetMode="External"/><Relationship Id="rId39" Type="http://schemas.openxmlformats.org/officeDocument/2006/relationships/hyperlink" Target="https://mentor.ieee.org/802.11/dcn/11-18-2132" TargetMode="External"/><Relationship Id="rId109" Type="http://schemas.openxmlformats.org/officeDocument/2006/relationships/hyperlink" Target="https://mentor.ieee.org/802.11/dcn/11-18-2083" TargetMode="External"/><Relationship Id="rId34" Type="http://schemas.openxmlformats.org/officeDocument/2006/relationships/hyperlink" Target="https://mentor.ieee.org/802.11/dcn/11-18-2132" TargetMode="External"/><Relationship Id="rId50" Type="http://schemas.openxmlformats.org/officeDocument/2006/relationships/hyperlink" Target="https://mentor.ieee.org/802.11/dcn/11-18-2083" TargetMode="External"/><Relationship Id="rId55" Type="http://schemas.openxmlformats.org/officeDocument/2006/relationships/hyperlink" Target="https://mentor.ieee.org/802.11/dcn/11-18-2083" TargetMode="External"/><Relationship Id="rId76" Type="http://schemas.openxmlformats.org/officeDocument/2006/relationships/hyperlink" Target="https://mentor.ieee.org/802.11/dcn/11-18-2135" TargetMode="External"/><Relationship Id="rId97" Type="http://schemas.openxmlformats.org/officeDocument/2006/relationships/hyperlink" Target="https://mentor.ieee.org/802.11/dcn/11-18-2133" TargetMode="External"/><Relationship Id="rId104" Type="http://schemas.openxmlformats.org/officeDocument/2006/relationships/hyperlink" Target="https://mentor.ieee.org/802.11/dcn/11-18-2139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2135" TargetMode="External"/><Relationship Id="rId92" Type="http://schemas.openxmlformats.org/officeDocument/2006/relationships/hyperlink" Target="https://mentor.ieee.org/802.11/dcn/11-18-2133" TargetMode="External"/><Relationship Id="rId2" Type="http://schemas.openxmlformats.org/officeDocument/2006/relationships/hyperlink" Target="https://mentor.ieee.org/802.11/dcn/11-18-2081" TargetMode="External"/><Relationship Id="rId29" Type="http://schemas.openxmlformats.org/officeDocument/2006/relationships/hyperlink" Target="https://mentor.ieee.org/802.11/dcn/11-18-208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2084" TargetMode="External"/><Relationship Id="rId18" Type="http://schemas.openxmlformats.org/officeDocument/2006/relationships/hyperlink" Target="https://mentor.ieee.org/802.11/dcn/11-18-2132" TargetMode="External"/><Relationship Id="rId26" Type="http://schemas.openxmlformats.org/officeDocument/2006/relationships/hyperlink" Target="https://mentor.ieee.org/802.11/dcn/11-18-210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2083" TargetMode="External"/><Relationship Id="rId34" Type="http://schemas.openxmlformats.org/officeDocument/2006/relationships/hyperlink" Target="https://mentor.ieee.org/802.11/dcn/11-18-2105" TargetMode="External"/><Relationship Id="rId7" Type="http://schemas.openxmlformats.org/officeDocument/2006/relationships/hyperlink" Target="https://mentor.ieee.org/802.11/dcn/11-18-2081" TargetMode="External"/><Relationship Id="rId12" Type="http://schemas.openxmlformats.org/officeDocument/2006/relationships/hyperlink" Target="https://mentor.ieee.org/802.11/dcn/11-18-2113" TargetMode="External"/><Relationship Id="rId17" Type="http://schemas.openxmlformats.org/officeDocument/2006/relationships/hyperlink" Target="https://mentor.ieee.org/802.11/dcn/11-18-2082" TargetMode="External"/><Relationship Id="rId25" Type="http://schemas.openxmlformats.org/officeDocument/2006/relationships/hyperlink" Target="https://mentor.ieee.org/802.11/dcn/11-18-2111" TargetMode="External"/><Relationship Id="rId33" Type="http://schemas.openxmlformats.org/officeDocument/2006/relationships/hyperlink" Target="https://mentor.ieee.org/802.11/dcn/11-18-211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2114" TargetMode="External"/><Relationship Id="rId20" Type="http://schemas.openxmlformats.org/officeDocument/2006/relationships/hyperlink" Target="https://mentor.ieee.org/802.11/dcn/11-18-2134" TargetMode="External"/><Relationship Id="rId29" Type="http://schemas.openxmlformats.org/officeDocument/2006/relationships/hyperlink" Target="https://mentor.ieee.org/802.11/dcn/11-18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2109" TargetMode="External"/><Relationship Id="rId24" Type="http://schemas.openxmlformats.org/officeDocument/2006/relationships/hyperlink" Target="https://mentor.ieee.org/802.11/dcn/11-18-1730" TargetMode="External"/><Relationship Id="rId32" Type="http://schemas.openxmlformats.org/officeDocument/2006/relationships/hyperlink" Target="https://mentor.ieee.org/802.11/dcn/11-18-212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2116" TargetMode="External"/><Relationship Id="rId23" Type="http://schemas.openxmlformats.org/officeDocument/2006/relationships/hyperlink" Target="https://mentor.ieee.org/802.11/dcn/11-18-2135" TargetMode="External"/><Relationship Id="rId28" Type="http://schemas.openxmlformats.org/officeDocument/2006/relationships/hyperlink" Target="https://mentor.ieee.org/802.11/dcn/11-18-2118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8-2078" TargetMode="External"/><Relationship Id="rId19" Type="http://schemas.openxmlformats.org/officeDocument/2006/relationships/hyperlink" Target="https://mentor.ieee.org/802.11/dcn/11-18-2139" TargetMode="External"/><Relationship Id="rId31" Type="http://schemas.openxmlformats.org/officeDocument/2006/relationships/hyperlink" Target="https://mentor.ieee.org/802.11/dcn/11-18-168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2115" TargetMode="External"/><Relationship Id="rId14" Type="http://schemas.openxmlformats.org/officeDocument/2006/relationships/hyperlink" Target="https://mentor.ieee.org/802.11/dcn/11-18-2086" TargetMode="External"/><Relationship Id="rId22" Type="http://schemas.openxmlformats.org/officeDocument/2006/relationships/hyperlink" Target="https://mentor.ieee.org/802.11/dcn/11-18-2133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8-2124" TargetMode="External"/><Relationship Id="rId35" Type="http://schemas.openxmlformats.org/officeDocument/2006/relationships/hyperlink" Target="https://mentor.ieee.org/802-ec/dcn/19/ec-19-000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E16" sqref="E16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546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494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536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43481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463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464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423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424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427</v>
      </c>
      <c r="J18" s="23" t="s">
        <v>438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425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426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9" t="s">
        <v>104</v>
      </c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1"/>
    </row>
    <row r="23" spans="1:16" ht="20.149999999999999" customHeight="1" x14ac:dyDescent="0.45">
      <c r="B23" s="36" t="s">
        <v>103</v>
      </c>
      <c r="C23" s="282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4"/>
    </row>
    <row r="24" spans="1:16" ht="20.149999999999999" customHeight="1" x14ac:dyDescent="0.4"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7"/>
    </row>
    <row r="32" spans="1:16" ht="20.149999999999999" customHeight="1" x14ac:dyDescent="0.4">
      <c r="B32" s="37"/>
      <c r="C32" s="278"/>
      <c r="D32" s="278"/>
      <c r="E32" s="278"/>
      <c r="F32" s="278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7"/>
      <c r="D34" s="277"/>
      <c r="E34" s="277"/>
      <c r="F34" s="277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7"/>
      <c r="D36" s="277"/>
      <c r="E36" s="277"/>
      <c r="F36" s="277"/>
    </row>
    <row r="37" spans="2:6" ht="20.149999999999999" customHeight="1" x14ac:dyDescent="0.4">
      <c r="C37" s="277"/>
      <c r="D37" s="277"/>
      <c r="E37" s="277"/>
      <c r="F37" s="27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8" t="str">
        <f>Parameters!B1</f>
        <v>173rd IEEE 802.11 WIRELESS LOCAL AREA NETWORKS SESSION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90"/>
      <c r="IS2" s="1" t="s">
        <v>3</v>
      </c>
    </row>
    <row r="3" spans="1:253" ht="15.75" customHeight="1" x14ac:dyDescent="0.3"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</row>
    <row r="4" spans="1:253" ht="15.75" customHeight="1" x14ac:dyDescent="0.3">
      <c r="B4" s="294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6"/>
    </row>
    <row r="5" spans="1:253" ht="21" customHeight="1" x14ac:dyDescent="0.3">
      <c r="B5" s="297" t="str">
        <f>Parameters!B2</f>
        <v>Hilton St Louis at the Ballpark, St. Louis, Missouri, USA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</row>
    <row r="6" spans="1:253" ht="15.75" customHeight="1" x14ac:dyDescent="0.3"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</row>
    <row r="7" spans="1:253" ht="15.75" customHeight="1" x14ac:dyDescent="0.3">
      <c r="A7" s="54"/>
      <c r="B7" s="300" t="str">
        <f>Parameters!B3</f>
        <v>January 13-18, 2019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73"/>
      <c r="R7" s="73"/>
    </row>
    <row r="8" spans="1:253" ht="15.75" customHeight="1" x14ac:dyDescent="0.3">
      <c r="A8" s="54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9" t="s">
        <v>2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73"/>
      <c r="R25" s="73"/>
    </row>
    <row r="26" spans="1:21" ht="15.75" customHeight="1" x14ac:dyDescent="0.3">
      <c r="A26" s="54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73"/>
      <c r="R26" s="73"/>
    </row>
    <row r="27" spans="1:21" ht="15.75" customHeight="1" x14ac:dyDescent="0.3">
      <c r="B27" s="298" t="s">
        <v>436</v>
      </c>
      <c r="C27" s="298"/>
      <c r="D27" s="298"/>
      <c r="E27" s="298"/>
      <c r="F27" s="298"/>
      <c r="G27" s="298"/>
      <c r="H27" s="298"/>
      <c r="I27" s="298"/>
      <c r="J27" s="304"/>
      <c r="K27" s="304"/>
      <c r="L27" s="301" t="str">
        <f>Title!C14</f>
        <v>dstanley@ieee.org</v>
      </c>
      <c r="M27" s="302"/>
      <c r="N27" s="302"/>
      <c r="O27" s="302"/>
      <c r="P27" s="302"/>
      <c r="Q27" s="302"/>
      <c r="R27" s="302"/>
    </row>
    <row r="28" spans="1:21" ht="15.75" customHeight="1" x14ac:dyDescent="0.3">
      <c r="B28" s="305"/>
      <c r="C28" s="305"/>
      <c r="D28" s="305"/>
      <c r="E28" s="305"/>
      <c r="F28" s="305"/>
      <c r="G28" s="305"/>
      <c r="H28" s="305"/>
      <c r="I28" s="305"/>
      <c r="J28" s="304"/>
      <c r="K28" s="304"/>
      <c r="L28" s="303"/>
      <c r="M28" s="303"/>
      <c r="N28" s="303"/>
      <c r="O28" s="303"/>
      <c r="P28" s="303"/>
      <c r="Q28" s="303"/>
      <c r="R28" s="303"/>
    </row>
    <row r="29" spans="1:21" ht="15.75" customHeight="1" x14ac:dyDescent="0.3">
      <c r="B29" s="298" t="s">
        <v>48</v>
      </c>
      <c r="C29" s="298"/>
      <c r="D29" s="298"/>
      <c r="E29" s="298"/>
      <c r="F29" s="298"/>
      <c r="G29" s="298"/>
      <c r="H29" s="298"/>
      <c r="I29" s="298"/>
      <c r="J29" s="304"/>
      <c r="K29" s="304"/>
      <c r="L29" s="301" t="str">
        <f>Title!I14</f>
        <v>jrosdahl@ieee.org</v>
      </c>
      <c r="M29" s="302"/>
      <c r="N29" s="302"/>
      <c r="O29" s="302"/>
      <c r="P29" s="302"/>
      <c r="Q29" s="302"/>
      <c r="R29" s="302"/>
    </row>
    <row r="30" spans="1:21" ht="15.75" customHeight="1" x14ac:dyDescent="0.3">
      <c r="B30" s="305"/>
      <c r="C30" s="305"/>
      <c r="D30" s="305"/>
      <c r="E30" s="305"/>
      <c r="F30" s="305"/>
      <c r="G30" s="305"/>
      <c r="H30" s="305"/>
      <c r="I30" s="305"/>
      <c r="J30" s="304"/>
      <c r="K30" s="304"/>
      <c r="L30" s="303"/>
      <c r="M30" s="303"/>
      <c r="N30" s="303"/>
      <c r="O30" s="303"/>
      <c r="P30" s="303"/>
      <c r="Q30" s="303"/>
      <c r="R30" s="303"/>
    </row>
    <row r="31" spans="1:21" ht="15.75" customHeight="1" x14ac:dyDescent="0.3">
      <c r="B31" s="298" t="s">
        <v>437</v>
      </c>
      <c r="C31" s="298"/>
      <c r="D31" s="298"/>
      <c r="E31" s="298"/>
      <c r="F31" s="298"/>
      <c r="G31" s="298"/>
      <c r="H31" s="298"/>
      <c r="I31" s="298"/>
      <c r="J31" s="304"/>
      <c r="K31" s="304"/>
      <c r="L31" s="301" t="str">
        <f>Title!I20</f>
        <v xml:space="preserve">robert.stacey@intel.com </v>
      </c>
      <c r="M31" s="302"/>
      <c r="N31" s="302"/>
      <c r="O31" s="302"/>
      <c r="P31" s="302"/>
      <c r="Q31" s="302"/>
      <c r="R31" s="302"/>
    </row>
    <row r="32" spans="1:21" ht="15.75" customHeight="1" x14ac:dyDescent="0.3">
      <c r="B32" s="305"/>
      <c r="C32" s="305"/>
      <c r="D32" s="305"/>
      <c r="E32" s="305"/>
      <c r="F32" s="305"/>
      <c r="G32" s="305"/>
      <c r="H32" s="305"/>
      <c r="I32" s="305"/>
      <c r="J32" s="304"/>
      <c r="K32" s="304"/>
      <c r="L32" s="303"/>
      <c r="M32" s="303"/>
      <c r="N32" s="303"/>
      <c r="O32" s="303"/>
      <c r="P32" s="303"/>
      <c r="Q32" s="303"/>
      <c r="R32" s="303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Q28" sqref="Q28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83" t="str">
        <f>" 802.11 Agenda R" &amp;Parameters!B8</f>
        <v xml:space="preserve"> 802.11 Agenda R2</v>
      </c>
      <c r="B1" s="385" t="str">
        <f>Parameters!B2</f>
        <v>Hilton St Louis at the Ballpark, St. Louis, Missouri, USA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</row>
    <row r="2" spans="1:32" s="2" customFormat="1" ht="20.25" customHeight="1" x14ac:dyDescent="0.3">
      <c r="A2" s="384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84"/>
      <c r="B3" s="393" t="str">
        <f>Parameters!B3</f>
        <v>January 13-18, 2019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43478</v>
      </c>
      <c r="C5" s="367">
        <f>B5+1</f>
        <v>43479</v>
      </c>
      <c r="D5" s="368"/>
      <c r="E5" s="368"/>
      <c r="F5" s="368"/>
      <c r="G5" s="368"/>
      <c r="H5" s="369"/>
      <c r="I5" s="367">
        <f>B5+2</f>
        <v>43480</v>
      </c>
      <c r="J5" s="368"/>
      <c r="K5" s="368"/>
      <c r="L5" s="368"/>
      <c r="M5" s="368"/>
      <c r="N5" s="369"/>
      <c r="O5" s="367">
        <f>B5+3</f>
        <v>43481</v>
      </c>
      <c r="P5" s="368"/>
      <c r="Q5" s="368"/>
      <c r="R5" s="368"/>
      <c r="S5" s="368"/>
      <c r="T5" s="369"/>
      <c r="U5" s="367">
        <f>B5+4</f>
        <v>43482</v>
      </c>
      <c r="V5" s="368"/>
      <c r="W5" s="368"/>
      <c r="X5" s="368"/>
      <c r="Y5" s="368"/>
      <c r="Z5" s="369"/>
      <c r="AA5" s="367">
        <f>B5+5</f>
        <v>43483</v>
      </c>
      <c r="AB5" s="368"/>
      <c r="AC5" s="368"/>
      <c r="AD5" s="368"/>
      <c r="AE5" s="368"/>
      <c r="AF5" s="369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91" t="s">
        <v>112</v>
      </c>
      <c r="J6" s="392"/>
      <c r="K6" s="392"/>
      <c r="L6" s="392"/>
      <c r="M6" s="39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37" t="s">
        <v>495</v>
      </c>
      <c r="D7" s="338"/>
      <c r="E7" s="338"/>
      <c r="F7" s="338"/>
      <c r="G7" s="338"/>
      <c r="H7" s="339"/>
      <c r="I7" s="388" t="s">
        <v>482</v>
      </c>
      <c r="J7" s="322" t="s">
        <v>54</v>
      </c>
      <c r="K7" s="351" t="s">
        <v>382</v>
      </c>
      <c r="L7" s="351" t="s">
        <v>382</v>
      </c>
      <c r="M7" s="374"/>
      <c r="N7" s="374"/>
      <c r="O7" s="322" t="s">
        <v>54</v>
      </c>
      <c r="P7" s="325" t="s">
        <v>528</v>
      </c>
      <c r="Q7" s="306" t="s">
        <v>529</v>
      </c>
      <c r="R7" s="328" t="s">
        <v>452</v>
      </c>
      <c r="S7" s="371" t="s">
        <v>44</v>
      </c>
      <c r="T7" s="374"/>
      <c r="U7" s="322" t="s">
        <v>54</v>
      </c>
      <c r="V7" s="325" t="s">
        <v>528</v>
      </c>
      <c r="W7" s="320" t="s">
        <v>115</v>
      </c>
      <c r="X7" s="380" t="s">
        <v>366</v>
      </c>
      <c r="Y7" s="317" t="s">
        <v>123</v>
      </c>
      <c r="Z7" s="370" t="s">
        <v>367</v>
      </c>
      <c r="AA7" s="397" t="s">
        <v>56</v>
      </c>
      <c r="AB7" s="398"/>
      <c r="AC7" s="398"/>
      <c r="AD7" s="398"/>
      <c r="AE7" s="398"/>
      <c r="AF7" s="399"/>
    </row>
    <row r="8" spans="1:32" s="2" customFormat="1" ht="15.75" customHeight="1" x14ac:dyDescent="0.3">
      <c r="A8" s="93" t="s">
        <v>34</v>
      </c>
      <c r="B8" s="111"/>
      <c r="C8" s="340"/>
      <c r="D8" s="341"/>
      <c r="E8" s="341"/>
      <c r="F8" s="341"/>
      <c r="G8" s="341"/>
      <c r="H8" s="342"/>
      <c r="I8" s="389"/>
      <c r="J8" s="323"/>
      <c r="K8" s="352"/>
      <c r="L8" s="352"/>
      <c r="M8" s="375"/>
      <c r="N8" s="375"/>
      <c r="O8" s="323"/>
      <c r="P8" s="326"/>
      <c r="Q8" s="307"/>
      <c r="R8" s="329"/>
      <c r="S8" s="372"/>
      <c r="T8" s="375"/>
      <c r="U8" s="323"/>
      <c r="V8" s="326"/>
      <c r="W8" s="321"/>
      <c r="X8" s="381"/>
      <c r="Y8" s="318"/>
      <c r="Z8" s="335"/>
      <c r="AA8" s="400"/>
      <c r="AB8" s="401"/>
      <c r="AC8" s="401"/>
      <c r="AD8" s="401"/>
      <c r="AE8" s="401"/>
      <c r="AF8" s="402"/>
    </row>
    <row r="9" spans="1:32" s="2" customFormat="1" ht="15.75" customHeight="1" x14ac:dyDescent="0.3">
      <c r="A9" s="115" t="s">
        <v>32</v>
      </c>
      <c r="B9" s="87"/>
      <c r="C9" s="343" t="s">
        <v>387</v>
      </c>
      <c r="D9" s="344"/>
      <c r="E9" s="344"/>
      <c r="F9" s="344"/>
      <c r="G9" s="344"/>
      <c r="H9" s="345"/>
      <c r="I9" s="389"/>
      <c r="J9" s="323"/>
      <c r="K9" s="352"/>
      <c r="L9" s="352"/>
      <c r="M9" s="375"/>
      <c r="N9" s="375"/>
      <c r="O9" s="323"/>
      <c r="P9" s="326"/>
      <c r="Q9" s="307"/>
      <c r="R9" s="329"/>
      <c r="S9" s="372"/>
      <c r="T9" s="375"/>
      <c r="U9" s="323"/>
      <c r="V9" s="326"/>
      <c r="W9" s="321"/>
      <c r="X9" s="381"/>
      <c r="Y9" s="318"/>
      <c r="Z9" s="335"/>
      <c r="AA9" s="400"/>
      <c r="AB9" s="401"/>
      <c r="AC9" s="401"/>
      <c r="AD9" s="401"/>
      <c r="AE9" s="401"/>
      <c r="AF9" s="402"/>
    </row>
    <row r="10" spans="1:32" s="2" customFormat="1" ht="15.75" customHeight="1" x14ac:dyDescent="0.3">
      <c r="A10" s="115" t="s">
        <v>33</v>
      </c>
      <c r="B10" s="87"/>
      <c r="C10" s="346"/>
      <c r="D10" s="347"/>
      <c r="E10" s="347"/>
      <c r="F10" s="347"/>
      <c r="G10" s="347"/>
      <c r="H10" s="348"/>
      <c r="I10" s="390"/>
      <c r="J10" s="324"/>
      <c r="K10" s="352"/>
      <c r="L10" s="352"/>
      <c r="M10" s="376"/>
      <c r="N10" s="376"/>
      <c r="O10" s="324"/>
      <c r="P10" s="327"/>
      <c r="Q10" s="308"/>
      <c r="R10" s="330"/>
      <c r="S10" s="373"/>
      <c r="T10" s="376"/>
      <c r="U10" s="324"/>
      <c r="V10" s="327"/>
      <c r="W10" s="321"/>
      <c r="X10" s="382"/>
      <c r="Y10" s="319"/>
      <c r="Z10" s="336"/>
      <c r="AA10" s="400"/>
      <c r="AB10" s="401"/>
      <c r="AC10" s="401"/>
      <c r="AD10" s="401"/>
      <c r="AE10" s="401"/>
      <c r="AF10" s="402"/>
    </row>
    <row r="11" spans="1:32" s="2" customFormat="1" ht="27" customHeight="1" x14ac:dyDescent="0.3">
      <c r="A11" s="116" t="s">
        <v>19</v>
      </c>
      <c r="B11" s="114"/>
      <c r="C11" s="353" t="s">
        <v>6</v>
      </c>
      <c r="D11" s="354"/>
      <c r="E11" s="354"/>
      <c r="F11" s="354"/>
      <c r="G11" s="354"/>
      <c r="H11" s="355"/>
      <c r="I11" s="350" t="s">
        <v>6</v>
      </c>
      <c r="J11" s="350"/>
      <c r="K11" s="350"/>
      <c r="L11" s="350"/>
      <c r="M11" s="350"/>
      <c r="N11" s="350"/>
      <c r="O11" s="355" t="s">
        <v>6</v>
      </c>
      <c r="P11" s="350"/>
      <c r="Q11" s="350"/>
      <c r="R11" s="350"/>
      <c r="S11" s="350"/>
      <c r="T11" s="350"/>
      <c r="U11" s="350" t="s">
        <v>6</v>
      </c>
      <c r="V11" s="350"/>
      <c r="W11" s="350"/>
      <c r="X11" s="350"/>
      <c r="Y11" s="350"/>
      <c r="Z11" s="350"/>
      <c r="AA11" s="400"/>
      <c r="AB11" s="401"/>
      <c r="AC11" s="401"/>
      <c r="AD11" s="401"/>
      <c r="AE11" s="401"/>
      <c r="AF11" s="402"/>
    </row>
    <row r="12" spans="1:32" s="2" customFormat="1" ht="15.75" customHeight="1" x14ac:dyDescent="0.3">
      <c r="A12" s="113" t="s">
        <v>18</v>
      </c>
      <c r="B12" s="87"/>
      <c r="C12" s="322" t="s">
        <v>54</v>
      </c>
      <c r="D12" s="325" t="s">
        <v>528</v>
      </c>
      <c r="E12" s="328" t="s">
        <v>452</v>
      </c>
      <c r="F12" s="320" t="s">
        <v>115</v>
      </c>
      <c r="G12" s="331" t="s">
        <v>480</v>
      </c>
      <c r="H12" s="334" t="s">
        <v>471</v>
      </c>
      <c r="I12" s="322" t="s">
        <v>54</v>
      </c>
      <c r="J12" s="351" t="s">
        <v>382</v>
      </c>
      <c r="K12" s="320" t="s">
        <v>115</v>
      </c>
      <c r="L12" s="317" t="s">
        <v>123</v>
      </c>
      <c r="M12" s="328" t="s">
        <v>452</v>
      </c>
      <c r="N12" s="334" t="s">
        <v>367</v>
      </c>
      <c r="O12" s="394" t="s">
        <v>55</v>
      </c>
      <c r="P12" s="395"/>
      <c r="Q12" s="395"/>
      <c r="R12" s="395"/>
      <c r="S12" s="395"/>
      <c r="T12" s="396"/>
      <c r="U12" s="312" t="s">
        <v>450</v>
      </c>
      <c r="V12" s="306" t="s">
        <v>529</v>
      </c>
      <c r="W12" s="317" t="s">
        <v>123</v>
      </c>
      <c r="X12" s="328" t="s">
        <v>452</v>
      </c>
      <c r="Y12" s="371" t="s">
        <v>44</v>
      </c>
      <c r="Z12" s="377" t="s">
        <v>469</v>
      </c>
      <c r="AA12" s="400"/>
      <c r="AB12" s="401"/>
      <c r="AC12" s="401"/>
      <c r="AD12" s="401"/>
      <c r="AE12" s="401"/>
      <c r="AF12" s="402"/>
    </row>
    <row r="13" spans="1:32" s="2" customFormat="1" ht="15.75" customHeight="1" x14ac:dyDescent="0.3">
      <c r="A13" s="113" t="s">
        <v>20</v>
      </c>
      <c r="B13" s="87"/>
      <c r="C13" s="323"/>
      <c r="D13" s="326"/>
      <c r="E13" s="329"/>
      <c r="F13" s="321"/>
      <c r="G13" s="332"/>
      <c r="H13" s="335"/>
      <c r="I13" s="323"/>
      <c r="J13" s="352"/>
      <c r="K13" s="321"/>
      <c r="L13" s="318"/>
      <c r="M13" s="329"/>
      <c r="N13" s="335"/>
      <c r="O13" s="343"/>
      <c r="P13" s="344"/>
      <c r="Q13" s="344"/>
      <c r="R13" s="344"/>
      <c r="S13" s="344"/>
      <c r="T13" s="345"/>
      <c r="U13" s="312"/>
      <c r="V13" s="307"/>
      <c r="W13" s="318"/>
      <c r="X13" s="329"/>
      <c r="Y13" s="372"/>
      <c r="Z13" s="378"/>
      <c r="AA13" s="400"/>
      <c r="AB13" s="401"/>
      <c r="AC13" s="401"/>
      <c r="AD13" s="401"/>
      <c r="AE13" s="401"/>
      <c r="AF13" s="402"/>
    </row>
    <row r="14" spans="1:32" s="2" customFormat="1" ht="15.75" customHeight="1" x14ac:dyDescent="0.3">
      <c r="A14" s="113" t="s">
        <v>21</v>
      </c>
      <c r="B14" s="87"/>
      <c r="C14" s="323"/>
      <c r="D14" s="326"/>
      <c r="E14" s="329"/>
      <c r="F14" s="321"/>
      <c r="G14" s="332"/>
      <c r="H14" s="335"/>
      <c r="I14" s="323"/>
      <c r="J14" s="352"/>
      <c r="K14" s="321"/>
      <c r="L14" s="318"/>
      <c r="M14" s="329"/>
      <c r="N14" s="335"/>
      <c r="O14" s="343"/>
      <c r="P14" s="344"/>
      <c r="Q14" s="344"/>
      <c r="R14" s="344"/>
      <c r="S14" s="344"/>
      <c r="T14" s="345"/>
      <c r="U14" s="312"/>
      <c r="V14" s="307"/>
      <c r="W14" s="318"/>
      <c r="X14" s="329"/>
      <c r="Y14" s="372"/>
      <c r="Z14" s="378"/>
      <c r="AA14" s="403"/>
      <c r="AB14" s="404"/>
      <c r="AC14" s="404"/>
      <c r="AD14" s="404"/>
      <c r="AE14" s="404"/>
      <c r="AF14" s="405"/>
    </row>
    <row r="15" spans="1:32" s="2" customFormat="1" ht="15.75" customHeight="1" x14ac:dyDescent="0.3">
      <c r="A15" s="113" t="s">
        <v>22</v>
      </c>
      <c r="B15" s="87"/>
      <c r="C15" s="324"/>
      <c r="D15" s="327"/>
      <c r="E15" s="330"/>
      <c r="F15" s="321"/>
      <c r="G15" s="333"/>
      <c r="H15" s="336"/>
      <c r="I15" s="324"/>
      <c r="J15" s="352"/>
      <c r="K15" s="321"/>
      <c r="L15" s="319"/>
      <c r="M15" s="330"/>
      <c r="N15" s="336"/>
      <c r="O15" s="346"/>
      <c r="P15" s="347"/>
      <c r="Q15" s="347"/>
      <c r="R15" s="347"/>
      <c r="S15" s="347"/>
      <c r="T15" s="348"/>
      <c r="U15" s="313"/>
      <c r="V15" s="308"/>
      <c r="W15" s="319"/>
      <c r="X15" s="330"/>
      <c r="Y15" s="373"/>
      <c r="Z15" s="379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50" t="s">
        <v>31</v>
      </c>
      <c r="D16" s="350"/>
      <c r="E16" s="350"/>
      <c r="F16" s="350"/>
      <c r="G16" s="350"/>
      <c r="H16" s="350"/>
      <c r="I16" s="350" t="s">
        <v>31</v>
      </c>
      <c r="J16" s="350"/>
      <c r="K16" s="350"/>
      <c r="L16" s="350"/>
      <c r="M16" s="350"/>
      <c r="N16" s="350"/>
      <c r="O16" s="355" t="s">
        <v>31</v>
      </c>
      <c r="P16" s="350"/>
      <c r="Q16" s="350"/>
      <c r="R16" s="350"/>
      <c r="S16" s="350"/>
      <c r="T16" s="350"/>
      <c r="U16" s="350" t="s">
        <v>31</v>
      </c>
      <c r="V16" s="350"/>
      <c r="W16" s="350"/>
      <c r="X16" s="350"/>
      <c r="Y16" s="350"/>
      <c r="Z16" s="350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5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22" t="s">
        <v>54</v>
      </c>
      <c r="D18" s="351" t="s">
        <v>382</v>
      </c>
      <c r="E18" s="306" t="s">
        <v>529</v>
      </c>
      <c r="F18" s="317" t="s">
        <v>123</v>
      </c>
      <c r="G18" s="309" t="s">
        <v>388</v>
      </c>
      <c r="H18" s="334" t="s">
        <v>471</v>
      </c>
      <c r="I18" s="351" t="s">
        <v>382</v>
      </c>
      <c r="J18" s="386" t="s">
        <v>457</v>
      </c>
      <c r="K18" s="351" t="s">
        <v>382</v>
      </c>
      <c r="L18" s="320" t="s">
        <v>115</v>
      </c>
      <c r="M18" s="309" t="s">
        <v>388</v>
      </c>
      <c r="N18" s="334" t="s">
        <v>470</v>
      </c>
      <c r="O18" s="322" t="s">
        <v>54</v>
      </c>
      <c r="P18" s="386" t="s">
        <v>457</v>
      </c>
      <c r="Q18" s="317" t="s">
        <v>123</v>
      </c>
      <c r="R18" s="406" t="s">
        <v>403</v>
      </c>
      <c r="S18" s="309" t="s">
        <v>388</v>
      </c>
      <c r="T18" s="374"/>
      <c r="U18" s="322" t="s">
        <v>54</v>
      </c>
      <c r="V18" s="386" t="s">
        <v>457</v>
      </c>
      <c r="W18" s="320" t="s">
        <v>115</v>
      </c>
      <c r="X18" s="406" t="s">
        <v>403</v>
      </c>
      <c r="Y18" s="309" t="s">
        <v>388</v>
      </c>
      <c r="Z18" s="314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23"/>
      <c r="D19" s="352"/>
      <c r="E19" s="307"/>
      <c r="F19" s="318"/>
      <c r="G19" s="310"/>
      <c r="H19" s="335"/>
      <c r="I19" s="352"/>
      <c r="J19" s="387"/>
      <c r="K19" s="352"/>
      <c r="L19" s="321"/>
      <c r="M19" s="310"/>
      <c r="N19" s="335"/>
      <c r="O19" s="323"/>
      <c r="P19" s="387"/>
      <c r="Q19" s="318"/>
      <c r="R19" s="407"/>
      <c r="S19" s="310"/>
      <c r="T19" s="375"/>
      <c r="U19" s="323"/>
      <c r="V19" s="387"/>
      <c r="W19" s="321"/>
      <c r="X19" s="407"/>
      <c r="Y19" s="310"/>
      <c r="Z19" s="315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23"/>
      <c r="D20" s="352"/>
      <c r="E20" s="307"/>
      <c r="F20" s="318"/>
      <c r="G20" s="310"/>
      <c r="H20" s="335"/>
      <c r="I20" s="352"/>
      <c r="J20" s="387"/>
      <c r="K20" s="352"/>
      <c r="L20" s="321"/>
      <c r="M20" s="310"/>
      <c r="N20" s="335"/>
      <c r="O20" s="323"/>
      <c r="P20" s="387"/>
      <c r="Q20" s="318"/>
      <c r="R20" s="407"/>
      <c r="S20" s="310"/>
      <c r="T20" s="375"/>
      <c r="U20" s="323"/>
      <c r="V20" s="387"/>
      <c r="W20" s="321"/>
      <c r="X20" s="407"/>
      <c r="Y20" s="310"/>
      <c r="Z20" s="315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24"/>
      <c r="D21" s="352"/>
      <c r="E21" s="308"/>
      <c r="F21" s="319"/>
      <c r="G21" s="311"/>
      <c r="H21" s="336"/>
      <c r="I21" s="352"/>
      <c r="J21" s="387"/>
      <c r="K21" s="352"/>
      <c r="L21" s="321"/>
      <c r="M21" s="311"/>
      <c r="N21" s="336"/>
      <c r="O21" s="324"/>
      <c r="P21" s="387"/>
      <c r="Q21" s="319"/>
      <c r="R21" s="408"/>
      <c r="S21" s="311"/>
      <c r="T21" s="376"/>
      <c r="U21" s="324"/>
      <c r="V21" s="387"/>
      <c r="W21" s="321"/>
      <c r="X21" s="408"/>
      <c r="Y21" s="311"/>
      <c r="Z21" s="316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50" t="s">
        <v>6</v>
      </c>
      <c r="D22" s="350"/>
      <c r="E22" s="350"/>
      <c r="F22" s="350"/>
      <c r="G22" s="350"/>
      <c r="H22" s="350"/>
      <c r="I22" s="350" t="s">
        <v>6</v>
      </c>
      <c r="J22" s="350"/>
      <c r="K22" s="350"/>
      <c r="L22" s="350"/>
      <c r="M22" s="350"/>
      <c r="N22" s="350"/>
      <c r="O22" s="355" t="s">
        <v>6</v>
      </c>
      <c r="P22" s="350"/>
      <c r="Q22" s="350"/>
      <c r="R22" s="350"/>
      <c r="S22" s="350"/>
      <c r="T22" s="350"/>
      <c r="U22" s="350" t="s">
        <v>6</v>
      </c>
      <c r="V22" s="350"/>
      <c r="W22" s="350"/>
      <c r="X22" s="350"/>
      <c r="Y22" s="350"/>
      <c r="Z22" s="350"/>
      <c r="AA22" s="87"/>
      <c r="AB22" s="87"/>
      <c r="AC22" s="87"/>
      <c r="AD22" s="87"/>
      <c r="AE22" s="87"/>
      <c r="AF22" s="87"/>
      <c r="AP22" s="262"/>
    </row>
    <row r="23" spans="1:42" s="2" customFormat="1" ht="15.75" customHeight="1" x14ac:dyDescent="0.3">
      <c r="A23" s="94" t="s">
        <v>16</v>
      </c>
      <c r="B23" s="358" t="s">
        <v>58</v>
      </c>
      <c r="C23" s="312" t="s">
        <v>450</v>
      </c>
      <c r="D23" s="351" t="s">
        <v>382</v>
      </c>
      <c r="E23" s="314"/>
      <c r="F23" s="320" t="s">
        <v>115</v>
      </c>
      <c r="G23" s="351" t="s">
        <v>382</v>
      </c>
      <c r="H23" s="334" t="s">
        <v>468</v>
      </c>
      <c r="I23" s="322" t="s">
        <v>54</v>
      </c>
      <c r="J23" s="325" t="s">
        <v>528</v>
      </c>
      <c r="K23" s="351" t="s">
        <v>382</v>
      </c>
      <c r="L23" s="317" t="s">
        <v>123</v>
      </c>
      <c r="M23" s="371" t="s">
        <v>44</v>
      </c>
      <c r="N23" s="334" t="s">
        <v>475</v>
      </c>
      <c r="O23" s="312" t="s">
        <v>450</v>
      </c>
      <c r="P23" s="351" t="s">
        <v>382</v>
      </c>
      <c r="Q23" s="320" t="s">
        <v>115</v>
      </c>
      <c r="R23" s="328" t="s">
        <v>452</v>
      </c>
      <c r="S23" s="351" t="s">
        <v>382</v>
      </c>
      <c r="T23" s="334" t="s">
        <v>475</v>
      </c>
      <c r="U23" s="312" t="s">
        <v>450</v>
      </c>
      <c r="V23" s="351" t="s">
        <v>382</v>
      </c>
      <c r="W23" s="314"/>
      <c r="X23" s="314"/>
      <c r="Y23" s="317" t="s">
        <v>123</v>
      </c>
      <c r="Z23" s="334" t="s">
        <v>468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58"/>
      <c r="C24" s="312"/>
      <c r="D24" s="352"/>
      <c r="E24" s="315"/>
      <c r="F24" s="321"/>
      <c r="G24" s="352"/>
      <c r="H24" s="335"/>
      <c r="I24" s="323"/>
      <c r="J24" s="326"/>
      <c r="K24" s="352"/>
      <c r="L24" s="318"/>
      <c r="M24" s="372"/>
      <c r="N24" s="335"/>
      <c r="O24" s="312"/>
      <c r="P24" s="352"/>
      <c r="Q24" s="321"/>
      <c r="R24" s="329"/>
      <c r="S24" s="352"/>
      <c r="T24" s="335"/>
      <c r="U24" s="312"/>
      <c r="V24" s="352"/>
      <c r="W24" s="315"/>
      <c r="X24" s="315"/>
      <c r="Y24" s="318"/>
      <c r="Z24" s="335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58"/>
      <c r="C25" s="312"/>
      <c r="D25" s="352"/>
      <c r="E25" s="315"/>
      <c r="F25" s="321"/>
      <c r="G25" s="352"/>
      <c r="H25" s="335"/>
      <c r="I25" s="323"/>
      <c r="J25" s="326"/>
      <c r="K25" s="352"/>
      <c r="L25" s="318"/>
      <c r="M25" s="372"/>
      <c r="N25" s="335"/>
      <c r="O25" s="312"/>
      <c r="P25" s="352"/>
      <c r="Q25" s="321"/>
      <c r="R25" s="329"/>
      <c r="S25" s="352"/>
      <c r="T25" s="335"/>
      <c r="U25" s="312"/>
      <c r="V25" s="352"/>
      <c r="W25" s="315"/>
      <c r="X25" s="315"/>
      <c r="Y25" s="318"/>
      <c r="Z25" s="335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13"/>
      <c r="D26" s="352"/>
      <c r="E26" s="316"/>
      <c r="F26" s="321"/>
      <c r="G26" s="352"/>
      <c r="H26" s="336"/>
      <c r="I26" s="324"/>
      <c r="J26" s="327"/>
      <c r="K26" s="352"/>
      <c r="L26" s="319"/>
      <c r="M26" s="373"/>
      <c r="N26" s="336"/>
      <c r="O26" s="313"/>
      <c r="P26" s="352"/>
      <c r="Q26" s="321"/>
      <c r="R26" s="330"/>
      <c r="S26" s="352"/>
      <c r="T26" s="336"/>
      <c r="U26" s="313"/>
      <c r="V26" s="352"/>
      <c r="W26" s="316"/>
      <c r="X26" s="316"/>
      <c r="Y26" s="319"/>
      <c r="Z26" s="336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56" t="s">
        <v>57</v>
      </c>
      <c r="C27" s="350" t="s">
        <v>481</v>
      </c>
      <c r="D27" s="350"/>
      <c r="E27" s="350"/>
      <c r="F27" s="350"/>
      <c r="G27" s="350"/>
      <c r="H27" s="350"/>
      <c r="I27" s="350" t="s">
        <v>45</v>
      </c>
      <c r="J27" s="350"/>
      <c r="K27" s="350"/>
      <c r="L27" s="350"/>
      <c r="M27" s="350"/>
      <c r="N27" s="350"/>
      <c r="O27" s="70"/>
      <c r="P27" s="71"/>
      <c r="Q27" s="71"/>
      <c r="R27" s="71"/>
      <c r="S27" s="71"/>
      <c r="T27" s="71"/>
      <c r="U27" s="350" t="s">
        <v>45</v>
      </c>
      <c r="V27" s="350"/>
      <c r="W27" s="350"/>
      <c r="X27" s="350"/>
      <c r="Y27" s="350"/>
      <c r="Z27" s="350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56"/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70"/>
      <c r="P28" s="85"/>
      <c r="Q28" s="85"/>
      <c r="R28" s="85"/>
      <c r="S28" s="85"/>
      <c r="T28" s="121"/>
      <c r="U28" s="350"/>
      <c r="V28" s="350"/>
      <c r="W28" s="350"/>
      <c r="X28" s="350"/>
      <c r="Y28" s="350"/>
      <c r="Z28" s="350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56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9" t="s">
        <v>124</v>
      </c>
      <c r="P29" s="360"/>
      <c r="Q29" s="360"/>
      <c r="R29" s="360"/>
      <c r="S29" s="360"/>
      <c r="T29" s="360"/>
      <c r="U29" s="350"/>
      <c r="V29" s="350"/>
      <c r="W29" s="350"/>
      <c r="X29" s="350"/>
      <c r="Y29" s="350"/>
      <c r="Z29" s="350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22" t="s">
        <v>54</v>
      </c>
      <c r="D30" s="314"/>
      <c r="E30" s="314"/>
      <c r="F30" s="314"/>
      <c r="G30" s="314"/>
      <c r="H30" s="314"/>
      <c r="I30" s="322" t="s">
        <v>54</v>
      </c>
      <c r="J30" s="314"/>
      <c r="K30" s="314"/>
      <c r="L30" s="314"/>
      <c r="M30" s="314"/>
      <c r="N30" s="334" t="s">
        <v>472</v>
      </c>
      <c r="O30" s="361"/>
      <c r="P30" s="362"/>
      <c r="Q30" s="362"/>
      <c r="R30" s="362"/>
      <c r="S30" s="362"/>
      <c r="T30" s="363"/>
      <c r="U30" s="356" t="s">
        <v>57</v>
      </c>
      <c r="V30" s="356"/>
      <c r="W30" s="356"/>
      <c r="X30" s="356"/>
      <c r="Y30" s="356"/>
      <c r="Z30" s="314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23"/>
      <c r="D31" s="315"/>
      <c r="E31" s="315"/>
      <c r="F31" s="315"/>
      <c r="G31" s="315"/>
      <c r="H31" s="315"/>
      <c r="I31" s="323"/>
      <c r="J31" s="315"/>
      <c r="K31" s="315"/>
      <c r="L31" s="315"/>
      <c r="M31" s="315"/>
      <c r="N31" s="335"/>
      <c r="O31" s="361"/>
      <c r="P31" s="362"/>
      <c r="Q31" s="362"/>
      <c r="R31" s="362"/>
      <c r="S31" s="362"/>
      <c r="T31" s="363"/>
      <c r="U31" s="356"/>
      <c r="V31" s="356"/>
      <c r="W31" s="356"/>
      <c r="X31" s="356"/>
      <c r="Y31" s="356"/>
      <c r="Z31" s="315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23"/>
      <c r="D32" s="315"/>
      <c r="E32" s="315"/>
      <c r="F32" s="315"/>
      <c r="G32" s="315"/>
      <c r="H32" s="315"/>
      <c r="I32" s="323"/>
      <c r="J32" s="315"/>
      <c r="K32" s="315"/>
      <c r="L32" s="315"/>
      <c r="M32" s="315"/>
      <c r="N32" s="335"/>
      <c r="O32" s="361"/>
      <c r="P32" s="362"/>
      <c r="Q32" s="362"/>
      <c r="R32" s="362"/>
      <c r="S32" s="362"/>
      <c r="T32" s="363"/>
      <c r="U32" s="356"/>
      <c r="V32" s="356"/>
      <c r="W32" s="356"/>
      <c r="X32" s="356"/>
      <c r="Y32" s="356"/>
      <c r="Z32" s="315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24"/>
      <c r="D33" s="316"/>
      <c r="E33" s="316"/>
      <c r="F33" s="316"/>
      <c r="G33" s="316"/>
      <c r="H33" s="316"/>
      <c r="I33" s="324"/>
      <c r="J33" s="316"/>
      <c r="K33" s="316"/>
      <c r="L33" s="316"/>
      <c r="M33" s="316"/>
      <c r="N33" s="336"/>
      <c r="O33" s="361"/>
      <c r="P33" s="362"/>
      <c r="Q33" s="362"/>
      <c r="R33" s="362"/>
      <c r="S33" s="362"/>
      <c r="T33" s="363"/>
      <c r="U33" s="356"/>
      <c r="V33" s="356"/>
      <c r="W33" s="356"/>
      <c r="X33" s="356"/>
      <c r="Y33" s="356"/>
      <c r="Z33" s="316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64"/>
      <c r="P34" s="365"/>
      <c r="Q34" s="365"/>
      <c r="R34" s="365"/>
      <c r="S34" s="365"/>
      <c r="T34" s="366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57" t="s">
        <v>111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357"/>
    </row>
    <row r="37" spans="1:32" x14ac:dyDescent="0.3">
      <c r="A37" s="349"/>
      <c r="B37" s="349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49"/>
      <c r="B38" s="349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49"/>
      <c r="B39" s="349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G30:G33"/>
    <mergeCell ref="H30:H33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H12:H15"/>
    <mergeCell ref="C7:H8"/>
    <mergeCell ref="C9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E18:E21"/>
    <mergeCell ref="G18:G21"/>
    <mergeCell ref="C23:C26"/>
    <mergeCell ref="E23:E26"/>
    <mergeCell ref="F18:F21"/>
    <mergeCell ref="F23:F26"/>
    <mergeCell ref="C12:C15"/>
    <mergeCell ref="D12:D15"/>
    <mergeCell ref="E12:E15"/>
    <mergeCell ref="F12:F15"/>
    <mergeCell ref="G12:G15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2"/>
  <sheetViews>
    <sheetView tabSelected="1" topLeftCell="A91" zoomScaleNormal="100" workbookViewId="0">
      <selection activeCell="C122" sqref="C122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1" t="str">
        <f>Parameters!B1</f>
        <v>173rd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1" t="str">
        <f>Parameters!B2</f>
        <v>Hilton St Louis at the Ballpark, St. Louis, Missouri, USA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1" t="str">
        <f>Parameters!B3</f>
        <v>January 13-18, 2019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430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131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431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132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2" t="str">
        <f>"Agenda R" &amp; Parameters!$B$8</f>
        <v>Agenda R2</v>
      </c>
      <c r="B8" s="413"/>
      <c r="C8" s="413"/>
      <c r="D8" s="413"/>
      <c r="E8" s="413"/>
      <c r="F8" s="413"/>
      <c r="G8" s="413"/>
      <c r="H8" s="413"/>
      <c r="I8" s="413"/>
    </row>
    <row r="12" spans="1:9" ht="15.45" x14ac:dyDescent="0.4">
      <c r="A12" s="414" t="s">
        <v>519</v>
      </c>
      <c r="B12" s="415"/>
      <c r="C12" s="415"/>
      <c r="D12" s="415"/>
      <c r="E12" s="415"/>
      <c r="F12" s="415"/>
      <c r="G12" s="415"/>
      <c r="H12" s="415"/>
      <c r="I12" s="415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0.37847222222222227</v>
      </c>
      <c r="G15" s="148">
        <v>1</v>
      </c>
      <c r="H15" s="199">
        <f t="shared" ref="H15:H20" si="0">F15+TIME(0,G15,0)</f>
        <v>0.37916666666666671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0.37916666666666671</v>
      </c>
      <c r="G16" s="148">
        <v>1</v>
      </c>
      <c r="H16" s="199">
        <f t="shared" si="0"/>
        <v>0.37986111111111115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445</v>
      </c>
      <c r="D17" s="270" t="s">
        <v>415</v>
      </c>
      <c r="E17" s="136" t="s">
        <v>164</v>
      </c>
      <c r="F17" s="199">
        <f>H16</f>
        <v>0.37986111111111115</v>
      </c>
      <c r="G17" s="148">
        <v>2</v>
      </c>
      <c r="H17" s="199">
        <f t="shared" si="0"/>
        <v>0.38125000000000003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70" t="s">
        <v>95</v>
      </c>
      <c r="E18" s="136" t="s">
        <v>164</v>
      </c>
      <c r="F18" s="199">
        <f>H17</f>
        <v>0.38125000000000003</v>
      </c>
      <c r="G18" s="148">
        <v>2</v>
      </c>
      <c r="H18" s="199">
        <f t="shared" si="0"/>
        <v>0.38263888888888892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70" t="s">
        <v>416</v>
      </c>
      <c r="E19" s="136" t="s">
        <v>154</v>
      </c>
      <c r="F19" s="199">
        <f>H18</f>
        <v>0.38263888888888892</v>
      </c>
      <c r="G19" s="148">
        <v>1</v>
      </c>
      <c r="H19" s="199">
        <f t="shared" si="0"/>
        <v>0.38333333333333336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0.38333333333333336</v>
      </c>
      <c r="G20" s="149">
        <v>1</v>
      </c>
      <c r="H20" s="200">
        <f t="shared" si="0"/>
        <v>0.3840277777777778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0.3840277777777778</v>
      </c>
      <c r="G24" s="151">
        <v>2</v>
      </c>
      <c r="H24" s="202">
        <f>F24+TIME(0,G24,0)</f>
        <v>0.38541666666666669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0.38541666666666669</v>
      </c>
      <c r="G26" s="153">
        <v>1</v>
      </c>
      <c r="H26" s="204">
        <f t="shared" ref="H26:H36" si="1">F26+TIME(0,G26,0)</f>
        <v>0.38611111111111113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0.38611111111111113</v>
      </c>
      <c r="G27" s="153">
        <v>1</v>
      </c>
      <c r="H27" s="204">
        <f t="shared" si="1"/>
        <v>0.38680555555555557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0.38680555555555557</v>
      </c>
      <c r="G28" s="153">
        <v>1</v>
      </c>
      <c r="H28" s="204">
        <f t="shared" si="1"/>
        <v>0.38750000000000001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0.38750000000000001</v>
      </c>
      <c r="G29" s="153">
        <v>1</v>
      </c>
      <c r="H29" s="204">
        <f t="shared" si="1"/>
        <v>0.38819444444444445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0.38819444444444445</v>
      </c>
      <c r="G30" s="153">
        <v>1</v>
      </c>
      <c r="H30" s="204">
        <f t="shared" si="1"/>
        <v>0.3888888888888889</v>
      </c>
      <c r="I30" s="165"/>
    </row>
    <row r="31" spans="1:9" x14ac:dyDescent="0.3">
      <c r="A31" s="129" t="s">
        <v>181</v>
      </c>
      <c r="B31" s="141" t="s">
        <v>144</v>
      </c>
      <c r="C31" s="141" t="s">
        <v>483</v>
      </c>
      <c r="D31" s="232" t="s">
        <v>182</v>
      </c>
      <c r="E31" s="141" t="s">
        <v>235</v>
      </c>
      <c r="F31" s="204">
        <f t="shared" si="2"/>
        <v>0.3888888888888889</v>
      </c>
      <c r="G31" s="153">
        <v>1</v>
      </c>
      <c r="H31" s="204">
        <f t="shared" si="1"/>
        <v>0.38958333333333334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484</v>
      </c>
      <c r="D32" s="232" t="s">
        <v>184</v>
      </c>
      <c r="E32" s="141" t="s">
        <v>235</v>
      </c>
      <c r="F32" s="204">
        <f t="shared" si="2"/>
        <v>0.38958333333333334</v>
      </c>
      <c r="G32" s="153">
        <v>1</v>
      </c>
      <c r="H32" s="204">
        <f t="shared" si="1"/>
        <v>0.39027777777777778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0.39027777777777778</v>
      </c>
      <c r="G33" s="153">
        <v>1</v>
      </c>
      <c r="H33" s="204">
        <f t="shared" si="1"/>
        <v>0.39097222222222222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0.39097222222222222</v>
      </c>
      <c r="G34" s="178">
        <v>0</v>
      </c>
      <c r="H34" s="205">
        <f t="shared" si="1"/>
        <v>0.39097222222222222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0.39097222222222222</v>
      </c>
      <c r="G35" s="178">
        <v>0</v>
      </c>
      <c r="H35" s="205">
        <f t="shared" si="1"/>
        <v>0.39097222222222222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69" t="s">
        <v>453</v>
      </c>
      <c r="E36" s="136" t="s">
        <v>235</v>
      </c>
      <c r="F36" s="199">
        <f t="shared" si="2"/>
        <v>0.39097222222222222</v>
      </c>
      <c r="G36" s="148">
        <v>1</v>
      </c>
      <c r="H36" s="199">
        <f t="shared" si="1"/>
        <v>0.39166666666666666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145" t="s">
        <v>415</v>
      </c>
      <c r="E38" s="139" t="s">
        <v>164</v>
      </c>
      <c r="F38" s="202">
        <f>H36</f>
        <v>0.39166666666666666</v>
      </c>
      <c r="G38" s="151">
        <v>1</v>
      </c>
      <c r="H38" s="202">
        <f>F38+TIME(0,G38,0)</f>
        <v>0.3923611111111111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145" t="s">
        <v>415</v>
      </c>
      <c r="E39" s="136" t="s">
        <v>164</v>
      </c>
      <c r="F39" s="199">
        <f>H38</f>
        <v>0.3923611111111111</v>
      </c>
      <c r="G39" s="148">
        <v>1</v>
      </c>
      <c r="H39" s="199">
        <f>F39+TIME(0,G39,0)</f>
        <v>0.39305555555555555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0.39305555555555555</v>
      </c>
      <c r="G40" s="181">
        <v>0</v>
      </c>
      <c r="H40" s="206">
        <f>F40+TIME(0,G40,0)</f>
        <v>0.39305555555555555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0.39305555555555555</v>
      </c>
      <c r="G41" s="181">
        <v>0</v>
      </c>
      <c r="H41" s="206">
        <f>F41+TIME(0,G41,0)</f>
        <v>0.39305555555555555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0.39305555555555555</v>
      </c>
      <c r="G42" s="179">
        <v>0</v>
      </c>
      <c r="H42" s="207">
        <f>F42+TIME(0,G42,0)</f>
        <v>0.39305555555555555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145" t="s">
        <v>415</v>
      </c>
      <c r="E45" s="136" t="s">
        <v>164</v>
      </c>
      <c r="F45" s="199">
        <f>H42</f>
        <v>0.39305555555555555</v>
      </c>
      <c r="G45" s="148">
        <v>1</v>
      </c>
      <c r="H45" s="199">
        <f t="shared" ref="H45:H53" si="3">F45+TIME(0,G45,0)</f>
        <v>0.39374999999999999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444</v>
      </c>
      <c r="D46" s="145" t="s">
        <v>415</v>
      </c>
      <c r="E46" s="136" t="s">
        <v>164</v>
      </c>
      <c r="F46" s="199">
        <f t="shared" ref="F46:F53" si="4">H45</f>
        <v>0.39374999999999999</v>
      </c>
      <c r="G46" s="148">
        <v>1</v>
      </c>
      <c r="H46" s="199">
        <f t="shared" si="3"/>
        <v>0.39444444444444443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145" t="s">
        <v>417</v>
      </c>
      <c r="E47" s="136" t="s">
        <v>205</v>
      </c>
      <c r="F47" s="199">
        <f t="shared" si="4"/>
        <v>0.39444444444444443</v>
      </c>
      <c r="G47" s="148">
        <v>1</v>
      </c>
      <c r="H47" s="199">
        <f t="shared" si="3"/>
        <v>0.39513888888888887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145" t="s">
        <v>417</v>
      </c>
      <c r="E48" s="136" t="s">
        <v>205</v>
      </c>
      <c r="F48" s="199">
        <f t="shared" si="4"/>
        <v>0.39513888888888887</v>
      </c>
      <c r="G48" s="148">
        <v>1</v>
      </c>
      <c r="H48" s="199">
        <f t="shared" si="3"/>
        <v>0.39583333333333331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145" t="s">
        <v>417</v>
      </c>
      <c r="E49" s="136" t="s">
        <v>205</v>
      </c>
      <c r="F49" s="199">
        <f t="shared" si="4"/>
        <v>0.39583333333333331</v>
      </c>
      <c r="G49" s="148">
        <v>1</v>
      </c>
      <c r="H49" s="199">
        <f t="shared" si="3"/>
        <v>0.39652777777777776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145" t="s">
        <v>417</v>
      </c>
      <c r="E50" s="136" t="s">
        <v>205</v>
      </c>
      <c r="F50" s="199">
        <f t="shared" si="4"/>
        <v>0.39652777777777776</v>
      </c>
      <c r="G50" s="148">
        <v>1</v>
      </c>
      <c r="H50" s="199">
        <f t="shared" si="3"/>
        <v>0.3972222222222222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477</v>
      </c>
      <c r="D51" s="145" t="s">
        <v>417</v>
      </c>
      <c r="E51" s="136" t="s">
        <v>205</v>
      </c>
      <c r="F51" s="199">
        <f t="shared" si="4"/>
        <v>0.3972222222222222</v>
      </c>
      <c r="G51" s="148">
        <v>1</v>
      </c>
      <c r="H51" s="199">
        <f t="shared" si="3"/>
        <v>0.39791666666666664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145" t="s">
        <v>417</v>
      </c>
      <c r="E52" s="136" t="s">
        <v>205</v>
      </c>
      <c r="F52" s="199">
        <f t="shared" si="4"/>
        <v>0.39791666666666664</v>
      </c>
      <c r="G52" s="148">
        <v>1</v>
      </c>
      <c r="H52" s="199">
        <f t="shared" si="3"/>
        <v>0.39861111111111108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478</v>
      </c>
      <c r="D53" s="145" t="s">
        <v>417</v>
      </c>
      <c r="E53" s="137" t="s">
        <v>205</v>
      </c>
      <c r="F53" s="200">
        <f t="shared" si="4"/>
        <v>0.39861111111111108</v>
      </c>
      <c r="G53" s="149">
        <v>1</v>
      </c>
      <c r="H53" s="200">
        <f t="shared" si="3"/>
        <v>0.39930555555555552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145" t="s">
        <v>415</v>
      </c>
      <c r="E57" s="139" t="s">
        <v>164</v>
      </c>
      <c r="F57" s="202">
        <f>H53</f>
        <v>0.39930555555555552</v>
      </c>
      <c r="G57" s="151">
        <v>1</v>
      </c>
      <c r="H57" s="202">
        <f t="shared" ref="H57:H66" si="5">F57+TIME(0,G57,0)</f>
        <v>0.39999999999999997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145" t="s">
        <v>415</v>
      </c>
      <c r="E58" s="139" t="s">
        <v>164</v>
      </c>
      <c r="F58" s="202">
        <f t="shared" ref="F58:F66" si="6">H57</f>
        <v>0.39999999999999997</v>
      </c>
      <c r="G58" s="151">
        <v>1</v>
      </c>
      <c r="H58" s="202">
        <f t="shared" si="5"/>
        <v>0.40069444444444441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439</v>
      </c>
      <c r="D59" s="145" t="s">
        <v>415</v>
      </c>
      <c r="E59" s="139" t="s">
        <v>164</v>
      </c>
      <c r="F59" s="202">
        <f t="shared" si="6"/>
        <v>0.40069444444444441</v>
      </c>
      <c r="G59" s="151">
        <v>1</v>
      </c>
      <c r="H59" s="202">
        <f t="shared" si="5"/>
        <v>0.40138888888888885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145" t="s">
        <v>415</v>
      </c>
      <c r="E60" s="139" t="s">
        <v>164</v>
      </c>
      <c r="F60" s="202">
        <f t="shared" si="6"/>
        <v>0.40138888888888885</v>
      </c>
      <c r="G60" s="151">
        <v>1</v>
      </c>
      <c r="H60" s="202">
        <f t="shared" si="5"/>
        <v>0.40208333333333329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145" t="s">
        <v>415</v>
      </c>
      <c r="E61" s="139" t="s">
        <v>164</v>
      </c>
      <c r="F61" s="202">
        <f t="shared" si="6"/>
        <v>0.40208333333333329</v>
      </c>
      <c r="G61" s="151">
        <v>1</v>
      </c>
      <c r="H61" s="202">
        <f t="shared" si="5"/>
        <v>0.40277777777777773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145" t="s">
        <v>415</v>
      </c>
      <c r="E62" s="139" t="s">
        <v>164</v>
      </c>
      <c r="F62" s="202">
        <f t="shared" si="6"/>
        <v>0.40277777777777773</v>
      </c>
      <c r="G62" s="151">
        <v>1</v>
      </c>
      <c r="H62" s="202">
        <f t="shared" si="5"/>
        <v>0.40347222222222218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0.40347222222222218</v>
      </c>
      <c r="G63" s="151">
        <v>1</v>
      </c>
      <c r="H63" s="202">
        <f t="shared" si="5"/>
        <v>0.40416666666666662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145" t="s">
        <v>418</v>
      </c>
      <c r="E64" s="139" t="s">
        <v>455</v>
      </c>
      <c r="F64" s="202">
        <f t="shared" si="6"/>
        <v>0.40416666666666662</v>
      </c>
      <c r="G64" s="151">
        <v>1</v>
      </c>
      <c r="H64" s="202">
        <f t="shared" si="5"/>
        <v>0.40486111111111106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145" t="s">
        <v>418</v>
      </c>
      <c r="E65" s="139" t="s">
        <v>235</v>
      </c>
      <c r="F65" s="202">
        <f t="shared" si="6"/>
        <v>0.40486111111111106</v>
      </c>
      <c r="G65" s="151">
        <v>1</v>
      </c>
      <c r="H65" s="202">
        <f t="shared" si="5"/>
        <v>0.4055555555555555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0.4055555555555555</v>
      </c>
      <c r="G66" s="178">
        <v>0</v>
      </c>
      <c r="H66" s="205">
        <f t="shared" si="5"/>
        <v>0.4055555555555555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145" t="s">
        <v>418</v>
      </c>
      <c r="E68" s="139" t="s">
        <v>479</v>
      </c>
      <c r="F68" s="202">
        <f>H66</f>
        <v>0.4055555555555555</v>
      </c>
      <c r="G68" s="151">
        <v>1</v>
      </c>
      <c r="H68" s="202">
        <f t="shared" ref="H68:H73" si="7">F68+TIME(0,G68,0)</f>
        <v>0.40624999999999994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145" t="s">
        <v>418</v>
      </c>
      <c r="E69" s="139" t="s">
        <v>310</v>
      </c>
      <c r="F69" s="202">
        <f>H68</f>
        <v>0.40624999999999994</v>
      </c>
      <c r="G69" s="151">
        <v>1</v>
      </c>
      <c r="H69" s="202">
        <f t="shared" si="7"/>
        <v>0.40694444444444439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406</v>
      </c>
      <c r="D70" s="145" t="s">
        <v>418</v>
      </c>
      <c r="E70" s="139" t="s">
        <v>251</v>
      </c>
      <c r="F70" s="202">
        <f>H69</f>
        <v>0.40694444444444439</v>
      </c>
      <c r="G70" s="151">
        <v>1</v>
      </c>
      <c r="H70" s="202">
        <f t="shared" si="7"/>
        <v>0.40763888888888883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145" t="s">
        <v>418</v>
      </c>
      <c r="E71" s="139" t="s">
        <v>205</v>
      </c>
      <c r="F71" s="202">
        <f>H70</f>
        <v>0.40763888888888883</v>
      </c>
      <c r="G71" s="151">
        <v>0</v>
      </c>
      <c r="H71" s="202">
        <f t="shared" si="7"/>
        <v>0.40763888888888883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145" t="s">
        <v>418</v>
      </c>
      <c r="E72" s="139" t="s">
        <v>473</v>
      </c>
      <c r="F72" s="202">
        <f>H71</f>
        <v>0.40763888888888883</v>
      </c>
      <c r="G72" s="151">
        <v>1</v>
      </c>
      <c r="H72" s="202">
        <f t="shared" si="7"/>
        <v>0.40833333333333327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145" t="s">
        <v>418</v>
      </c>
      <c r="E73" s="139" t="s">
        <v>251</v>
      </c>
      <c r="F73" s="202">
        <f>H72</f>
        <v>0.40833333333333327</v>
      </c>
      <c r="G73" s="151">
        <v>1</v>
      </c>
      <c r="H73" s="202">
        <f t="shared" si="7"/>
        <v>0.40902777777777771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392</v>
      </c>
      <c r="D75" s="145" t="s">
        <v>418</v>
      </c>
      <c r="E75" s="139" t="s">
        <v>164</v>
      </c>
      <c r="F75" s="202">
        <f>H73</f>
        <v>0.40902777777777771</v>
      </c>
      <c r="G75" s="151">
        <v>1</v>
      </c>
      <c r="H75" s="202">
        <f t="shared" ref="H75:H79" si="8">F75+TIME(0,G75,0)</f>
        <v>0.40972222222222215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145" t="s">
        <v>418</v>
      </c>
      <c r="E76" s="139" t="s">
        <v>262</v>
      </c>
      <c r="F76" s="202">
        <f>H75</f>
        <v>0.40972222222222215</v>
      </c>
      <c r="G76" s="151">
        <v>1</v>
      </c>
      <c r="H76" s="202">
        <f t="shared" si="8"/>
        <v>0.4104166666666666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145" t="s">
        <v>418</v>
      </c>
      <c r="E77" s="139" t="s">
        <v>265</v>
      </c>
      <c r="F77" s="202">
        <f t="shared" ref="F77:F78" si="9">H76</f>
        <v>0.4104166666666666</v>
      </c>
      <c r="G77" s="151">
        <v>1</v>
      </c>
      <c r="H77" s="202">
        <f t="shared" si="8"/>
        <v>0.41111111111111104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145" t="s">
        <v>418</v>
      </c>
      <c r="E78" s="139" t="s">
        <v>267</v>
      </c>
      <c r="F78" s="202">
        <f t="shared" si="9"/>
        <v>0.41111111111111104</v>
      </c>
      <c r="G78" s="151">
        <v>1</v>
      </c>
      <c r="H78" s="202">
        <f t="shared" si="8"/>
        <v>0.41180555555555548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383</v>
      </c>
      <c r="D79" s="145" t="s">
        <v>418</v>
      </c>
      <c r="E79" s="139" t="s">
        <v>474</v>
      </c>
      <c r="F79" s="202">
        <f>H78</f>
        <v>0.41180555555555548</v>
      </c>
      <c r="G79" s="151">
        <v>1</v>
      </c>
      <c r="H79" s="202">
        <f t="shared" si="8"/>
        <v>0.41249999999999992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447</v>
      </c>
      <c r="D80" s="145" t="s">
        <v>418</v>
      </c>
      <c r="E80" s="219" t="s">
        <v>377</v>
      </c>
      <c r="F80" s="202">
        <f>H79</f>
        <v>0.41249999999999992</v>
      </c>
      <c r="G80" s="151">
        <v>1</v>
      </c>
      <c r="H80" s="202">
        <f>F80+TIME(0,G80,0)</f>
        <v>0.41319444444444436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521</v>
      </c>
      <c r="D81" s="145" t="s">
        <v>418</v>
      </c>
      <c r="E81" s="219" t="s">
        <v>522</v>
      </c>
      <c r="F81" s="202">
        <f>H80</f>
        <v>0.41319444444444436</v>
      </c>
      <c r="G81" s="151">
        <v>1</v>
      </c>
      <c r="H81" s="202">
        <f>F81+TIME(0,G81,0)</f>
        <v>0.41388888888888881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523</v>
      </c>
      <c r="D82" s="145" t="s">
        <v>418</v>
      </c>
      <c r="E82" s="219" t="s">
        <v>432</v>
      </c>
      <c r="F82" s="202">
        <f>H81</f>
        <v>0.41388888888888881</v>
      </c>
      <c r="G82" s="151">
        <v>1</v>
      </c>
      <c r="H82" s="202">
        <f>F82+TIME(0,G82,0)</f>
        <v>0.41458333333333325</v>
      </c>
      <c r="I82" s="163"/>
    </row>
    <row r="83" spans="1:13" ht="15.45" x14ac:dyDescent="0.4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15" x14ac:dyDescent="0.35">
      <c r="A84" s="242" t="s">
        <v>270</v>
      </c>
      <c r="B84" s="139" t="s">
        <v>144</v>
      </c>
      <c r="C84" s="219" t="s">
        <v>456</v>
      </c>
      <c r="D84" s="145" t="s">
        <v>418</v>
      </c>
      <c r="E84" s="219" t="s">
        <v>443</v>
      </c>
      <c r="F84" s="220">
        <f>H82</f>
        <v>0.41458333333333325</v>
      </c>
      <c r="G84" s="221">
        <v>1</v>
      </c>
      <c r="H84" s="220">
        <f>F84+TIME(0,G84,0)</f>
        <v>0.41527777777777769</v>
      </c>
      <c r="I84" s="163"/>
    </row>
    <row r="85" spans="1:13" s="84" customFormat="1" ht="14.15" x14ac:dyDescent="0.35">
      <c r="A85" s="249" t="s">
        <v>376</v>
      </c>
      <c r="B85" s="223" t="s">
        <v>144</v>
      </c>
      <c r="C85" s="223" t="s">
        <v>457</v>
      </c>
      <c r="D85" s="275" t="s">
        <v>418</v>
      </c>
      <c r="E85" s="223" t="s">
        <v>458</v>
      </c>
      <c r="F85" s="224">
        <f>H84</f>
        <v>0.41527777777777769</v>
      </c>
      <c r="G85" s="225">
        <v>1</v>
      </c>
      <c r="H85" s="224">
        <f>F85+TIME(0,G85,0)</f>
        <v>0.41597222222222213</v>
      </c>
      <c r="I85" s="222"/>
    </row>
    <row r="86" spans="1:13" x14ac:dyDescent="0.3">
      <c r="I86" s="260"/>
    </row>
    <row r="87" spans="1:13" ht="15.45" x14ac:dyDescent="0.4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35">
      <c r="A88" s="273" t="s">
        <v>273</v>
      </c>
      <c r="B88" s="219" t="s">
        <v>151</v>
      </c>
      <c r="C88" s="219" t="s">
        <v>520</v>
      </c>
      <c r="D88" s="145" t="s">
        <v>1</v>
      </c>
      <c r="E88" s="219" t="s">
        <v>164</v>
      </c>
      <c r="F88" s="220">
        <f>H85</f>
        <v>0.41597222222222213</v>
      </c>
      <c r="G88" s="221">
        <v>2</v>
      </c>
      <c r="H88" s="220">
        <f>F88+TIME(0,G88,0)</f>
        <v>0.41736111111111102</v>
      </c>
      <c r="I88" s="274"/>
      <c r="J88" s="39"/>
    </row>
    <row r="89" spans="1:13" ht="14.15" x14ac:dyDescent="0.35">
      <c r="A89" s="257" t="s">
        <v>274</v>
      </c>
      <c r="B89" s="259"/>
      <c r="C89" s="259"/>
      <c r="D89" s="258"/>
      <c r="E89" s="223"/>
      <c r="F89" s="224">
        <f>H88</f>
        <v>0.41736111111111102</v>
      </c>
      <c r="G89" s="225">
        <v>0</v>
      </c>
      <c r="H89" s="224">
        <f>F89+TIME(0,G89,0)</f>
        <v>0.41736111111111102</v>
      </c>
      <c r="I89" s="272"/>
    </row>
    <row r="90" spans="1:13" ht="15.45" x14ac:dyDescent="0.4">
      <c r="A90" s="130" t="s">
        <v>276</v>
      </c>
      <c r="B90" s="142"/>
      <c r="C90" s="142" t="s">
        <v>277</v>
      </c>
      <c r="D90" s="142"/>
      <c r="E90" s="142" t="s">
        <v>164</v>
      </c>
      <c r="F90" s="209">
        <f>H88</f>
        <v>0.41736111111111102</v>
      </c>
      <c r="G90" s="154">
        <v>1</v>
      </c>
      <c r="H90" s="209">
        <f>F90+TIME(0,G90,0)</f>
        <v>0.41805555555555546</v>
      </c>
      <c r="I90" s="142"/>
    </row>
    <row r="91" spans="1:13" x14ac:dyDescent="0.3">
      <c r="A91" s="131"/>
      <c r="B91" s="131"/>
      <c r="C91" s="131" t="s">
        <v>278</v>
      </c>
      <c r="D91" s="131"/>
      <c r="E91" s="131"/>
      <c r="F91" s="210"/>
      <c r="G91" s="155">
        <f>(H91-H90) * 24 * 60</f>
        <v>3.0000000000001492</v>
      </c>
      <c r="H91" s="210">
        <v>0.4201388888888889</v>
      </c>
      <c r="I91" s="131"/>
    </row>
    <row r="93" spans="1:13" ht="15.45" x14ac:dyDescent="0.4">
      <c r="A93" s="414" t="s">
        <v>525</v>
      </c>
      <c r="B93" s="415"/>
      <c r="C93" s="415"/>
      <c r="D93" s="415"/>
      <c r="E93" s="415"/>
      <c r="F93" s="415"/>
      <c r="G93" s="415"/>
      <c r="H93" s="415"/>
      <c r="I93" s="415"/>
    </row>
    <row r="94" spans="1:13" s="3" customFormat="1" ht="30.9" x14ac:dyDescent="0.4">
      <c r="A94" s="122" t="s">
        <v>133</v>
      </c>
      <c r="B94" s="122" t="s">
        <v>134</v>
      </c>
      <c r="C94" s="122" t="s">
        <v>59</v>
      </c>
      <c r="D94" s="122" t="s">
        <v>135</v>
      </c>
      <c r="E94" s="122" t="s">
        <v>136</v>
      </c>
      <c r="F94" s="197" t="s">
        <v>137</v>
      </c>
      <c r="G94" s="146" t="s">
        <v>138</v>
      </c>
      <c r="H94" s="197" t="s">
        <v>139</v>
      </c>
      <c r="I94" s="122" t="s">
        <v>140</v>
      </c>
    </row>
    <row r="95" spans="1:13" ht="15.45" x14ac:dyDescent="0.4">
      <c r="A95" s="123" t="s">
        <v>141</v>
      </c>
      <c r="B95" s="135"/>
      <c r="C95" s="135" t="s">
        <v>142</v>
      </c>
      <c r="D95" s="135"/>
      <c r="E95" s="135"/>
      <c r="F95" s="198"/>
      <c r="G95" s="147"/>
      <c r="H95" s="198"/>
      <c r="I95" s="159"/>
      <c r="M95" s="261"/>
    </row>
    <row r="96" spans="1:13" ht="15" x14ac:dyDescent="0.35">
      <c r="A96" s="124" t="s">
        <v>143</v>
      </c>
      <c r="B96" s="136" t="s">
        <v>144</v>
      </c>
      <c r="C96" s="136" t="s">
        <v>279</v>
      </c>
      <c r="D96" s="136"/>
      <c r="E96" s="136" t="s">
        <v>164</v>
      </c>
      <c r="F96" s="199">
        <v>0.4375</v>
      </c>
      <c r="G96" s="148">
        <v>1</v>
      </c>
      <c r="H96" s="199">
        <f>F96+TIME(0,G96,0)</f>
        <v>0.43819444444444444</v>
      </c>
      <c r="I96" s="160"/>
    </row>
    <row r="97" spans="1:9" ht="15" x14ac:dyDescent="0.35">
      <c r="A97" s="124" t="s">
        <v>146</v>
      </c>
      <c r="B97" s="136" t="s">
        <v>144</v>
      </c>
      <c r="C97" s="136" t="s">
        <v>280</v>
      </c>
      <c r="D97" s="136"/>
      <c r="E97" s="136" t="s">
        <v>148</v>
      </c>
      <c r="F97" s="199">
        <f>H96</f>
        <v>0.43819444444444444</v>
      </c>
      <c r="G97" s="148">
        <v>1</v>
      </c>
      <c r="H97" s="199">
        <f>F97+TIME(0,G97,0)</f>
        <v>0.43888888888888888</v>
      </c>
      <c r="I97" s="160"/>
    </row>
    <row r="98" spans="1:9" ht="15" x14ac:dyDescent="0.35">
      <c r="A98" s="125" t="s">
        <v>149</v>
      </c>
      <c r="B98" s="137" t="s">
        <v>151</v>
      </c>
      <c r="C98" s="137" t="s">
        <v>340</v>
      </c>
      <c r="D98" s="270" t="s">
        <v>95</v>
      </c>
      <c r="E98" s="137" t="s">
        <v>164</v>
      </c>
      <c r="F98" s="200">
        <f>H97</f>
        <v>0.43888888888888888</v>
      </c>
      <c r="G98" s="149">
        <v>1</v>
      </c>
      <c r="H98" s="200">
        <f>F98+TIME(0,G98,0)</f>
        <v>0.43958333333333333</v>
      </c>
      <c r="I98" s="161"/>
    </row>
    <row r="99" spans="1:9" ht="15" x14ac:dyDescent="0.35">
      <c r="D99" s="248"/>
    </row>
    <row r="100" spans="1:9" ht="15.45" x14ac:dyDescent="0.4">
      <c r="A100" s="123" t="s">
        <v>157</v>
      </c>
      <c r="B100" s="135"/>
      <c r="C100" s="135" t="s">
        <v>158</v>
      </c>
      <c r="D100" s="135"/>
      <c r="E100" s="135"/>
      <c r="F100" s="198"/>
      <c r="G100" s="147"/>
      <c r="H100" s="198"/>
      <c r="I100" s="159"/>
    </row>
    <row r="101" spans="1:9" ht="15" x14ac:dyDescent="0.35">
      <c r="A101" s="124" t="s">
        <v>159</v>
      </c>
      <c r="B101" s="136" t="s">
        <v>144</v>
      </c>
      <c r="C101" s="136" t="s">
        <v>281</v>
      </c>
      <c r="D101" s="271" t="s">
        <v>419</v>
      </c>
      <c r="E101" s="136" t="s">
        <v>164</v>
      </c>
      <c r="F101" s="199">
        <f>H98</f>
        <v>0.43958333333333333</v>
      </c>
      <c r="G101" s="148">
        <v>1</v>
      </c>
      <c r="H101" s="199">
        <f t="shared" ref="H101:H106" si="10">F101+TIME(0,G101,0)</f>
        <v>0.44027777777777777</v>
      </c>
      <c r="I101" s="160"/>
    </row>
    <row r="102" spans="1:9" ht="15" x14ac:dyDescent="0.35">
      <c r="A102" s="124" t="s">
        <v>190</v>
      </c>
      <c r="B102" s="136" t="s">
        <v>144</v>
      </c>
      <c r="C102" s="136" t="s">
        <v>282</v>
      </c>
      <c r="D102" s="271" t="s">
        <v>419</v>
      </c>
      <c r="E102" s="136" t="s">
        <v>164</v>
      </c>
      <c r="F102" s="199">
        <f>H101</f>
        <v>0.44027777777777777</v>
      </c>
      <c r="G102" s="148">
        <v>1</v>
      </c>
      <c r="H102" s="199">
        <f t="shared" si="10"/>
        <v>0.44097222222222221</v>
      </c>
      <c r="I102" s="160"/>
    </row>
    <row r="103" spans="1:9" ht="15" x14ac:dyDescent="0.35">
      <c r="A103" s="124" t="s">
        <v>192</v>
      </c>
      <c r="B103" s="136" t="s">
        <v>144</v>
      </c>
      <c r="C103" s="136" t="s">
        <v>283</v>
      </c>
      <c r="D103" s="271" t="s">
        <v>419</v>
      </c>
      <c r="E103" s="136" t="s">
        <v>164</v>
      </c>
      <c r="F103" s="199">
        <f>H102</f>
        <v>0.44097222222222221</v>
      </c>
      <c r="G103" s="148">
        <v>1</v>
      </c>
      <c r="H103" s="199">
        <f t="shared" si="10"/>
        <v>0.44166666666666665</v>
      </c>
      <c r="I103" s="160"/>
    </row>
    <row r="104" spans="1:9" s="84" customFormat="1" ht="15" x14ac:dyDescent="0.35">
      <c r="A104" s="124" t="s">
        <v>196</v>
      </c>
      <c r="B104" s="136" t="s">
        <v>144</v>
      </c>
      <c r="C104" s="136" t="s">
        <v>465</v>
      </c>
      <c r="D104" s="271" t="s">
        <v>419</v>
      </c>
      <c r="E104" s="136" t="s">
        <v>164</v>
      </c>
      <c r="F104" s="199">
        <f>H103</f>
        <v>0.44166666666666665</v>
      </c>
      <c r="G104" s="148">
        <v>1</v>
      </c>
      <c r="H104" s="199">
        <f t="shared" si="10"/>
        <v>0.44236111111111109</v>
      </c>
      <c r="I104" s="160"/>
    </row>
    <row r="105" spans="1:9" ht="15" x14ac:dyDescent="0.35">
      <c r="A105" s="124" t="s">
        <v>197</v>
      </c>
      <c r="B105" s="136" t="s">
        <v>144</v>
      </c>
      <c r="C105" s="136" t="s">
        <v>284</v>
      </c>
      <c r="D105" s="136"/>
      <c r="E105" s="136" t="s">
        <v>148</v>
      </c>
      <c r="F105" s="199">
        <f>H104</f>
        <v>0.44236111111111109</v>
      </c>
      <c r="G105" s="148">
        <v>1</v>
      </c>
      <c r="H105" s="199">
        <f t="shared" si="10"/>
        <v>0.44305555555555554</v>
      </c>
      <c r="I105" s="160"/>
    </row>
    <row r="106" spans="1:9" ht="15" x14ac:dyDescent="0.35">
      <c r="A106" s="168" t="s">
        <v>285</v>
      </c>
      <c r="B106" s="173"/>
      <c r="C106" s="173"/>
      <c r="D106" s="176"/>
      <c r="E106" s="173"/>
      <c r="F106" s="207">
        <f>H105</f>
        <v>0.44305555555555554</v>
      </c>
      <c r="G106" s="179">
        <v>0</v>
      </c>
      <c r="H106" s="207">
        <f t="shared" si="10"/>
        <v>0.44305555555555554</v>
      </c>
      <c r="I106" s="184"/>
    </row>
    <row r="107" spans="1:9" ht="14.15" x14ac:dyDescent="0.35">
      <c r="D107" s="227"/>
    </row>
    <row r="108" spans="1:9" ht="15.45" x14ac:dyDescent="0.4">
      <c r="A108" s="123" t="s">
        <v>198</v>
      </c>
      <c r="B108" s="135"/>
      <c r="C108" s="135" t="s">
        <v>286</v>
      </c>
      <c r="D108" s="228"/>
      <c r="E108" s="135"/>
      <c r="F108" s="198"/>
      <c r="G108" s="147"/>
      <c r="H108" s="198"/>
      <c r="I108" s="159"/>
    </row>
    <row r="109" spans="1:9" ht="15" x14ac:dyDescent="0.35">
      <c r="A109" s="168" t="s">
        <v>200</v>
      </c>
      <c r="B109" s="173"/>
      <c r="C109" s="173"/>
      <c r="D109" s="176"/>
      <c r="E109" s="173"/>
      <c r="F109" s="207">
        <f>H106</f>
        <v>0.44305555555555554</v>
      </c>
      <c r="G109" s="179">
        <v>0</v>
      </c>
      <c r="H109" s="207">
        <f>F109+TIME(0,G109,0)</f>
        <v>0.44305555555555554</v>
      </c>
      <c r="I109" s="184"/>
    </row>
    <row r="110" spans="1:9" ht="14.15" x14ac:dyDescent="0.35">
      <c r="D110" s="227"/>
    </row>
    <row r="111" spans="1:9" ht="15.45" x14ac:dyDescent="0.4">
      <c r="A111" s="123" t="s">
        <v>218</v>
      </c>
      <c r="B111" s="135"/>
      <c r="C111" s="135" t="s">
        <v>287</v>
      </c>
      <c r="D111" s="228"/>
      <c r="E111" s="135"/>
      <c r="F111" s="198"/>
      <c r="G111" s="147"/>
      <c r="H111" s="198"/>
      <c r="I111" s="159"/>
    </row>
    <row r="112" spans="1:9" ht="15.45" x14ac:dyDescent="0.4">
      <c r="A112" s="126" t="s">
        <v>220</v>
      </c>
      <c r="B112" s="138"/>
      <c r="C112" s="138" t="s">
        <v>288</v>
      </c>
      <c r="D112" s="140"/>
      <c r="E112" s="138"/>
      <c r="F112" s="201"/>
      <c r="G112" s="150"/>
      <c r="H112" s="201"/>
      <c r="I112" s="162"/>
    </row>
    <row r="113" spans="1:9" ht="14.15" x14ac:dyDescent="0.35">
      <c r="A113" s="127" t="s">
        <v>222</v>
      </c>
      <c r="B113" s="139" t="s">
        <v>144</v>
      </c>
      <c r="C113" s="139" t="s">
        <v>289</v>
      </c>
      <c r="D113" s="232" t="s">
        <v>549</v>
      </c>
      <c r="E113" s="139" t="s">
        <v>290</v>
      </c>
      <c r="F113" s="202">
        <f>H109</f>
        <v>0.44305555555555554</v>
      </c>
      <c r="G113" s="151">
        <v>5</v>
      </c>
      <c r="H113" s="202">
        <f>F113+TIME(0,G113,0)</f>
        <v>0.44652777777777775</v>
      </c>
      <c r="I113" s="163"/>
    </row>
    <row r="114" spans="1:9" ht="14.15" x14ac:dyDescent="0.35">
      <c r="A114" s="127" t="s">
        <v>224</v>
      </c>
      <c r="B114" s="139" t="s">
        <v>144</v>
      </c>
      <c r="C114" s="139" t="s">
        <v>291</v>
      </c>
      <c r="D114" s="232" t="s">
        <v>550</v>
      </c>
      <c r="E114" s="139" t="s">
        <v>440</v>
      </c>
      <c r="F114" s="202">
        <f>H113</f>
        <v>0.44652777777777775</v>
      </c>
      <c r="G114" s="151">
        <v>5</v>
      </c>
      <c r="H114" s="202">
        <f>F114+TIME(0,G114,0)</f>
        <v>0.44999999999999996</v>
      </c>
      <c r="I114" s="163"/>
    </row>
    <row r="115" spans="1:9" ht="15.45" x14ac:dyDescent="0.4">
      <c r="A115" s="126" t="s">
        <v>241</v>
      </c>
      <c r="B115" s="138"/>
      <c r="C115" s="138" t="s">
        <v>292</v>
      </c>
      <c r="D115" s="140"/>
      <c r="E115" s="138"/>
      <c r="F115" s="201"/>
      <c r="G115" s="150"/>
      <c r="H115" s="201"/>
      <c r="I115" s="162"/>
    </row>
    <row r="116" spans="1:9" ht="14.15" x14ac:dyDescent="0.35">
      <c r="A116" s="127" t="s">
        <v>243</v>
      </c>
      <c r="B116" s="139" t="s">
        <v>144</v>
      </c>
      <c r="C116" s="139" t="s">
        <v>420</v>
      </c>
      <c r="D116" s="264" t="s">
        <v>547</v>
      </c>
      <c r="E116" s="139" t="s">
        <v>488</v>
      </c>
      <c r="F116" s="202">
        <f>H114</f>
        <v>0.44999999999999996</v>
      </c>
      <c r="G116" s="151">
        <v>5</v>
      </c>
      <c r="H116" s="202">
        <f>F116+TIME(0,G116,0)</f>
        <v>0.45347222222222217</v>
      </c>
      <c r="I116" s="163"/>
    </row>
    <row r="117" spans="1:9" ht="13.95" customHeight="1" x14ac:dyDescent="0.35">
      <c r="A117" s="218" t="s">
        <v>244</v>
      </c>
      <c r="B117" s="223" t="s">
        <v>144</v>
      </c>
      <c r="C117" s="223" t="s">
        <v>487</v>
      </c>
      <c r="D117" s="265" t="s">
        <v>544</v>
      </c>
      <c r="E117" s="223" t="s">
        <v>442</v>
      </c>
      <c r="F117" s="224">
        <f>H116</f>
        <v>0.45347222222222217</v>
      </c>
      <c r="G117" s="225">
        <v>5</v>
      </c>
      <c r="H117" s="224">
        <f>F117+TIME(0,G117,0)</f>
        <v>0.45694444444444438</v>
      </c>
      <c r="I117" s="226"/>
    </row>
    <row r="118" spans="1:9" ht="14.15" x14ac:dyDescent="0.35">
      <c r="D118" s="227"/>
    </row>
    <row r="119" spans="1:9" ht="15.45" x14ac:dyDescent="0.4">
      <c r="A119" s="123" t="s">
        <v>271</v>
      </c>
      <c r="B119" s="135"/>
      <c r="C119" s="135" t="s">
        <v>293</v>
      </c>
      <c r="D119" s="228"/>
      <c r="E119" s="135"/>
      <c r="F119" s="198"/>
      <c r="G119" s="147"/>
      <c r="H119" s="198"/>
      <c r="I119" s="159"/>
    </row>
    <row r="120" spans="1:9" ht="15" x14ac:dyDescent="0.35">
      <c r="A120" s="124" t="s">
        <v>273</v>
      </c>
      <c r="B120" s="136" t="s">
        <v>151</v>
      </c>
      <c r="C120" s="136" t="s">
        <v>294</v>
      </c>
      <c r="D120" s="270" t="s">
        <v>95</v>
      </c>
      <c r="E120" s="136" t="s">
        <v>164</v>
      </c>
      <c r="F120" s="199">
        <f>H117</f>
        <v>0.45694444444444438</v>
      </c>
      <c r="G120" s="148">
        <v>5</v>
      </c>
      <c r="H120" s="199">
        <f t="shared" ref="H120:H125" si="11">F120+TIME(0,G120,0)</f>
        <v>0.46041666666666659</v>
      </c>
      <c r="I120" s="160"/>
    </row>
    <row r="121" spans="1:9" ht="15" x14ac:dyDescent="0.35">
      <c r="A121" s="124" t="s">
        <v>274</v>
      </c>
      <c r="B121" s="136" t="s">
        <v>144</v>
      </c>
      <c r="C121" s="136" t="s">
        <v>531</v>
      </c>
      <c r="D121" s="271" t="s">
        <v>419</v>
      </c>
      <c r="E121" s="136" t="s">
        <v>164</v>
      </c>
      <c r="F121" s="199">
        <f t="shared" ref="F121" si="12">H120</f>
        <v>0.46041666666666659</v>
      </c>
      <c r="G121" s="148">
        <v>3</v>
      </c>
      <c r="H121" s="199">
        <f t="shared" si="11"/>
        <v>0.46249999999999991</v>
      </c>
      <c r="I121" s="160"/>
    </row>
    <row r="122" spans="1:9" s="84" customFormat="1" ht="15" x14ac:dyDescent="0.35">
      <c r="A122" s="245" t="s">
        <v>275</v>
      </c>
      <c r="B122" s="136" t="s">
        <v>295</v>
      </c>
      <c r="C122" s="136" t="s">
        <v>548</v>
      </c>
      <c r="D122" s="271" t="s">
        <v>419</v>
      </c>
      <c r="E122" s="136" t="s">
        <v>164</v>
      </c>
      <c r="F122" s="199">
        <f>H121</f>
        <v>0.46249999999999991</v>
      </c>
      <c r="G122" s="148">
        <v>10</v>
      </c>
      <c r="H122" s="199">
        <f t="shared" si="11"/>
        <v>0.46944444444444433</v>
      </c>
      <c r="I122" s="160"/>
    </row>
    <row r="123" spans="1:9" s="84" customFormat="1" ht="15" x14ac:dyDescent="0.35">
      <c r="A123" s="245" t="s">
        <v>411</v>
      </c>
      <c r="B123" s="136" t="s">
        <v>295</v>
      </c>
      <c r="C123" s="136"/>
      <c r="D123" s="232"/>
      <c r="E123" s="136"/>
      <c r="F123" s="199">
        <f>H122</f>
        <v>0.46944444444444433</v>
      </c>
      <c r="G123" s="148">
        <v>0</v>
      </c>
      <c r="H123" s="199">
        <f t="shared" si="11"/>
        <v>0.46944444444444433</v>
      </c>
      <c r="I123" s="160"/>
    </row>
    <row r="124" spans="1:9" s="84" customFormat="1" ht="15" x14ac:dyDescent="0.35">
      <c r="A124" s="245" t="s">
        <v>412</v>
      </c>
      <c r="B124" s="136" t="s">
        <v>295</v>
      </c>
      <c r="C124" s="136"/>
      <c r="D124" s="232"/>
      <c r="E124" s="136"/>
      <c r="F124" s="199">
        <f>H123</f>
        <v>0.46944444444444433</v>
      </c>
      <c r="G124" s="148">
        <v>0</v>
      </c>
      <c r="H124" s="199">
        <f t="shared" si="11"/>
        <v>0.46944444444444433</v>
      </c>
      <c r="I124" s="160"/>
    </row>
    <row r="125" spans="1:9" ht="18" customHeight="1" x14ac:dyDescent="0.35">
      <c r="A125" s="124" t="s">
        <v>413</v>
      </c>
      <c r="B125" s="136" t="s">
        <v>295</v>
      </c>
      <c r="C125" s="136"/>
      <c r="D125" s="232"/>
      <c r="E125" s="136"/>
      <c r="F125" s="199">
        <f>H124</f>
        <v>0.46944444444444433</v>
      </c>
      <c r="G125" s="148">
        <v>0</v>
      </c>
      <c r="H125" s="199">
        <f t="shared" si="11"/>
        <v>0.46944444444444433</v>
      </c>
      <c r="I125" s="160"/>
    </row>
    <row r="126" spans="1:9" ht="15" x14ac:dyDescent="0.35">
      <c r="C126" s="136"/>
      <c r="D126" s="145"/>
      <c r="E126" s="141"/>
    </row>
    <row r="127" spans="1:9" ht="15.45" x14ac:dyDescent="0.4">
      <c r="A127" s="171" t="s">
        <v>276</v>
      </c>
      <c r="B127" s="177"/>
      <c r="C127" s="177" t="s">
        <v>277</v>
      </c>
      <c r="D127" s="177"/>
      <c r="E127" s="177" t="s">
        <v>164</v>
      </c>
      <c r="F127" s="211">
        <f>H125</f>
        <v>0.46944444444444433</v>
      </c>
      <c r="G127" s="182">
        <v>0</v>
      </c>
      <c r="H127" s="211">
        <f>F127+TIME(0,G127,0)</f>
        <v>0.46944444444444433</v>
      </c>
      <c r="I127" s="177"/>
    </row>
    <row r="128" spans="1:9" x14ac:dyDescent="0.3">
      <c r="A128" s="131"/>
      <c r="B128" s="131"/>
      <c r="C128" s="131" t="s">
        <v>278</v>
      </c>
      <c r="D128" s="131"/>
      <c r="E128" s="131"/>
      <c r="F128" s="210"/>
      <c r="G128" s="155">
        <f>(H128-H127) * 24 * 60</f>
        <v>74.000000000000213</v>
      </c>
      <c r="H128" s="210">
        <v>0.52083333333333337</v>
      </c>
      <c r="I128" s="131"/>
    </row>
    <row r="130" spans="1:9" ht="15.45" x14ac:dyDescent="0.4">
      <c r="A130" s="414" t="s">
        <v>526</v>
      </c>
      <c r="B130" s="415"/>
      <c r="C130" s="415"/>
      <c r="D130" s="415"/>
      <c r="E130" s="415"/>
      <c r="F130" s="415"/>
      <c r="G130" s="415"/>
      <c r="H130" s="415"/>
      <c r="I130" s="415"/>
    </row>
    <row r="131" spans="1:9" s="3" customFormat="1" ht="30.9" x14ac:dyDescent="0.4">
      <c r="A131" s="122" t="s">
        <v>133</v>
      </c>
      <c r="B131" s="122" t="s">
        <v>134</v>
      </c>
      <c r="C131" s="122" t="s">
        <v>59</v>
      </c>
      <c r="D131" s="122" t="s">
        <v>135</v>
      </c>
      <c r="E131" s="122" t="s">
        <v>136</v>
      </c>
      <c r="F131" s="197" t="s">
        <v>137</v>
      </c>
      <c r="G131" s="146" t="s">
        <v>138</v>
      </c>
      <c r="H131" s="197" t="s">
        <v>139</v>
      </c>
      <c r="I131" s="122" t="s">
        <v>140</v>
      </c>
    </row>
    <row r="132" spans="1:9" ht="15.45" x14ac:dyDescent="0.4">
      <c r="A132" s="123" t="s">
        <v>141</v>
      </c>
      <c r="B132" s="135"/>
      <c r="C132" s="135" t="s">
        <v>142</v>
      </c>
      <c r="D132" s="135"/>
      <c r="E132" s="135"/>
      <c r="F132" s="198"/>
      <c r="G132" s="147"/>
      <c r="H132" s="198"/>
      <c r="I132" s="159"/>
    </row>
    <row r="133" spans="1:9" ht="15" x14ac:dyDescent="0.35">
      <c r="A133" s="124" t="s">
        <v>143</v>
      </c>
      <c r="B133" s="136" t="s">
        <v>144</v>
      </c>
      <c r="C133" s="136" t="s">
        <v>279</v>
      </c>
      <c r="D133" s="139"/>
      <c r="E133" s="136" t="s">
        <v>164</v>
      </c>
      <c r="F133" s="199">
        <v>0.33333333333333331</v>
      </c>
      <c r="G133" s="148">
        <v>1</v>
      </c>
      <c r="H133" s="199">
        <f>F133+TIME(0,G133,0)</f>
        <v>0.33402777777777776</v>
      </c>
      <c r="I133" s="160"/>
    </row>
    <row r="134" spans="1:9" ht="15" x14ac:dyDescent="0.35">
      <c r="A134" s="124" t="s">
        <v>146</v>
      </c>
      <c r="B134" s="136" t="s">
        <v>144</v>
      </c>
      <c r="C134" s="136" t="s">
        <v>280</v>
      </c>
      <c r="D134" s="136"/>
      <c r="E134" s="136" t="s">
        <v>148</v>
      </c>
      <c r="F134" s="199">
        <f>H133</f>
        <v>0.33402777777777776</v>
      </c>
      <c r="G134" s="148">
        <v>1</v>
      </c>
      <c r="H134" s="199">
        <f>F134+TIME(0,G134,0)</f>
        <v>0.3347222222222222</v>
      </c>
      <c r="I134" s="160"/>
    </row>
    <row r="135" spans="1:9" ht="15" x14ac:dyDescent="0.35">
      <c r="A135" s="125" t="s">
        <v>149</v>
      </c>
      <c r="B135" s="137" t="s">
        <v>151</v>
      </c>
      <c r="C135" s="137" t="s">
        <v>341</v>
      </c>
      <c r="D135" s="270" t="s">
        <v>95</v>
      </c>
      <c r="E135" s="137" t="s">
        <v>164</v>
      </c>
      <c r="F135" s="200">
        <f>H134</f>
        <v>0.3347222222222222</v>
      </c>
      <c r="G135" s="149">
        <v>1</v>
      </c>
      <c r="H135" s="200">
        <f>F135+TIME(0,G135,0)</f>
        <v>0.33541666666666664</v>
      </c>
      <c r="I135" s="161"/>
    </row>
    <row r="136" spans="1:9" ht="15" x14ac:dyDescent="0.35">
      <c r="D136" s="248"/>
    </row>
    <row r="137" spans="1:9" ht="15.45" x14ac:dyDescent="0.4">
      <c r="A137" s="123" t="s">
        <v>157</v>
      </c>
      <c r="B137" s="135"/>
      <c r="C137" s="135" t="s">
        <v>158</v>
      </c>
      <c r="D137" s="228"/>
      <c r="E137" s="135"/>
      <c r="F137" s="198"/>
      <c r="G137" s="147"/>
      <c r="H137" s="198"/>
      <c r="I137" s="159"/>
    </row>
    <row r="138" spans="1:9" ht="15" x14ac:dyDescent="0.35">
      <c r="A138" s="124" t="s">
        <v>159</v>
      </c>
      <c r="B138" s="136" t="s">
        <v>144</v>
      </c>
      <c r="C138" s="141" t="s">
        <v>281</v>
      </c>
      <c r="D138" s="229" t="s">
        <v>419</v>
      </c>
      <c r="E138" s="136" t="s">
        <v>164</v>
      </c>
      <c r="F138" s="199">
        <f>H135</f>
        <v>0.33541666666666664</v>
      </c>
      <c r="G138" s="148">
        <v>1</v>
      </c>
      <c r="H138" s="199">
        <f t="shared" ref="H138:H146" si="13">F138+TIME(0,G138,0)</f>
        <v>0.33611111111111108</v>
      </c>
      <c r="I138" s="160"/>
    </row>
    <row r="139" spans="1:9" ht="15" x14ac:dyDescent="0.35">
      <c r="A139" s="124" t="s">
        <v>190</v>
      </c>
      <c r="B139" s="136" t="s">
        <v>144</v>
      </c>
      <c r="C139" s="136" t="s">
        <v>282</v>
      </c>
      <c r="D139" s="229" t="s">
        <v>419</v>
      </c>
      <c r="E139" s="136" t="s">
        <v>164</v>
      </c>
      <c r="F139" s="199">
        <f t="shared" ref="F139:F146" si="14">H138</f>
        <v>0.33611111111111108</v>
      </c>
      <c r="G139" s="148">
        <v>1</v>
      </c>
      <c r="H139" s="199">
        <f t="shared" si="13"/>
        <v>0.33680555555555552</v>
      </c>
      <c r="I139" s="160"/>
    </row>
    <row r="140" spans="1:9" ht="15" x14ac:dyDescent="0.35">
      <c r="A140" s="124" t="s">
        <v>192</v>
      </c>
      <c r="B140" s="136" t="s">
        <v>144</v>
      </c>
      <c r="C140" s="136" t="s">
        <v>296</v>
      </c>
      <c r="D140" s="139"/>
      <c r="E140" s="136" t="s">
        <v>154</v>
      </c>
      <c r="F140" s="199">
        <f t="shared" si="14"/>
        <v>0.33680555555555552</v>
      </c>
      <c r="G140" s="148">
        <v>1</v>
      </c>
      <c r="H140" s="199">
        <f t="shared" si="13"/>
        <v>0.33749999999999997</v>
      </c>
      <c r="I140" s="160"/>
    </row>
    <row r="141" spans="1:9" ht="30" x14ac:dyDescent="0.35">
      <c r="A141" s="124" t="s">
        <v>196</v>
      </c>
      <c r="B141" s="136" t="s">
        <v>144</v>
      </c>
      <c r="C141" s="136" t="s">
        <v>297</v>
      </c>
      <c r="D141" s="229" t="s">
        <v>419</v>
      </c>
      <c r="E141" s="136" t="s">
        <v>164</v>
      </c>
      <c r="F141" s="199">
        <f t="shared" si="14"/>
        <v>0.33749999999999997</v>
      </c>
      <c r="G141" s="148">
        <v>1</v>
      </c>
      <c r="H141" s="199">
        <f t="shared" si="13"/>
        <v>0.33819444444444441</v>
      </c>
      <c r="I141" s="160"/>
    </row>
    <row r="142" spans="1:9" ht="15" x14ac:dyDescent="0.35">
      <c r="A142" s="124" t="s">
        <v>197</v>
      </c>
      <c r="B142" s="136" t="s">
        <v>144</v>
      </c>
      <c r="C142" s="136" t="s">
        <v>298</v>
      </c>
      <c r="D142" s="229" t="s">
        <v>419</v>
      </c>
      <c r="E142" s="136" t="s">
        <v>164</v>
      </c>
      <c r="F142" s="199">
        <f t="shared" si="14"/>
        <v>0.33819444444444441</v>
      </c>
      <c r="G142" s="148">
        <v>1</v>
      </c>
      <c r="H142" s="199">
        <f t="shared" si="13"/>
        <v>0.33888888888888885</v>
      </c>
      <c r="I142" s="160"/>
    </row>
    <row r="143" spans="1:9" ht="15" x14ac:dyDescent="0.35">
      <c r="A143" s="124" t="s">
        <v>285</v>
      </c>
      <c r="B143" s="136" t="s">
        <v>144</v>
      </c>
      <c r="C143" s="136" t="s">
        <v>299</v>
      </c>
      <c r="D143" s="229" t="s">
        <v>419</v>
      </c>
      <c r="E143" s="136" t="s">
        <v>164</v>
      </c>
      <c r="F143" s="199">
        <f t="shared" si="14"/>
        <v>0.33888888888888885</v>
      </c>
      <c r="G143" s="148">
        <v>1</v>
      </c>
      <c r="H143" s="199">
        <f t="shared" si="13"/>
        <v>0.33958333333333329</v>
      </c>
      <c r="I143" s="160"/>
    </row>
    <row r="144" spans="1:9" ht="15" x14ac:dyDescent="0.35">
      <c r="A144" s="124" t="s">
        <v>300</v>
      </c>
      <c r="B144" s="136" t="s">
        <v>144</v>
      </c>
      <c r="C144" s="136" t="s">
        <v>301</v>
      </c>
      <c r="D144" s="229" t="s">
        <v>419</v>
      </c>
      <c r="E144" s="136" t="s">
        <v>164</v>
      </c>
      <c r="F144" s="199">
        <f t="shared" si="14"/>
        <v>0.33958333333333329</v>
      </c>
      <c r="G144" s="148">
        <v>1</v>
      </c>
      <c r="H144" s="199">
        <f t="shared" si="13"/>
        <v>0.34027777777777773</v>
      </c>
      <c r="I144" s="160"/>
    </row>
    <row r="145" spans="1:15" ht="15" x14ac:dyDescent="0.35">
      <c r="A145" s="124" t="s">
        <v>337</v>
      </c>
      <c r="B145" s="136" t="s">
        <v>144</v>
      </c>
      <c r="C145" s="136" t="s">
        <v>441</v>
      </c>
      <c r="D145" s="229" t="s">
        <v>419</v>
      </c>
      <c r="E145" s="136" t="s">
        <v>164</v>
      </c>
      <c r="F145" s="199">
        <f t="shared" si="14"/>
        <v>0.34027777777777773</v>
      </c>
      <c r="G145" s="148">
        <v>3</v>
      </c>
      <c r="H145" s="199">
        <f t="shared" si="13"/>
        <v>0.34236111111111106</v>
      </c>
      <c r="I145" s="160"/>
      <c r="L145" s="199"/>
      <c r="M145" s="148"/>
      <c r="N145" s="199"/>
      <c r="O145" s="160"/>
    </row>
    <row r="146" spans="1:15" ht="15" x14ac:dyDescent="0.35">
      <c r="A146" s="168" t="s">
        <v>379</v>
      </c>
      <c r="B146" s="173"/>
      <c r="C146" s="173"/>
      <c r="D146" s="176"/>
      <c r="E146" s="173"/>
      <c r="F146" s="207">
        <f t="shared" si="14"/>
        <v>0.34236111111111106</v>
      </c>
      <c r="G146" s="179">
        <v>0</v>
      </c>
      <c r="H146" s="207">
        <f t="shared" si="13"/>
        <v>0.34236111111111106</v>
      </c>
      <c r="I146" s="184"/>
    </row>
    <row r="147" spans="1:15" ht="14.15" x14ac:dyDescent="0.35">
      <c r="D147" s="227"/>
    </row>
    <row r="148" spans="1:15" ht="15.45" x14ac:dyDescent="0.4">
      <c r="A148" s="123" t="s">
        <v>198</v>
      </c>
      <c r="B148" s="135"/>
      <c r="C148" s="135" t="s">
        <v>302</v>
      </c>
      <c r="D148" s="228"/>
      <c r="E148" s="135"/>
      <c r="F148" s="198"/>
      <c r="G148" s="147"/>
      <c r="H148" s="198"/>
      <c r="I148" s="159"/>
    </row>
    <row r="149" spans="1:15" ht="15.45" x14ac:dyDescent="0.4">
      <c r="A149" s="126" t="s">
        <v>200</v>
      </c>
      <c r="B149" s="138"/>
      <c r="C149" s="138" t="s">
        <v>303</v>
      </c>
      <c r="D149" s="140"/>
      <c r="E149" s="138"/>
      <c r="F149" s="201"/>
      <c r="G149" s="150"/>
      <c r="H149" s="201"/>
      <c r="I149" s="162"/>
    </row>
    <row r="150" spans="1:15" ht="14.15" x14ac:dyDescent="0.35">
      <c r="A150" s="127" t="s">
        <v>342</v>
      </c>
      <c r="B150" s="139" t="s">
        <v>144</v>
      </c>
      <c r="C150" s="139" t="s">
        <v>385</v>
      </c>
      <c r="D150" s="139"/>
      <c r="E150" s="139" t="s">
        <v>205</v>
      </c>
      <c r="F150" s="202">
        <f>H146</f>
        <v>0.34236111111111106</v>
      </c>
      <c r="G150" s="151">
        <v>2</v>
      </c>
      <c r="H150" s="202">
        <f t="shared" ref="H150:H156" si="15">F150+TIME(0,G150,0)</f>
        <v>0.34374999999999994</v>
      </c>
      <c r="I150" s="163"/>
    </row>
    <row r="151" spans="1:15" ht="14.15" x14ac:dyDescent="0.35">
      <c r="A151" s="127" t="s">
        <v>343</v>
      </c>
      <c r="B151" s="139" t="s">
        <v>295</v>
      </c>
      <c r="C151" s="139" t="s">
        <v>304</v>
      </c>
      <c r="D151" s="232" t="s">
        <v>417</v>
      </c>
      <c r="E151" s="139" t="s">
        <v>205</v>
      </c>
      <c r="F151" s="202">
        <f t="shared" ref="F151:F156" si="16">H150</f>
        <v>0.34374999999999994</v>
      </c>
      <c r="G151" s="151">
        <v>10</v>
      </c>
      <c r="H151" s="202">
        <f t="shared" si="15"/>
        <v>0.35069444444444436</v>
      </c>
      <c r="I151" s="163"/>
    </row>
    <row r="152" spans="1:15" ht="14.15" x14ac:dyDescent="0.35">
      <c r="A152" s="127" t="s">
        <v>344</v>
      </c>
      <c r="B152" s="139" t="s">
        <v>144</v>
      </c>
      <c r="C152" s="139" t="s">
        <v>305</v>
      </c>
      <c r="D152" s="276" t="s">
        <v>305</v>
      </c>
      <c r="E152" s="139" t="s">
        <v>205</v>
      </c>
      <c r="F152" s="202">
        <f t="shared" si="16"/>
        <v>0.35069444444444436</v>
      </c>
      <c r="G152" s="151">
        <v>10</v>
      </c>
      <c r="H152" s="202">
        <f t="shared" si="15"/>
        <v>0.35763888888888878</v>
      </c>
      <c r="I152" s="163"/>
    </row>
    <row r="153" spans="1:15" ht="13.95" customHeight="1" x14ac:dyDescent="0.35">
      <c r="A153" s="127" t="s">
        <v>345</v>
      </c>
      <c r="B153" s="139" t="s">
        <v>144</v>
      </c>
      <c r="C153" s="139" t="s">
        <v>306</v>
      </c>
      <c r="D153" s="139"/>
      <c r="E153" s="139" t="s">
        <v>154</v>
      </c>
      <c r="F153" s="202">
        <f t="shared" si="16"/>
        <v>0.35763888888888878</v>
      </c>
      <c r="G153" s="151">
        <v>2</v>
      </c>
      <c r="H153" s="202">
        <f t="shared" si="15"/>
        <v>0.35902777777777767</v>
      </c>
      <c r="I153" s="163"/>
    </row>
    <row r="154" spans="1:15" ht="15" x14ac:dyDescent="0.35">
      <c r="A154" s="127" t="s">
        <v>346</v>
      </c>
      <c r="B154" s="139" t="s">
        <v>144</v>
      </c>
      <c r="C154" s="139" t="s">
        <v>307</v>
      </c>
      <c r="D154" s="145"/>
      <c r="E154" s="136"/>
      <c r="F154" s="202">
        <f t="shared" si="16"/>
        <v>0.35902777777777767</v>
      </c>
      <c r="G154" s="151">
        <v>0</v>
      </c>
      <c r="H154" s="202">
        <f t="shared" si="15"/>
        <v>0.35902777777777767</v>
      </c>
      <c r="I154" s="163"/>
    </row>
    <row r="155" spans="1:15" ht="14.15" x14ac:dyDescent="0.35">
      <c r="A155" s="127" t="s">
        <v>347</v>
      </c>
      <c r="B155" s="139" t="s">
        <v>144</v>
      </c>
      <c r="C155" s="139" t="s">
        <v>308</v>
      </c>
      <c r="D155" s="232" t="s">
        <v>421</v>
      </c>
      <c r="E155" s="139" t="s">
        <v>455</v>
      </c>
      <c r="F155" s="202">
        <f t="shared" si="16"/>
        <v>0.35902777777777767</v>
      </c>
      <c r="G155" s="151">
        <v>3</v>
      </c>
      <c r="H155" s="202">
        <f t="shared" si="15"/>
        <v>0.36111111111111099</v>
      </c>
      <c r="I155" s="163"/>
    </row>
    <row r="156" spans="1:15" ht="13.95" customHeight="1" x14ac:dyDescent="0.35">
      <c r="A156" s="169" t="s">
        <v>348</v>
      </c>
      <c r="B156" s="174"/>
      <c r="C156" s="174"/>
      <c r="D156" s="174"/>
      <c r="E156" s="174"/>
      <c r="F156" s="208">
        <f t="shared" si="16"/>
        <v>0.36111111111111099</v>
      </c>
      <c r="G156" s="180">
        <v>0</v>
      </c>
      <c r="H156" s="208">
        <f t="shared" si="15"/>
        <v>0.36111111111111099</v>
      </c>
      <c r="I156" s="185"/>
    </row>
    <row r="157" spans="1:15" ht="15.45" x14ac:dyDescent="0.4">
      <c r="A157" s="126" t="s">
        <v>202</v>
      </c>
      <c r="B157" s="138"/>
      <c r="C157" s="138" t="s">
        <v>242</v>
      </c>
      <c r="D157" s="232"/>
      <c r="E157" s="138"/>
      <c r="F157" s="201"/>
      <c r="G157" s="150"/>
      <c r="H157" s="201"/>
      <c r="I157" s="162"/>
    </row>
    <row r="158" spans="1:15" ht="14.15" x14ac:dyDescent="0.35">
      <c r="A158" s="127" t="s">
        <v>349</v>
      </c>
      <c r="B158" s="139" t="s">
        <v>144</v>
      </c>
      <c r="C158" s="139" t="s">
        <v>372</v>
      </c>
      <c r="D158" s="232" t="s">
        <v>421</v>
      </c>
      <c r="E158" s="139" t="s">
        <v>479</v>
      </c>
      <c r="F158" s="202">
        <f>H156</f>
        <v>0.36111111111111099</v>
      </c>
      <c r="G158" s="151">
        <v>3</v>
      </c>
      <c r="H158" s="202">
        <f t="shared" ref="H158:H163" si="17">F158+TIME(0,G158,0)</f>
        <v>0.36319444444444432</v>
      </c>
      <c r="I158" s="163"/>
    </row>
    <row r="159" spans="1:15" ht="14.15" x14ac:dyDescent="0.35">
      <c r="A159" s="127" t="s">
        <v>350</v>
      </c>
      <c r="B159" s="139" t="s">
        <v>144</v>
      </c>
      <c r="C159" s="139" t="s">
        <v>309</v>
      </c>
      <c r="D159" s="232" t="s">
        <v>421</v>
      </c>
      <c r="E159" s="139" t="s">
        <v>310</v>
      </c>
      <c r="F159" s="202">
        <f>H158</f>
        <v>0.36319444444444432</v>
      </c>
      <c r="G159" s="151">
        <v>3</v>
      </c>
      <c r="H159" s="202">
        <f t="shared" si="17"/>
        <v>0.36527777777777765</v>
      </c>
      <c r="I159" s="163"/>
    </row>
    <row r="160" spans="1:15" s="2" customFormat="1" ht="14.15" x14ac:dyDescent="0.35">
      <c r="A160" s="234" t="s">
        <v>351</v>
      </c>
      <c r="B160" s="219" t="s">
        <v>144</v>
      </c>
      <c r="C160" s="219" t="s">
        <v>245</v>
      </c>
      <c r="D160" s="232" t="s">
        <v>421</v>
      </c>
      <c r="E160" s="219" t="s">
        <v>205</v>
      </c>
      <c r="F160" s="220">
        <f>H159</f>
        <v>0.36527777777777765</v>
      </c>
      <c r="G160" s="221">
        <v>10</v>
      </c>
      <c r="H160" s="220">
        <f t="shared" si="17"/>
        <v>0.37222222222222207</v>
      </c>
      <c r="I160" s="222"/>
    </row>
    <row r="161" spans="1:9" ht="14.15" x14ac:dyDescent="0.35">
      <c r="A161" s="127" t="s">
        <v>352</v>
      </c>
      <c r="B161" s="139" t="s">
        <v>144</v>
      </c>
      <c r="C161" s="139" t="s">
        <v>406</v>
      </c>
      <c r="D161" s="232" t="s">
        <v>421</v>
      </c>
      <c r="E161" s="139" t="s">
        <v>251</v>
      </c>
      <c r="F161" s="202">
        <f>H160</f>
        <v>0.37222222222222207</v>
      </c>
      <c r="G161" s="151">
        <v>3</v>
      </c>
      <c r="H161" s="202">
        <f t="shared" si="17"/>
        <v>0.37430555555555539</v>
      </c>
      <c r="I161" s="163"/>
    </row>
    <row r="162" spans="1:9" ht="14.15" x14ac:dyDescent="0.35">
      <c r="A162" s="127" t="s">
        <v>353</v>
      </c>
      <c r="B162" s="139" t="s">
        <v>144</v>
      </c>
      <c r="C162" s="139" t="s">
        <v>248</v>
      </c>
      <c r="D162" s="232" t="s">
        <v>421</v>
      </c>
      <c r="E162" s="139" t="s">
        <v>473</v>
      </c>
      <c r="F162" s="202">
        <f>H161</f>
        <v>0.37430555555555539</v>
      </c>
      <c r="G162" s="151">
        <v>3</v>
      </c>
      <c r="H162" s="202">
        <f t="shared" si="17"/>
        <v>0.37638888888888872</v>
      </c>
      <c r="I162" s="163"/>
    </row>
    <row r="163" spans="1:9" ht="14.15" x14ac:dyDescent="0.35">
      <c r="A163" s="127" t="s">
        <v>361</v>
      </c>
      <c r="B163" s="139" t="s">
        <v>144</v>
      </c>
      <c r="C163" s="139" t="s">
        <v>378</v>
      </c>
      <c r="D163" s="232" t="s">
        <v>421</v>
      </c>
      <c r="E163" s="139" t="s">
        <v>251</v>
      </c>
      <c r="F163" s="202">
        <f>H162</f>
        <v>0.37638888888888872</v>
      </c>
      <c r="G163" s="151">
        <v>3</v>
      </c>
      <c r="H163" s="202">
        <f t="shared" si="17"/>
        <v>0.37847222222222204</v>
      </c>
      <c r="I163" s="163"/>
    </row>
    <row r="164" spans="1:9" ht="15.45" x14ac:dyDescent="0.4">
      <c r="A164" s="126" t="s">
        <v>203</v>
      </c>
      <c r="B164" s="138"/>
      <c r="C164" s="138" t="s">
        <v>253</v>
      </c>
      <c r="D164" s="232"/>
      <c r="E164" s="138"/>
      <c r="F164" s="201"/>
      <c r="G164" s="150"/>
      <c r="H164" s="201"/>
      <c r="I164" s="162"/>
    </row>
    <row r="165" spans="1:9" ht="14.15" x14ac:dyDescent="0.35">
      <c r="A165" s="127" t="s">
        <v>354</v>
      </c>
      <c r="B165" s="139" t="s">
        <v>144</v>
      </c>
      <c r="C165" s="139" t="s">
        <v>393</v>
      </c>
      <c r="D165" s="232" t="s">
        <v>421</v>
      </c>
      <c r="E165" s="139" t="s">
        <v>164</v>
      </c>
      <c r="F165" s="202">
        <f>H163</f>
        <v>0.37847222222222204</v>
      </c>
      <c r="G165" s="151">
        <v>3</v>
      </c>
      <c r="H165" s="202">
        <f t="shared" ref="H165:H172" si="18">F165+TIME(0,G165,0)</f>
        <v>0.38055555555555537</v>
      </c>
      <c r="I165" s="163"/>
    </row>
    <row r="166" spans="1:9" ht="14.15" x14ac:dyDescent="0.35">
      <c r="A166" s="127" t="s">
        <v>533</v>
      </c>
      <c r="B166" s="139" t="s">
        <v>144</v>
      </c>
      <c r="C166" s="139" t="s">
        <v>261</v>
      </c>
      <c r="D166" s="232" t="s">
        <v>421</v>
      </c>
      <c r="E166" s="139" t="s">
        <v>262</v>
      </c>
      <c r="F166" s="202">
        <f>H165</f>
        <v>0.38055555555555537</v>
      </c>
      <c r="G166" s="151">
        <v>3</v>
      </c>
      <c r="H166" s="202">
        <f t="shared" si="18"/>
        <v>0.3826388888888887</v>
      </c>
      <c r="I166" s="163"/>
    </row>
    <row r="167" spans="1:9" ht="14.15" x14ac:dyDescent="0.35">
      <c r="A167" s="127" t="s">
        <v>534</v>
      </c>
      <c r="B167" s="139" t="s">
        <v>144</v>
      </c>
      <c r="C167" s="139" t="s">
        <v>311</v>
      </c>
      <c r="D167" s="232" t="s">
        <v>421</v>
      </c>
      <c r="E167" s="139" t="s">
        <v>486</v>
      </c>
      <c r="F167" s="202">
        <f t="shared" ref="F167:F168" si="19">H166</f>
        <v>0.3826388888888887</v>
      </c>
      <c r="G167" s="151">
        <v>3</v>
      </c>
      <c r="H167" s="202">
        <f t="shared" si="18"/>
        <v>0.38472222222222202</v>
      </c>
      <c r="I167" s="163"/>
    </row>
    <row r="168" spans="1:9" ht="14.15" x14ac:dyDescent="0.35">
      <c r="A168" s="127" t="s">
        <v>535</v>
      </c>
      <c r="B168" s="139" t="s">
        <v>144</v>
      </c>
      <c r="C168" s="139" t="s">
        <v>312</v>
      </c>
      <c r="D168" s="232" t="s">
        <v>421</v>
      </c>
      <c r="E168" s="139" t="s">
        <v>267</v>
      </c>
      <c r="F168" s="202">
        <f t="shared" si="19"/>
        <v>0.38472222222222202</v>
      </c>
      <c r="G168" s="151">
        <v>3</v>
      </c>
      <c r="H168" s="202">
        <f t="shared" si="18"/>
        <v>0.38680555555555535</v>
      </c>
      <c r="I168" s="163"/>
    </row>
    <row r="169" spans="1:9" s="84" customFormat="1" ht="14.15" x14ac:dyDescent="0.35">
      <c r="A169" s="127" t="s">
        <v>355</v>
      </c>
      <c r="B169" s="139" t="s">
        <v>144</v>
      </c>
      <c r="C169" s="139" t="s">
        <v>384</v>
      </c>
      <c r="D169" s="232" t="s">
        <v>421</v>
      </c>
      <c r="E169" s="139" t="s">
        <v>474</v>
      </c>
      <c r="F169" s="202">
        <f>H168</f>
        <v>0.38680555555555535</v>
      </c>
      <c r="G169" s="151">
        <v>3</v>
      </c>
      <c r="H169" s="202">
        <f>F169+TIME(0,G169,0)</f>
        <v>0.38888888888888867</v>
      </c>
      <c r="I169" s="163"/>
    </row>
    <row r="170" spans="1:9" s="84" customFormat="1" ht="14.15" x14ac:dyDescent="0.35">
      <c r="A170" s="127" t="s">
        <v>356</v>
      </c>
      <c r="B170" s="139" t="s">
        <v>144</v>
      </c>
      <c r="C170" s="139" t="s">
        <v>447</v>
      </c>
      <c r="D170" s="232" t="s">
        <v>421</v>
      </c>
      <c r="E170" s="139" t="s">
        <v>377</v>
      </c>
      <c r="F170" s="202">
        <f>H169</f>
        <v>0.38888888888888867</v>
      </c>
      <c r="G170" s="151">
        <v>3</v>
      </c>
      <c r="H170" s="202">
        <f t="shared" ref="H170:H171" si="20">F170+TIME(0,G170,0)</f>
        <v>0.390972222222222</v>
      </c>
      <c r="I170" s="163"/>
    </row>
    <row r="171" spans="1:9" s="84" customFormat="1" ht="14.15" x14ac:dyDescent="0.35">
      <c r="A171" s="127" t="s">
        <v>357</v>
      </c>
      <c r="B171" s="219" t="s">
        <v>144</v>
      </c>
      <c r="C171" s="219" t="s">
        <v>521</v>
      </c>
      <c r="D171" s="232"/>
      <c r="E171" s="139" t="s">
        <v>522</v>
      </c>
      <c r="F171" s="202">
        <f>H170</f>
        <v>0.390972222222222</v>
      </c>
      <c r="G171" s="151">
        <v>3</v>
      </c>
      <c r="H171" s="202">
        <f t="shared" si="20"/>
        <v>0.39305555555555532</v>
      </c>
      <c r="I171" s="163"/>
    </row>
    <row r="172" spans="1:9" ht="14.15" x14ac:dyDescent="0.35">
      <c r="A172" s="127" t="s">
        <v>394</v>
      </c>
      <c r="B172" s="219" t="s">
        <v>144</v>
      </c>
      <c r="C172" s="219" t="s">
        <v>523</v>
      </c>
      <c r="D172" s="232" t="s">
        <v>421</v>
      </c>
      <c r="E172" s="139" t="s">
        <v>432</v>
      </c>
      <c r="F172" s="202">
        <f>H171</f>
        <v>0.39305555555555532</v>
      </c>
      <c r="G172" s="151">
        <v>3</v>
      </c>
      <c r="H172" s="202">
        <f t="shared" si="18"/>
        <v>0.39513888888888865</v>
      </c>
      <c r="I172" s="163"/>
    </row>
    <row r="173" spans="1:9" ht="15.45" x14ac:dyDescent="0.4">
      <c r="A173" s="126" t="s">
        <v>206</v>
      </c>
      <c r="B173" s="138"/>
      <c r="C173" s="138" t="s">
        <v>313</v>
      </c>
      <c r="D173" s="232"/>
      <c r="E173" s="138"/>
      <c r="F173" s="201"/>
      <c r="G173" s="150"/>
      <c r="H173" s="201"/>
      <c r="I173" s="162"/>
    </row>
    <row r="174" spans="1:9" ht="14.15" x14ac:dyDescent="0.35">
      <c r="A174" s="127" t="s">
        <v>358</v>
      </c>
      <c r="B174" s="139" t="s">
        <v>144</v>
      </c>
      <c r="C174" s="219" t="s">
        <v>456</v>
      </c>
      <c r="D174" s="232" t="s">
        <v>421</v>
      </c>
      <c r="E174" s="139" t="s">
        <v>443</v>
      </c>
      <c r="F174" s="202">
        <f>H172</f>
        <v>0.39513888888888865</v>
      </c>
      <c r="G174" s="151">
        <v>3</v>
      </c>
      <c r="H174" s="202">
        <f>F174+TIME(0,G174,0)</f>
        <v>0.39722222222222198</v>
      </c>
      <c r="I174" s="163"/>
    </row>
    <row r="175" spans="1:9" s="84" customFormat="1" ht="14.15" x14ac:dyDescent="0.35">
      <c r="A175" s="127" t="s">
        <v>433</v>
      </c>
      <c r="B175" s="139" t="s">
        <v>144</v>
      </c>
      <c r="C175" s="219" t="s">
        <v>459</v>
      </c>
      <c r="D175" s="232" t="s">
        <v>421</v>
      </c>
      <c r="E175" s="139" t="s">
        <v>458</v>
      </c>
      <c r="F175" s="202">
        <f>H174</f>
        <v>0.39722222222222198</v>
      </c>
      <c r="G175" s="151">
        <v>3</v>
      </c>
      <c r="H175" s="202">
        <f>F175+TIME(0,G175,0)</f>
        <v>0.3993055555555553</v>
      </c>
      <c r="I175" s="163"/>
    </row>
    <row r="176" spans="1:9" s="84" customFormat="1" ht="14.15" x14ac:dyDescent="0.35">
      <c r="A176" s="127"/>
      <c r="B176" s="139"/>
      <c r="C176" s="139"/>
      <c r="D176" s="145"/>
      <c r="E176" s="139"/>
      <c r="F176" s="202"/>
      <c r="G176" s="151"/>
      <c r="H176" s="202"/>
      <c r="I176" s="163"/>
    </row>
    <row r="177" spans="1:10" ht="15.45" x14ac:dyDescent="0.4">
      <c r="A177" s="126" t="s">
        <v>208</v>
      </c>
      <c r="B177" s="138"/>
      <c r="C177" s="138" t="s">
        <v>362</v>
      </c>
      <c r="D177" s="232"/>
      <c r="E177" s="138"/>
      <c r="F177" s="201"/>
      <c r="G177" s="150"/>
      <c r="H177" s="201"/>
      <c r="I177" s="162"/>
    </row>
    <row r="178" spans="1:10" s="2" customFormat="1" ht="14.15" x14ac:dyDescent="0.35">
      <c r="A178" s="234" t="s">
        <v>359</v>
      </c>
      <c r="B178" s="219" t="s">
        <v>144</v>
      </c>
      <c r="C178" s="219" t="s">
        <v>363</v>
      </c>
      <c r="D178" s="232" t="s">
        <v>421</v>
      </c>
      <c r="E178" s="219" t="s">
        <v>314</v>
      </c>
      <c r="F178" s="220">
        <f>H175</f>
        <v>0.3993055555555553</v>
      </c>
      <c r="G178" s="221">
        <v>0</v>
      </c>
      <c r="H178" s="220">
        <f t="shared" ref="H178:H183" si="21">F178+TIME(0,G178,0)</f>
        <v>0.3993055555555553</v>
      </c>
      <c r="I178" s="222"/>
    </row>
    <row r="179" spans="1:10" s="2" customFormat="1" ht="14.15" x14ac:dyDescent="0.35">
      <c r="A179" s="234" t="s">
        <v>407</v>
      </c>
      <c r="B179" s="219" t="s">
        <v>144</v>
      </c>
      <c r="C179" s="219" t="s">
        <v>315</v>
      </c>
      <c r="D179" s="232" t="s">
        <v>421</v>
      </c>
      <c r="E179" s="219" t="s">
        <v>488</v>
      </c>
      <c r="F179" s="220">
        <f>H178</f>
        <v>0.3993055555555553</v>
      </c>
      <c r="G179" s="221">
        <v>5</v>
      </c>
      <c r="H179" s="220">
        <f t="shared" si="21"/>
        <v>0.40277777777777751</v>
      </c>
      <c r="I179" s="222"/>
    </row>
    <row r="180" spans="1:10" s="2" customFormat="1" ht="14.15" x14ac:dyDescent="0.35">
      <c r="A180" s="234" t="s">
        <v>408</v>
      </c>
      <c r="B180" s="219"/>
      <c r="C180" s="219" t="s">
        <v>476</v>
      </c>
      <c r="D180" s="232" t="s">
        <v>421</v>
      </c>
      <c r="E180" s="219" t="s">
        <v>490</v>
      </c>
      <c r="F180" s="220">
        <f>H179</f>
        <v>0.40277777777777751</v>
      </c>
      <c r="G180" s="221">
        <v>5</v>
      </c>
      <c r="H180" s="220">
        <f t="shared" si="21"/>
        <v>0.40624999999999972</v>
      </c>
      <c r="I180" s="222"/>
    </row>
    <row r="181" spans="1:10" s="2" customFormat="1" ht="14.15" x14ac:dyDescent="0.35">
      <c r="A181" s="234" t="s">
        <v>409</v>
      </c>
      <c r="B181" s="219" t="s">
        <v>144</v>
      </c>
      <c r="C181" s="219" t="s">
        <v>364</v>
      </c>
      <c r="D181" s="232" t="s">
        <v>421</v>
      </c>
      <c r="E181" s="219" t="s">
        <v>314</v>
      </c>
      <c r="F181" s="220">
        <f>H180</f>
        <v>0.40624999999999972</v>
      </c>
      <c r="G181" s="221">
        <v>0</v>
      </c>
      <c r="H181" s="220">
        <f t="shared" si="21"/>
        <v>0.40624999999999972</v>
      </c>
      <c r="I181" s="222"/>
    </row>
    <row r="182" spans="1:10" s="2" customFormat="1" ht="14.15" x14ac:dyDescent="0.35">
      <c r="A182" s="234" t="s">
        <v>410</v>
      </c>
      <c r="B182" s="219" t="s">
        <v>144</v>
      </c>
      <c r="C182" s="219" t="s">
        <v>316</v>
      </c>
      <c r="D182" s="232" t="s">
        <v>421</v>
      </c>
      <c r="E182" s="219" t="s">
        <v>491</v>
      </c>
      <c r="F182" s="220">
        <f>H181</f>
        <v>0.40624999999999972</v>
      </c>
      <c r="G182" s="221">
        <v>3</v>
      </c>
      <c r="H182" s="220">
        <f t="shared" si="21"/>
        <v>0.40833333333333305</v>
      </c>
      <c r="I182" s="222"/>
    </row>
    <row r="183" spans="1:10" s="2" customFormat="1" ht="14.15" x14ac:dyDescent="0.35">
      <c r="A183" s="249" t="s">
        <v>446</v>
      </c>
      <c r="B183" s="223" t="s">
        <v>144</v>
      </c>
      <c r="C183" s="223" t="s">
        <v>365</v>
      </c>
      <c r="D183" s="250" t="s">
        <v>421</v>
      </c>
      <c r="E183" s="223" t="s">
        <v>317</v>
      </c>
      <c r="F183" s="224">
        <f>H182</f>
        <v>0.40833333333333305</v>
      </c>
      <c r="G183" s="225">
        <v>0</v>
      </c>
      <c r="H183" s="224">
        <f t="shared" si="21"/>
        <v>0.40833333333333305</v>
      </c>
      <c r="I183" s="226"/>
    </row>
    <row r="184" spans="1:10" ht="14.15" x14ac:dyDescent="0.35">
      <c r="D184" s="227"/>
    </row>
    <row r="185" spans="1:10" ht="15.45" x14ac:dyDescent="0.4">
      <c r="A185" s="123" t="s">
        <v>218</v>
      </c>
      <c r="B185" s="135"/>
      <c r="C185" s="135" t="s">
        <v>318</v>
      </c>
      <c r="D185" s="228"/>
      <c r="E185" s="135"/>
      <c r="F185" s="198"/>
      <c r="G185" s="147"/>
      <c r="H185" s="198"/>
      <c r="I185" s="159"/>
    </row>
    <row r="186" spans="1:10" ht="15.45" x14ac:dyDescent="0.4">
      <c r="A186" s="126" t="s">
        <v>220</v>
      </c>
      <c r="B186" s="138"/>
      <c r="C186" s="138" t="s">
        <v>320</v>
      </c>
      <c r="D186" s="140"/>
      <c r="E186" s="138"/>
      <c r="F186" s="201"/>
      <c r="G186" s="150"/>
      <c r="H186" s="201"/>
      <c r="I186" s="162"/>
    </row>
    <row r="187" spans="1:10" s="84" customFormat="1" ht="15" x14ac:dyDescent="0.35">
      <c r="A187" s="127" t="s">
        <v>222</v>
      </c>
      <c r="B187" s="139" t="s">
        <v>151</v>
      </c>
      <c r="C187" s="139" t="s">
        <v>321</v>
      </c>
      <c r="D187" s="232" t="s">
        <v>1</v>
      </c>
      <c r="E187" s="139" t="s">
        <v>235</v>
      </c>
      <c r="F187" s="202">
        <f>H183</f>
        <v>0.40833333333333305</v>
      </c>
      <c r="G187" s="151">
        <v>3</v>
      </c>
      <c r="H187" s="202">
        <f>F187+TIME(0,G187,0)</f>
        <v>0.41041666666666637</v>
      </c>
      <c r="I187" s="160"/>
    </row>
    <row r="188" spans="1:10" s="84" customFormat="1" ht="15" x14ac:dyDescent="0.35">
      <c r="A188" s="127" t="s">
        <v>224</v>
      </c>
      <c r="B188" s="139" t="s">
        <v>151</v>
      </c>
      <c r="C188" s="139" t="s">
        <v>542</v>
      </c>
      <c r="D188" s="232" t="s">
        <v>1</v>
      </c>
      <c r="E188" s="139" t="s">
        <v>543</v>
      </c>
      <c r="F188" s="202">
        <f>H187</f>
        <v>0.41041666666666637</v>
      </c>
      <c r="G188" s="151">
        <v>1</v>
      </c>
      <c r="H188" s="202">
        <f>F188+TIME(0,G188,0)</f>
        <v>0.41111111111111082</v>
      </c>
      <c r="I188" s="160"/>
    </row>
    <row r="189" spans="1:10" ht="14.15" x14ac:dyDescent="0.35">
      <c r="A189" s="127" t="s">
        <v>226</v>
      </c>
      <c r="B189" s="139" t="s">
        <v>151</v>
      </c>
      <c r="C189" s="139" t="s">
        <v>414</v>
      </c>
      <c r="D189" s="232" t="s">
        <v>1</v>
      </c>
      <c r="E189" s="139" t="s">
        <v>235</v>
      </c>
      <c r="F189" s="202">
        <f>H188</f>
        <v>0.41111111111111082</v>
      </c>
      <c r="G189" s="151">
        <v>0</v>
      </c>
      <c r="H189" s="202">
        <f>F189+TIME(0,G189,0)</f>
        <v>0.41111111111111082</v>
      </c>
      <c r="I189" s="163"/>
      <c r="J189" s="158"/>
    </row>
    <row r="190" spans="1:10" ht="14.15" x14ac:dyDescent="0.35">
      <c r="A190" s="234"/>
      <c r="B190" s="219"/>
      <c r="C190" s="219"/>
      <c r="D190" s="219"/>
      <c r="E190" s="219"/>
      <c r="F190" s="220"/>
      <c r="G190" s="221"/>
      <c r="H190" s="220"/>
      <c r="I190" s="222"/>
    </row>
    <row r="191" spans="1:10" ht="15.45" x14ac:dyDescent="0.4">
      <c r="A191" s="126" t="s">
        <v>241</v>
      </c>
      <c r="B191" s="138"/>
      <c r="C191" s="138" t="s">
        <v>323</v>
      </c>
      <c r="D191" s="140"/>
      <c r="E191" s="138"/>
      <c r="F191" s="201"/>
      <c r="G191" s="150"/>
      <c r="H191" s="201"/>
      <c r="I191" s="162"/>
    </row>
    <row r="192" spans="1:10" s="2" customFormat="1" ht="14.15" x14ac:dyDescent="0.35">
      <c r="A192" s="234" t="s">
        <v>243</v>
      </c>
      <c r="B192" s="219" t="s">
        <v>324</v>
      </c>
      <c r="C192" s="219" t="s">
        <v>371</v>
      </c>
      <c r="D192" s="232" t="s">
        <v>1</v>
      </c>
      <c r="E192" s="219" t="s">
        <v>154</v>
      </c>
      <c r="F192" s="220">
        <f>H189</f>
        <v>0.41111111111111082</v>
      </c>
      <c r="G192" s="221">
        <v>0</v>
      </c>
      <c r="H192" s="220">
        <f t="shared" ref="H192:H197" si="22">F192+TIME(0,G192,0)</f>
        <v>0.41111111111111082</v>
      </c>
      <c r="I192" s="222"/>
    </row>
    <row r="193" spans="1:9" ht="14.15" x14ac:dyDescent="0.35">
      <c r="A193" s="127" t="s">
        <v>244</v>
      </c>
      <c r="B193" s="139" t="s">
        <v>151</v>
      </c>
      <c r="C193" s="139" t="s">
        <v>309</v>
      </c>
      <c r="D193" s="232" t="s">
        <v>1</v>
      </c>
      <c r="E193" s="139" t="s">
        <v>310</v>
      </c>
      <c r="F193" s="202">
        <f>H192</f>
        <v>0.41111111111111082</v>
      </c>
      <c r="G193" s="151">
        <v>3</v>
      </c>
      <c r="H193" s="202">
        <f t="shared" si="22"/>
        <v>0.41319444444444414</v>
      </c>
      <c r="I193" s="163"/>
    </row>
    <row r="194" spans="1:9" ht="14.15" x14ac:dyDescent="0.35">
      <c r="A194" s="127" t="s">
        <v>246</v>
      </c>
      <c r="B194" s="139" t="s">
        <v>324</v>
      </c>
      <c r="C194" s="139" t="s">
        <v>406</v>
      </c>
      <c r="D194" s="232" t="s">
        <v>1</v>
      </c>
      <c r="E194" s="139" t="s">
        <v>251</v>
      </c>
      <c r="F194" s="202">
        <f>H193</f>
        <v>0.41319444444444414</v>
      </c>
      <c r="G194" s="151">
        <v>0</v>
      </c>
      <c r="H194" s="202">
        <f t="shared" si="22"/>
        <v>0.41319444444444414</v>
      </c>
      <c r="I194" s="163"/>
    </row>
    <row r="195" spans="1:9" s="2" customFormat="1" ht="14.15" x14ac:dyDescent="0.35">
      <c r="A195" s="234" t="s">
        <v>247</v>
      </c>
      <c r="B195" s="219" t="s">
        <v>324</v>
      </c>
      <c r="C195" s="219" t="s">
        <v>245</v>
      </c>
      <c r="D195" s="232" t="s">
        <v>1</v>
      </c>
      <c r="E195" s="219" t="s">
        <v>205</v>
      </c>
      <c r="F195" s="220">
        <f>H194</f>
        <v>0.41319444444444414</v>
      </c>
      <c r="G195" s="221">
        <v>0</v>
      </c>
      <c r="H195" s="220">
        <f t="shared" si="22"/>
        <v>0.41319444444444414</v>
      </c>
      <c r="I195" s="222"/>
    </row>
    <row r="196" spans="1:9" ht="14.15" x14ac:dyDescent="0.35">
      <c r="A196" s="234" t="s">
        <v>249</v>
      </c>
      <c r="B196" s="219" t="s">
        <v>151</v>
      </c>
      <c r="C196" s="219" t="s">
        <v>248</v>
      </c>
      <c r="D196" s="232" t="s">
        <v>1</v>
      </c>
      <c r="E196" s="219" t="s">
        <v>473</v>
      </c>
      <c r="F196" s="220">
        <f>H195</f>
        <v>0.41319444444444414</v>
      </c>
      <c r="G196" s="221">
        <v>0</v>
      </c>
      <c r="H196" s="220">
        <f t="shared" si="22"/>
        <v>0.41319444444444414</v>
      </c>
      <c r="I196" s="222"/>
    </row>
    <row r="197" spans="1:9" ht="14.15" x14ac:dyDescent="0.35">
      <c r="A197" s="234" t="s">
        <v>360</v>
      </c>
      <c r="B197" s="219" t="s">
        <v>324</v>
      </c>
      <c r="C197" s="219" t="s">
        <v>489</v>
      </c>
      <c r="D197" s="232" t="s">
        <v>1</v>
      </c>
      <c r="E197" s="219" t="s">
        <v>251</v>
      </c>
      <c r="F197" s="220">
        <f>H196</f>
        <v>0.41319444444444414</v>
      </c>
      <c r="G197" s="221">
        <v>3</v>
      </c>
      <c r="H197" s="220">
        <f t="shared" si="22"/>
        <v>0.41527777777777747</v>
      </c>
      <c r="I197" s="222"/>
    </row>
    <row r="198" spans="1:9" ht="15.45" x14ac:dyDescent="0.4">
      <c r="A198" s="126" t="s">
        <v>252</v>
      </c>
      <c r="B198" s="138"/>
      <c r="C198" s="138" t="s">
        <v>326</v>
      </c>
      <c r="D198" s="140"/>
      <c r="E198" s="138"/>
      <c r="F198" s="201"/>
      <c r="G198" s="150"/>
      <c r="H198" s="201"/>
      <c r="I198" s="162"/>
    </row>
    <row r="199" spans="1:9" ht="14.15" x14ac:dyDescent="0.35">
      <c r="A199" s="234" t="s">
        <v>254</v>
      </c>
      <c r="B199" s="219" t="s">
        <v>151</v>
      </c>
      <c r="C199" s="219" t="s">
        <v>393</v>
      </c>
      <c r="D199" s="232" t="s">
        <v>1</v>
      </c>
      <c r="E199" s="219" t="s">
        <v>164</v>
      </c>
      <c r="F199" s="220">
        <f>H197</f>
        <v>0.41527777777777747</v>
      </c>
      <c r="G199" s="221">
        <v>3</v>
      </c>
      <c r="H199" s="220">
        <f t="shared" ref="H199:H206" si="23">F199+TIME(0,G199,0)</f>
        <v>0.41736111111111079</v>
      </c>
      <c r="I199" s="222"/>
    </row>
    <row r="200" spans="1:9" ht="14.15" x14ac:dyDescent="0.35">
      <c r="A200" s="234" t="s">
        <v>255</v>
      </c>
      <c r="B200" s="219" t="s">
        <v>324</v>
      </c>
      <c r="C200" s="219" t="s">
        <v>261</v>
      </c>
      <c r="D200" s="232" t="s">
        <v>1</v>
      </c>
      <c r="E200" s="219" t="s">
        <v>262</v>
      </c>
      <c r="F200" s="220">
        <f t="shared" ref="F200:F203" si="24">H199</f>
        <v>0.41736111111111079</v>
      </c>
      <c r="G200" s="221">
        <v>0</v>
      </c>
      <c r="H200" s="220">
        <f t="shared" si="23"/>
        <v>0.41736111111111079</v>
      </c>
      <c r="I200" s="222"/>
    </row>
    <row r="201" spans="1:9" ht="14.15" x14ac:dyDescent="0.35">
      <c r="A201" s="234" t="s">
        <v>256</v>
      </c>
      <c r="B201" s="219" t="s">
        <v>151</v>
      </c>
      <c r="C201" s="219" t="s">
        <v>327</v>
      </c>
      <c r="D201" s="232" t="s">
        <v>1</v>
      </c>
      <c r="E201" s="219" t="s">
        <v>486</v>
      </c>
      <c r="F201" s="220">
        <f>H200</f>
        <v>0.41736111111111079</v>
      </c>
      <c r="G201" s="221">
        <v>0</v>
      </c>
      <c r="H201" s="220">
        <f t="shared" si="23"/>
        <v>0.41736111111111079</v>
      </c>
      <c r="I201" s="222"/>
    </row>
    <row r="202" spans="1:9" ht="14.15" x14ac:dyDescent="0.35">
      <c r="A202" s="234" t="s">
        <v>257</v>
      </c>
      <c r="B202" s="219" t="s">
        <v>324</v>
      </c>
      <c r="C202" s="219" t="s">
        <v>312</v>
      </c>
      <c r="D202" s="232" t="s">
        <v>1</v>
      </c>
      <c r="E202" s="219" t="s">
        <v>267</v>
      </c>
      <c r="F202" s="220">
        <f t="shared" si="24"/>
        <v>0.41736111111111079</v>
      </c>
      <c r="G202" s="221">
        <v>0</v>
      </c>
      <c r="H202" s="220">
        <f t="shared" si="23"/>
        <v>0.41736111111111079</v>
      </c>
      <c r="I202" s="222"/>
    </row>
    <row r="203" spans="1:9" ht="14.15" x14ac:dyDescent="0.35">
      <c r="A203" s="234" t="s">
        <v>258</v>
      </c>
      <c r="B203" s="219" t="s">
        <v>151</v>
      </c>
      <c r="C203" s="219" t="s">
        <v>384</v>
      </c>
      <c r="D203" s="232" t="s">
        <v>1</v>
      </c>
      <c r="E203" s="219" t="s">
        <v>474</v>
      </c>
      <c r="F203" s="220">
        <f t="shared" si="24"/>
        <v>0.41736111111111079</v>
      </c>
      <c r="G203" s="221">
        <v>0</v>
      </c>
      <c r="H203" s="220">
        <f t="shared" si="23"/>
        <v>0.41736111111111079</v>
      </c>
      <c r="I203" s="222"/>
    </row>
    <row r="204" spans="1:9" s="84" customFormat="1" ht="14.15" x14ac:dyDescent="0.35">
      <c r="A204" s="234" t="s">
        <v>259</v>
      </c>
      <c r="B204" s="219" t="s">
        <v>151</v>
      </c>
      <c r="C204" s="219" t="s">
        <v>447</v>
      </c>
      <c r="D204" s="232" t="s">
        <v>1</v>
      </c>
      <c r="E204" s="220" t="s">
        <v>454</v>
      </c>
      <c r="F204" s="220">
        <f>H203</f>
        <v>0.41736111111111079</v>
      </c>
      <c r="G204" s="221">
        <v>0</v>
      </c>
      <c r="H204" s="220">
        <f t="shared" ref="H204" si="25">F204+TIME(0,G204,0)</f>
        <v>0.41736111111111079</v>
      </c>
      <c r="I204" s="222"/>
    </row>
    <row r="205" spans="1:9" s="84" customFormat="1" ht="14.15" x14ac:dyDescent="0.35">
      <c r="A205" s="234" t="s">
        <v>260</v>
      </c>
      <c r="B205" s="219" t="s">
        <v>151</v>
      </c>
      <c r="C205" s="219" t="s">
        <v>521</v>
      </c>
      <c r="D205" s="232" t="s">
        <v>1</v>
      </c>
      <c r="E205" s="139" t="s">
        <v>522</v>
      </c>
      <c r="F205" s="220">
        <f>H204</f>
        <v>0.41736111111111079</v>
      </c>
      <c r="G205" s="221">
        <v>0</v>
      </c>
      <c r="H205" s="220">
        <f>F205+TIME(0,G205,0)</f>
        <v>0.41736111111111079</v>
      </c>
      <c r="I205" s="222"/>
    </row>
    <row r="206" spans="1:9" ht="14.15" x14ac:dyDescent="0.35">
      <c r="A206" s="234" t="s">
        <v>263</v>
      </c>
      <c r="B206" s="219" t="s">
        <v>151</v>
      </c>
      <c r="C206" s="219" t="s">
        <v>523</v>
      </c>
      <c r="D206" s="232" t="s">
        <v>1</v>
      </c>
      <c r="E206" s="139" t="s">
        <v>432</v>
      </c>
      <c r="F206" s="220">
        <f>H205</f>
        <v>0.41736111111111079</v>
      </c>
      <c r="G206" s="221">
        <v>0</v>
      </c>
      <c r="H206" s="220">
        <f t="shared" si="23"/>
        <v>0.41736111111111079</v>
      </c>
      <c r="I206" s="222"/>
    </row>
    <row r="207" spans="1:9" ht="15.45" x14ac:dyDescent="0.4">
      <c r="A207" s="235" t="s">
        <v>268</v>
      </c>
      <c r="B207" s="236"/>
      <c r="C207" s="236" t="s">
        <v>328</v>
      </c>
      <c r="D207" s="237"/>
      <c r="E207" s="236"/>
      <c r="F207" s="238"/>
      <c r="G207" s="239"/>
      <c r="H207" s="238"/>
      <c r="I207" s="240"/>
    </row>
    <row r="208" spans="1:9" s="84" customFormat="1" ht="14.15" x14ac:dyDescent="0.35">
      <c r="A208" s="234" t="s">
        <v>270</v>
      </c>
      <c r="B208" s="219" t="s">
        <v>324</v>
      </c>
      <c r="C208" s="219" t="s">
        <v>456</v>
      </c>
      <c r="D208" s="232" t="s">
        <v>1</v>
      </c>
      <c r="E208" s="139" t="s">
        <v>443</v>
      </c>
      <c r="F208" s="220">
        <f>H206</f>
        <v>0.41736111111111079</v>
      </c>
      <c r="G208" s="221">
        <v>0</v>
      </c>
      <c r="H208" s="220">
        <f>F208+TIME(0,G208,0)</f>
        <v>0.41736111111111079</v>
      </c>
      <c r="I208" s="222"/>
    </row>
    <row r="209" spans="1:9" s="84" customFormat="1" ht="14.15" x14ac:dyDescent="0.35">
      <c r="A209" s="218" t="s">
        <v>376</v>
      </c>
      <c r="B209" s="223" t="s">
        <v>324</v>
      </c>
      <c r="C209" s="223" t="s">
        <v>459</v>
      </c>
      <c r="D209" s="250" t="s">
        <v>1</v>
      </c>
      <c r="E209" s="196" t="s">
        <v>458</v>
      </c>
      <c r="F209" s="224">
        <f>H208</f>
        <v>0.41736111111111079</v>
      </c>
      <c r="G209" s="225">
        <v>0</v>
      </c>
      <c r="H209" s="224">
        <f>F209+TIME(0,G209,0)</f>
        <v>0.41736111111111079</v>
      </c>
      <c r="I209" s="222"/>
    </row>
    <row r="210" spans="1:9" ht="14.15" x14ac:dyDescent="0.35">
      <c r="D210" s="227"/>
    </row>
    <row r="211" spans="1:9" ht="15.45" x14ac:dyDescent="0.4">
      <c r="A211" s="123" t="s">
        <v>271</v>
      </c>
      <c r="B211" s="135"/>
      <c r="C211" s="135" t="s">
        <v>272</v>
      </c>
      <c r="D211" s="228"/>
      <c r="E211" s="135"/>
      <c r="F211" s="198"/>
      <c r="G211" s="147"/>
      <c r="H211" s="198"/>
      <c r="I211" s="159"/>
    </row>
    <row r="212" spans="1:9" ht="15" x14ac:dyDescent="0.35">
      <c r="A212" s="124" t="s">
        <v>273</v>
      </c>
      <c r="B212" s="136" t="s">
        <v>151</v>
      </c>
      <c r="C212" s="136"/>
      <c r="D212" s="139"/>
      <c r="E212" s="136"/>
      <c r="F212" s="220">
        <f>H209</f>
        <v>0.41736111111111079</v>
      </c>
      <c r="G212" s="148">
        <v>0</v>
      </c>
      <c r="H212" s="199">
        <f t="shared" ref="H212:H215" si="26">F212+TIME(0,G212,0)</f>
        <v>0.41736111111111079</v>
      </c>
      <c r="I212" s="160"/>
    </row>
    <row r="213" spans="1:9" ht="15" x14ac:dyDescent="0.35">
      <c r="A213" s="124" t="s">
        <v>274</v>
      </c>
      <c r="B213" s="136" t="s">
        <v>151</v>
      </c>
      <c r="C213" s="136"/>
      <c r="D213" s="139"/>
      <c r="E213" s="136"/>
      <c r="F213" s="199">
        <f t="shared" ref="F213:F215" si="27">H212</f>
        <v>0.41736111111111079</v>
      </c>
      <c r="G213" s="148">
        <v>0</v>
      </c>
      <c r="H213" s="199">
        <f t="shared" si="26"/>
        <v>0.41736111111111079</v>
      </c>
      <c r="I213" s="160"/>
    </row>
    <row r="214" spans="1:9" ht="15" x14ac:dyDescent="0.35">
      <c r="A214" s="124" t="s">
        <v>275</v>
      </c>
      <c r="B214" s="136" t="s">
        <v>295</v>
      </c>
      <c r="C214" s="136"/>
      <c r="D214" s="246"/>
      <c r="E214" s="136"/>
      <c r="F214" s="199">
        <f t="shared" si="27"/>
        <v>0.41736111111111079</v>
      </c>
      <c r="G214" s="148">
        <v>0</v>
      </c>
      <c r="H214" s="199">
        <f t="shared" si="26"/>
        <v>0.41736111111111079</v>
      </c>
      <c r="I214" s="160"/>
    </row>
    <row r="215" spans="1:9" ht="15" x14ac:dyDescent="0.35">
      <c r="A215" s="266" t="s">
        <v>411</v>
      </c>
      <c r="B215" s="137"/>
      <c r="C215" s="137"/>
      <c r="D215" s="250"/>
      <c r="E215" s="137"/>
      <c r="F215" s="267">
        <f t="shared" si="27"/>
        <v>0.41736111111111079</v>
      </c>
      <c r="G215" s="268">
        <v>0</v>
      </c>
      <c r="H215" s="267">
        <f t="shared" si="26"/>
        <v>0.41736111111111079</v>
      </c>
      <c r="I215" s="241"/>
    </row>
    <row r="216" spans="1:9" ht="14.15" x14ac:dyDescent="0.35">
      <c r="D216" s="227"/>
      <c r="I216" s="254"/>
    </row>
    <row r="217" spans="1:9" ht="15.45" x14ac:dyDescent="0.4">
      <c r="A217" s="130" t="s">
        <v>276</v>
      </c>
      <c r="B217" s="142"/>
      <c r="C217" s="142" t="s">
        <v>330</v>
      </c>
      <c r="D217" s="230"/>
      <c r="E217" s="142"/>
      <c r="F217" s="209"/>
      <c r="G217" s="154"/>
      <c r="H217" s="209"/>
      <c r="I217" s="255"/>
    </row>
    <row r="218" spans="1:9" ht="15" x14ac:dyDescent="0.35">
      <c r="A218" s="133" t="s">
        <v>319</v>
      </c>
      <c r="B218" s="144" t="s">
        <v>144</v>
      </c>
      <c r="C218" s="144" t="s">
        <v>331</v>
      </c>
      <c r="D218" s="246" t="s">
        <v>419</v>
      </c>
      <c r="E218" s="144" t="s">
        <v>164</v>
      </c>
      <c r="F218" s="212">
        <f>H215</f>
        <v>0.41736111111111079</v>
      </c>
      <c r="G218" s="157">
        <v>1</v>
      </c>
      <c r="H218" s="212">
        <f>F218+TIME(0,G218,0)</f>
        <v>0.41805555555555524</v>
      </c>
      <c r="I218" s="160"/>
    </row>
    <row r="219" spans="1:9" ht="15" x14ac:dyDescent="0.35">
      <c r="A219" s="133" t="s">
        <v>322</v>
      </c>
      <c r="B219" s="144" t="s">
        <v>144</v>
      </c>
      <c r="C219" s="144" t="s">
        <v>209</v>
      </c>
      <c r="D219" s="246" t="s">
        <v>419</v>
      </c>
      <c r="E219" s="144" t="s">
        <v>164</v>
      </c>
      <c r="F219" s="212">
        <f>H218</f>
        <v>0.41805555555555524</v>
      </c>
      <c r="G219" s="157">
        <v>1</v>
      </c>
      <c r="H219" s="212">
        <f>F219+TIME(0,G219,0)</f>
        <v>0.41874999999999968</v>
      </c>
      <c r="I219" s="160"/>
    </row>
    <row r="220" spans="1:9" s="84" customFormat="1" ht="15" x14ac:dyDescent="0.35">
      <c r="A220" s="133"/>
      <c r="B220" s="144" t="s">
        <v>144</v>
      </c>
      <c r="C220" s="144" t="s">
        <v>158</v>
      </c>
      <c r="D220" s="229"/>
      <c r="E220" s="144"/>
      <c r="F220" s="212">
        <f>H219</f>
        <v>0.41874999999999968</v>
      </c>
      <c r="G220" s="157">
        <v>3</v>
      </c>
      <c r="H220" s="212">
        <f>F220+TIME(0,G220,0)</f>
        <v>0.420833333333333</v>
      </c>
      <c r="I220" s="160"/>
    </row>
    <row r="221" spans="1:9" ht="15" x14ac:dyDescent="0.35">
      <c r="A221" s="133" t="s">
        <v>325</v>
      </c>
      <c r="B221" s="144" t="s">
        <v>151</v>
      </c>
      <c r="C221" s="144" t="s">
        <v>332</v>
      </c>
      <c r="D221" s="231"/>
      <c r="E221" s="144" t="s">
        <v>164</v>
      </c>
      <c r="F221" s="212">
        <f>H220</f>
        <v>0.420833333333333</v>
      </c>
      <c r="G221" s="157">
        <v>1</v>
      </c>
      <c r="H221" s="212">
        <f>F221+TIME(0,G221,0)</f>
        <v>0.42152777777777745</v>
      </c>
      <c r="I221" s="160"/>
    </row>
    <row r="222" spans="1:9" x14ac:dyDescent="0.3">
      <c r="A222" s="251"/>
      <c r="B222" s="251"/>
      <c r="C222" s="251" t="s">
        <v>278</v>
      </c>
      <c r="D222" s="251"/>
      <c r="E222" s="251"/>
      <c r="F222" s="252"/>
      <c r="G222" s="253">
        <f>(H222-H221) * 24 * 60</f>
        <v>113.00000000000048</v>
      </c>
      <c r="H222" s="252">
        <v>0.5</v>
      </c>
      <c r="I222" s="256"/>
    </row>
  </sheetData>
  <mergeCells count="11">
    <mergeCell ref="A7:I7"/>
    <mergeCell ref="A8:I8"/>
    <mergeCell ref="A12:I12"/>
    <mergeCell ref="A93:I93"/>
    <mergeCell ref="A130:I130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47" r:id="rId12"/>
    <hyperlink ref="D187" r:id="rId13"/>
    <hyperlink ref="D212" r:id="rId14" display="11-18-1286"/>
    <hyperlink ref="D120" r:id="rId15"/>
    <hyperlink ref="D135" r:id="rId16"/>
    <hyperlink ref="D101" r:id="rId17"/>
    <hyperlink ref="D36" r:id="rId18"/>
    <hyperlink ref="D155" r:id="rId19"/>
    <hyperlink ref="D218" r:id="rId20"/>
    <hyperlink ref="D38" r:id="rId21"/>
    <hyperlink ref="D39" r:id="rId22"/>
    <hyperlink ref="D45" r:id="rId23"/>
    <hyperlink ref="D46" r:id="rId24"/>
    <hyperlink ref="D57" r:id="rId25"/>
    <hyperlink ref="D58" r:id="rId26"/>
    <hyperlink ref="D59" r:id="rId27"/>
    <hyperlink ref="D60" r:id="rId28"/>
    <hyperlink ref="D61" r:id="rId29"/>
    <hyperlink ref="D62" r:id="rId30"/>
    <hyperlink ref="D65" r:id="rId31"/>
    <hyperlink ref="D68" r:id="rId32"/>
    <hyperlink ref="D69" r:id="rId33"/>
    <hyperlink ref="D70" r:id="rId34"/>
    <hyperlink ref="D71" r:id="rId35"/>
    <hyperlink ref="D72" r:id="rId36"/>
    <hyperlink ref="D73" r:id="rId37"/>
    <hyperlink ref="D75" r:id="rId38"/>
    <hyperlink ref="D76" r:id="rId39"/>
    <hyperlink ref="D77" r:id="rId40"/>
    <hyperlink ref="D78" r:id="rId41"/>
    <hyperlink ref="D79" r:id="rId42"/>
    <hyperlink ref="D80" r:id="rId43"/>
    <hyperlink ref="D82" r:id="rId44"/>
    <hyperlink ref="D84" r:id="rId45"/>
    <hyperlink ref="D85" r:id="rId46"/>
    <hyperlink ref="D81" r:id="rId47"/>
    <hyperlink ref="D98" r:id="rId48"/>
    <hyperlink ref="D102" r:id="rId49"/>
    <hyperlink ref="D103" r:id="rId50"/>
    <hyperlink ref="D104" r:id="rId51"/>
    <hyperlink ref="D138" r:id="rId52"/>
    <hyperlink ref="D139" r:id="rId53"/>
    <hyperlink ref="D141" r:id="rId54"/>
    <hyperlink ref="D142" r:id="rId55"/>
    <hyperlink ref="D143" r:id="rId56"/>
    <hyperlink ref="D144" r:id="rId57"/>
    <hyperlink ref="D145" r:id="rId58"/>
    <hyperlink ref="D158" r:id="rId59"/>
    <hyperlink ref="D159" r:id="rId60"/>
    <hyperlink ref="D160" r:id="rId61"/>
    <hyperlink ref="D161" r:id="rId62"/>
    <hyperlink ref="D162" r:id="rId63"/>
    <hyperlink ref="D163" r:id="rId64"/>
    <hyperlink ref="D165" r:id="rId65"/>
    <hyperlink ref="D166" r:id="rId66"/>
    <hyperlink ref="D167" r:id="rId67"/>
    <hyperlink ref="D168" r:id="rId68"/>
    <hyperlink ref="D169" r:id="rId69"/>
    <hyperlink ref="D170" r:id="rId70"/>
    <hyperlink ref="D172" r:id="rId71"/>
    <hyperlink ref="D174" r:id="rId72"/>
    <hyperlink ref="D175" r:id="rId73"/>
    <hyperlink ref="D178" r:id="rId74"/>
    <hyperlink ref="D179" r:id="rId75"/>
    <hyperlink ref="D180" r:id="rId76"/>
    <hyperlink ref="D181" r:id="rId77"/>
    <hyperlink ref="D182" r:id="rId78"/>
    <hyperlink ref="D183" r:id="rId79"/>
    <hyperlink ref="D188" r:id="rId80"/>
    <hyperlink ref="D189" r:id="rId81"/>
    <hyperlink ref="D192" r:id="rId82"/>
    <hyperlink ref="D193" r:id="rId83"/>
    <hyperlink ref="D194" r:id="rId84"/>
    <hyperlink ref="D195" r:id="rId85"/>
    <hyperlink ref="D196" r:id="rId86"/>
    <hyperlink ref="D197" r:id="rId87"/>
    <hyperlink ref="D199" r:id="rId88"/>
    <hyperlink ref="D200" r:id="rId89"/>
    <hyperlink ref="D201" r:id="rId90"/>
    <hyperlink ref="D202" r:id="rId91"/>
    <hyperlink ref="D203" r:id="rId92"/>
    <hyperlink ref="D204" r:id="rId93"/>
    <hyperlink ref="D205" r:id="rId94"/>
    <hyperlink ref="D206" r:id="rId95"/>
    <hyperlink ref="D208" r:id="rId96"/>
    <hyperlink ref="D209" r:id="rId97"/>
    <hyperlink ref="D219" r:id="rId98"/>
    <hyperlink ref="D88" r:id="rId99"/>
    <hyperlink ref="D48" r:id="rId100"/>
    <hyperlink ref="D49" r:id="rId101"/>
    <hyperlink ref="D50" r:id="rId102"/>
    <hyperlink ref="D51" r:id="rId103"/>
    <hyperlink ref="D52" r:id="rId104"/>
    <hyperlink ref="D53" r:id="rId105"/>
    <hyperlink ref="D151" r:id="rId106"/>
    <hyperlink ref="D117" r:id="rId107"/>
    <hyperlink ref="D152" r:id="rId108"/>
    <hyperlink ref="D121" r:id="rId109"/>
    <hyperlink ref="D116" r:id="rId110"/>
    <hyperlink ref="D122" r:id="rId111"/>
    <hyperlink ref="D114" r:id="rId112"/>
    <hyperlink ref="D113" r:id="rId113"/>
  </hyperlinks>
  <pageMargins left="0.7" right="0.7" top="0.75" bottom="0.75" header="0.3" footer="0.3"/>
  <pageSetup paperSize="9" orientation="portrait" r:id="rId114"/>
  <legacyDrawing r:id="rId11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1" t="str">
        <f>Parameters!B1</f>
        <v>173rd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1" t="str">
        <f>Parameters!B2</f>
        <v>Hilton St Louis at the Ballpark, St. Louis, Missouri, USA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1" t="str">
        <f>Parameters!B3</f>
        <v>January 13-18, 2019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430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131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431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132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2" t="str">
        <f>"Agenda R" &amp; Parameters!$B$8</f>
        <v>Agenda R2</v>
      </c>
      <c r="B8" s="413"/>
      <c r="C8" s="413"/>
      <c r="D8" s="413"/>
      <c r="E8" s="413"/>
      <c r="F8" s="413"/>
      <c r="G8" s="413"/>
      <c r="H8" s="413"/>
      <c r="I8" s="413"/>
    </row>
    <row r="12" spans="1:9" ht="15.45" x14ac:dyDescent="0.4">
      <c r="A12" s="414" t="s">
        <v>518</v>
      </c>
      <c r="B12" s="415"/>
      <c r="C12" s="415"/>
      <c r="D12" s="415"/>
      <c r="E12" s="415"/>
      <c r="F12" s="415"/>
      <c r="G12" s="415"/>
      <c r="H12" s="415"/>
      <c r="I12" s="415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395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396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397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5" zoomScale="90" zoomScaleNormal="90" workbookViewId="0">
      <selection activeCell="B41" sqref="B41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16" t="s">
        <v>78</v>
      </c>
      <c r="B3" s="416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399</v>
      </c>
      <c r="B5" s="47" t="s">
        <v>400</v>
      </c>
      <c r="C5" s="47" t="s">
        <v>401</v>
      </c>
      <c r="D5" s="69" t="s">
        <v>485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508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497</v>
      </c>
    </row>
    <row r="8" spans="1:5" ht="12.75" customHeight="1" x14ac:dyDescent="0.3">
      <c r="A8" s="191" t="s">
        <v>405</v>
      </c>
      <c r="B8" s="47" t="s">
        <v>404</v>
      </c>
      <c r="C8" s="47" t="s">
        <v>373</v>
      </c>
      <c r="D8" s="69" t="s">
        <v>501</v>
      </c>
    </row>
    <row r="9" spans="1:5" x14ac:dyDescent="0.3">
      <c r="A9" s="191" t="s">
        <v>110</v>
      </c>
      <c r="B9" s="47" t="s">
        <v>434</v>
      </c>
      <c r="C9" s="47" t="s">
        <v>338</v>
      </c>
      <c r="D9" s="69" t="s">
        <v>516</v>
      </c>
      <c r="E9" s="263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504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502</v>
      </c>
    </row>
    <row r="12" spans="1:5" ht="12.75" customHeight="1" x14ac:dyDescent="0.3">
      <c r="A12" s="195" t="s">
        <v>389</v>
      </c>
      <c r="B12" s="47" t="s">
        <v>390</v>
      </c>
      <c r="C12" s="47" t="s">
        <v>391</v>
      </c>
      <c r="D12" s="69" t="s">
        <v>515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503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514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513</v>
      </c>
    </row>
    <row r="16" spans="1:5" ht="12.75" customHeight="1" x14ac:dyDescent="0.3">
      <c r="A16" s="192" t="s">
        <v>380</v>
      </c>
      <c r="B16" s="47" t="s">
        <v>381</v>
      </c>
      <c r="C16" s="47" t="s">
        <v>386</v>
      </c>
      <c r="D16" s="69" t="s">
        <v>507</v>
      </c>
    </row>
    <row r="17" spans="1:9" ht="12.75" customHeight="1" x14ac:dyDescent="0.3">
      <c r="A17" s="194" t="s">
        <v>448</v>
      </c>
      <c r="B17" s="47" t="s">
        <v>449</v>
      </c>
      <c r="C17" s="47" t="s">
        <v>435</v>
      </c>
      <c r="D17" s="69" t="s">
        <v>496</v>
      </c>
    </row>
    <row r="18" spans="1:9" ht="12.75" customHeight="1" x14ac:dyDescent="0.3">
      <c r="A18" s="217" t="s">
        <v>511</v>
      </c>
      <c r="B18" s="47" t="s">
        <v>512</v>
      </c>
      <c r="C18" s="47" t="s">
        <v>428</v>
      </c>
      <c r="D18" s="69" t="s">
        <v>530</v>
      </c>
    </row>
    <row r="19" spans="1:9" ht="12.75" customHeight="1" x14ac:dyDescent="0.3">
      <c r="A19" s="216" t="s">
        <v>510</v>
      </c>
      <c r="B19" s="47" t="s">
        <v>524</v>
      </c>
      <c r="C19" s="47" t="s">
        <v>429</v>
      </c>
      <c r="D19" s="69" t="s">
        <v>509</v>
      </c>
    </row>
    <row r="20" spans="1:9" ht="12.75" customHeight="1" x14ac:dyDescent="0.3">
      <c r="A20" s="244" t="s">
        <v>466</v>
      </c>
      <c r="B20" s="47" t="s">
        <v>467</v>
      </c>
      <c r="C20" s="47" t="s">
        <v>451</v>
      </c>
      <c r="D20" s="69" t="s">
        <v>506</v>
      </c>
    </row>
    <row r="21" spans="1:9" ht="12.75" customHeight="1" x14ac:dyDescent="0.3">
      <c r="A21" s="247" t="s">
        <v>457</v>
      </c>
      <c r="B21" s="47" t="s">
        <v>461</v>
      </c>
      <c r="C21" s="47" t="s">
        <v>460</v>
      </c>
      <c r="D21" s="69" t="s">
        <v>505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498</v>
      </c>
      <c r="C36" s="2"/>
      <c r="D36" s="2"/>
    </row>
    <row r="37" spans="1:4" x14ac:dyDescent="0.3">
      <c r="A37" s="52" t="s">
        <v>96</v>
      </c>
      <c r="B37" s="75" t="s">
        <v>499</v>
      </c>
      <c r="C37" s="2"/>
      <c r="D37" s="2"/>
    </row>
    <row r="38" spans="1:4" x14ac:dyDescent="0.3">
      <c r="A38" s="52" t="s">
        <v>97</v>
      </c>
      <c r="B38" s="75" t="s">
        <v>537</v>
      </c>
      <c r="C38" s="2"/>
      <c r="D38" s="2"/>
    </row>
    <row r="39" spans="1:4" ht="14.15" x14ac:dyDescent="0.3">
      <c r="A39" s="52" t="s">
        <v>99</v>
      </c>
      <c r="B39" s="75" t="s">
        <v>541</v>
      </c>
      <c r="C39" s="2"/>
      <c r="D39" s="2"/>
    </row>
    <row r="40" spans="1:4" ht="14.15" x14ac:dyDescent="0.3">
      <c r="A40" s="52" t="s">
        <v>101</v>
      </c>
      <c r="B40" s="75" t="s">
        <v>538</v>
      </c>
      <c r="C40" s="2"/>
      <c r="D40" s="2"/>
    </row>
    <row r="41" spans="1:4" x14ac:dyDescent="0.3">
      <c r="A41" s="52" t="s">
        <v>100</v>
      </c>
      <c r="B41" s="75" t="s">
        <v>545</v>
      </c>
      <c r="C41" s="2"/>
      <c r="D41" s="2"/>
    </row>
    <row r="42" spans="1:4" x14ac:dyDescent="0.3">
      <c r="A42" s="52" t="s">
        <v>398</v>
      </c>
      <c r="B42" s="75" t="s">
        <v>500</v>
      </c>
      <c r="C42" s="2"/>
      <c r="D42" s="2"/>
    </row>
    <row r="43" spans="1:4" x14ac:dyDescent="0.3">
      <c r="A43" s="52" t="s">
        <v>1</v>
      </c>
      <c r="B43" s="75" t="s">
        <v>539</v>
      </c>
      <c r="C43" s="2"/>
      <c r="D43" s="2"/>
    </row>
    <row r="44" spans="1:4" x14ac:dyDescent="0.3">
      <c r="A44" s="52" t="s">
        <v>98</v>
      </c>
      <c r="B44" s="75" t="s">
        <v>540</v>
      </c>
      <c r="C44" s="2"/>
      <c r="D44" s="2"/>
    </row>
    <row r="45" spans="1:4" x14ac:dyDescent="0.3">
      <c r="A45" s="52" t="s">
        <v>130</v>
      </c>
      <c r="B45" s="75" t="s">
        <v>517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527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402</v>
      </c>
      <c r="B54" s="69" t="s">
        <v>462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492</v>
      </c>
    </row>
    <row r="2" spans="1:2" x14ac:dyDescent="0.3">
      <c r="A2" s="39" t="s">
        <v>74</v>
      </c>
      <c r="B2" s="39" t="s">
        <v>532</v>
      </c>
    </row>
    <row r="3" spans="1:2" ht="12.9" thickBot="1" x14ac:dyDescent="0.35">
      <c r="A3" s="39" t="s">
        <v>75</v>
      </c>
      <c r="B3" s="39" t="s">
        <v>493</v>
      </c>
    </row>
    <row r="4" spans="1:2" s="6" customFormat="1" x14ac:dyDescent="0.3">
      <c r="A4" s="6" t="s">
        <v>70</v>
      </c>
      <c r="B4" s="41">
        <v>43478</v>
      </c>
    </row>
    <row r="5" spans="1:2" s="6" customFormat="1" x14ac:dyDescent="0.3">
      <c r="A5" s="45" t="s">
        <v>73</v>
      </c>
      <c r="B5" s="42">
        <f>B4+1</f>
        <v>43479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43483</v>
      </c>
    </row>
    <row r="8" spans="1:2" x14ac:dyDescent="0.3">
      <c r="A8" t="s">
        <v>69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2019 802.11 Agenda</dc:title>
  <dc:subject>Agendas for the WG, TG, SC and AHC</dc:subject>
  <dc:creator>Stanley, Dorothy</dc:creator>
  <cp:keywords>11-18-2081r2</cp:keywords>
  <cp:lastModifiedBy>Dorothy Stanley</cp:lastModifiedBy>
  <cp:lastPrinted>2018-08-07T21:31:08Z</cp:lastPrinted>
  <dcterms:created xsi:type="dcterms:W3CDTF">2007-05-08T22:03:28Z</dcterms:created>
  <dcterms:modified xsi:type="dcterms:W3CDTF">2019-01-16T16:02:06Z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