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1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<sst xmlns="http://schemas.openxmlformats.org/spreadsheetml/2006/main" count="1152" uniqueCount="577">
  <si>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</si>
  <si>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</si>
  <si>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</si>
  <si>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</si>
  <si>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</si>
  <si>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</si>
  <si>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</si>
  <si>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</si>
  <si>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</si>
  <si>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</si>
  <si>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</si>
  <si>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</si>
  <si>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</si>
  <si>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</si>
  <si>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</si>
  <si>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</si>
  <si>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</si>
  <si>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</si>
  <si>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</si>
  <si>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</si>
  <si>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</si>
  <si>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</si>
  <si>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</si>
  <si>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</si>
  <si>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</si>
  <si>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</si>
  <si>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</si>
  <si>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</si>
  <si>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</si>
  <si>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</si>
  <si>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</si>
  <si>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</si>
  <si>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</si>
  <si>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</si>
  <si>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</si>
  <si>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</si>
  <si>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</si>
  <si>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</si>
  <si>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</si>
  <si>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</si>
  <si>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</si>
  <si>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</si>
  <si>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</si>
  <si>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</si>
  <si>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</si>
  <si>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</si>
  <si>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</si>
  <si>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</si>
  <si>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</si>
  <si>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</si>
  <si>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</si>
  <si>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</si>
  <si>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</si>
  <si>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</si>
  <si>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</si>
  <si>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</si>
  <si>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</si>
  <si>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</si>
  <si>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</si>
  <si>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</si>
  <si>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</si>
  <si>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</si>
  <si>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</si>
  <si>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</si>
  <si>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</si>
  <si>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</si>
  <si>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</si>
  <si>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</si>
  <si>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</si>
  <si>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</si>
  <si>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</si>
  <si>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</si>
  <si>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</si>
  <si>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</si>
  <si>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</si>
  <si>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</si>
  <si>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</si>
  <si>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</si>
  <si>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</si>
  <si>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</si>
  <si>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</si>
  <si>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</si>
  <si>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</si>
  <si>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</si>
  <si>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</si>
  <si>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</si>
  <si>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</si>
  <si>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</si>
  <si>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</si>
  <si>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</si>
  <si>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</si>
  <si>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</si>
  <si>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</si>
  <si>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</si>
  <si>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</si>
  <si>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</si>
  <si>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</si>
  <si>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</si>
  <si>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</si>
  <si>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</si>
  <si>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</si>
  <si>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</si>
  <si>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</si>
  <si>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</si>
  <si>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</si>
  <si>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</si>
  <si>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</si>
  <si>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</si>
  <si>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</si>
  <si>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</si>
  <si>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</si>
  <si>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</si>
  <si>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</si>
  <si>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</si>
  <si>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</si>
  <si>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</si>
  <si>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</si>
  <si>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</si>
  <si>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</si>
  <si>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</si>
  <si>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</si>
  <si>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</si>
  <si>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</si>
  <si>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</si>
  <si>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</si>
  <si>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</si>
  <si>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</si>
  <si>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</si>
  <si>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</si>
  <si>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</si>
  <si>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</si>
  <si>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</si>
  <si>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</si>
  <si>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</si>
  <si>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</si>
  <si>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</si>
  <si>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</si>
  <si>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</si>
  <si>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</si>
  <si>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</si>
  <si>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</si>
  <si>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</si>
  <si>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</si>
  <si>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</si>
  <si>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</si>
  <si>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</si>
  <si>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</si>
  <si>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</si>
  <si>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</si>
  <si>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</si>
  <si>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</si>
  <si>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</si>
  <si>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</si>
  <si>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</si>
  <si>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</si>
  <si>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</si>
  <si>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</si>
  <si>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</si>
  <si>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</si>
  <si>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</si>
  <si>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</si>
  <si>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</si>
  <si>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</si>
  <si>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</si>
  <si>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</si>
  <si>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</si>
  <si>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</si>
  <si>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</si>
  <si>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</si>
  <si>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</si>
  <si>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</si>
  <si>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</si>
  <si>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</si>
  <si>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</si>
  <si>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</si>
  <si>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</si>
  <si>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</si>
  <si>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</si>
  <si>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</si>
  <si>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</si>
  <si>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</si>
  <si>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</si>
  <si>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</si>
  <si>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</si>
  <si>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</si>
  <si>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</si>
  <si>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</si>
  <si>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</si>
  <si>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</si>
  <si>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</si>
  <si>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</si>
  <si>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</si>
  <si>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</si>
  <si>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</si>
  <si>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</si>
  <si>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</si>
  <si>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</si>
  <si>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</si>
  <si>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</si>
  <si>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</si>
  <si>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</si>
  <si>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</si>
  <si>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</si>
  <si>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</si>
  <si>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</si>
  <si>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</si>
  <si>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</si>
  <si>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</si>
  <si>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</si>
  <si>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</si>
  <si>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</si>
  <si>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</si>
  <si>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</si>
  <si>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</si>
  <si>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</si>
  <si>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</si>
  <si>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</si>
  <si>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</si>
  <si>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</si>
  <si>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</si>
  <si>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</si>
  <si>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</si>
  <si>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</si>
  <si>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</si>
  <si>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</si>
  <si>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</si>
  <si>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</si>
  <si>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</si>
  <si>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</si>
  <si>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</si>
  <si>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</si>
  <si>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</si>
  <si>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</si>
  <si>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</si>
  <si>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</si>
  <si>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</si>
  <si>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</si>
  <si>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</si>
  <si>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</si>
  <si>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</si>
  <si>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</si>
  <si>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</si>
  <si>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</si>
  <si>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</si>
  <si>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</si>
  <si>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</si>
  <si>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</si>
  <si>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</si>
  <si>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</si>
  <si>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</si>
  <si>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</si>
  <si>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</si>
  <si>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</si>
  <si>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</si>
  <si>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</si>
  <si>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</si>
  <si>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</si>
  <si>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</si>
  <si>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</si>
  <si>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</si>
  <si>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</si>
  <si>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</si>
  <si>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</si>
  <si>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</si>
  <si>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</si>
  <si>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</si>
  <si>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</si>
  <si>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</si>
  <si>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</si>
  <si>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</si>
  <si>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</si>
  <si>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</si>
  <si>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</si>
  <si>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</si>
  <si>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</si>
  <si>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</si>
  <si>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</si>
  <si>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</si>
  <si>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</si>
  <si>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</si>
  <si>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</si>
  <si>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</si>
  <si>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</si>
  <si>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</si>
  <si>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</si>
  <si>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</si>
  <si>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</si>
  <si>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</si>
  <si>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</si>
  <si>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</si>
  <si>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</si>
  <si>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</si>
  <si>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</si>
  <si>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</si>
  <si>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</si>
  <si>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</si>
  <si>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</si>
  <si>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</si>
  <si>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</si>
  <si>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</si>
  <si>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</si>
  <si>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</si>
  <si>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</si>
  <si>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</si>
  <si>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</si>
  <si>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</si>
  <si>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</si>
  <si>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</si>
  <si>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</si>
  <si>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</si>
  <si>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</si>
  <si>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</si>
  <si>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</si>
  <si>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</si>
  <si>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</si>
  <si>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</si>
  <si>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</si>
  <si>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</si>
  <si>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</si>
  <si>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</si>
  <si>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</si>
  <si>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</si>
  <si>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</si>
  <si>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</si>
  <si>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</si>
  <si>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</si>
  <si>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</si>
  <si>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</si>
  <si>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</si>
  <si>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</si>
  <si>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</si>
  <si>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</si>
  <si>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</si>
  <si>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</si>
  <si>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</si>
  <si>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</si>
  <si>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</si>
  <si>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</si>
  <si>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</si>
  <si>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</si>
  <si>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</si>
  <si>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</si>
  <si>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</si>
  <si>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</si>
  <si>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</si>
  <si>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</si>
  <si>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</si>
  <si>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</si>
  <si>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</si>
  <si>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</si>
  <si>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</si>
  <si>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</si>
  <si>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</si>
  <si>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</si>
  <si>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</si>
  <si>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</si>
  <si>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</si>
  <si>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</si>
  <si>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</si>
  <si>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</si>
  <si>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</si>
  <si>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</si>
  <si>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</si>
  <si>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</si>
  <si>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</si>
  <si>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</si>
  <si>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</si>
  <si>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</si>
  <si>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</si>
  <si>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</si>
  <si>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</si>
  <si>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</si>
  <si>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</si>
  <si>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</si>
  <si>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</si>
  <si>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</si>
  <si>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</si>
  <si>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</si>
  <si>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</si>
  <si>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</si>
  <si>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</si>
  <si>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</si>
  <si>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</si>
  <si>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</si>
  <si>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</si>
  <si>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</si>
  <si>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</si>
  <si>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</si>
  <si>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</si>
  <si>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</si>
  <si>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</si>
  <si>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</si>
  <si>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</si>
  <si>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</si>
  <si>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</si>
  <si>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</si>
  <si>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</si>
  <si>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</si>
  <si>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</si>
  <si>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</si>
  <si>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</si>
  <si>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</si>
  <si>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</si>
  <si>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</si>
  <si>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</si>
  <si>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</si>
  <si>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</si>
  <si>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</si>
  <si>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</si>
  <si>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</si>
  <si>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</si>
  <si>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</si>
  <si>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</si>
  <si>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</si>
  <si>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</si>
  <si>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</si>
  <si>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</si>
  <si>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</si>
  <si>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</si>
  <si>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</si>
  <si>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</si>
  <si>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</si>
  <si>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</si>
  <si>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</si>
  <si>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</si>
  <si>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</si>
  <si>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</si>
  <si>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</si>
  <si>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</si>
  <si>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</si>
  <si>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</si>
  <si>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</si>
  <si>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</si>
  <si>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</si>
  <si>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</si>
  <si>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</si>
  <si>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</si>
  <si>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</si>
  <si>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</si>
  <si>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</si>
  <si>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</si>
  <si>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</si>
  <si>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</si>
  <si>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</si>
  <si>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</si>
  <si>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</si>
  <si>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</si>
  <si>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</si>
  <si>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</si>
  <si>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</si>
  <si>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</si>
  <si>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</si>
  <si>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</si>
  <si>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</si>
  <si>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</si>
  <si>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</si>
  <si>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</si>
  <si>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</si>
  <si>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</si>
  <si>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</si>
  <si>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</si>
  <si>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</si>
  <si>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</si>
  <si>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</si>
  <si>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</si>
  <si>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</si>
  <si>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</si>
  <si>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</si>
  <si>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</si>
  <si>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</si>
  <si>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</si>
  <si>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</si>
  <si>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</si>
  <si>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</si>
  <si>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</si>
  <si>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</si>
  <si>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</si>
  <si>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</si>
  <si>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</si>
  <si>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</si>
  <si>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</si>
  <si>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</si>
  <si>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</si>
  <si>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</si>
  <si>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</si>
  <si>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</si>
  <si>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</si>
  <si>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</si>
  <si>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</si>
  <si>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</si>
  <si>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</si>
  <si>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</si>
  <si>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</si>
  <si>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</si>
  <si>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</si>
  <si>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</si>
  <si>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</si>
  <si>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</si>
  <si>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</si>
  <si>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</si>
  <si>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</si>
  <si>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</si>
  <si>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</si>
  <si>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</si>
  <si>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</si>
  <si>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</si>
  <si>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</si>
  <si>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</si>
  <si>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</si>
  <si>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</si>
  <si>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</si>
  <si>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</si>
  <si>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</si>
  <si>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</si>
  <si>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</si>
  <si>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</si>
  <si>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</si>
  <si>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</si>
  <si>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</si>
  <si>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</si>
  <si>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</si>
  <si>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</si>
  <si>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</si>
  <si>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</si>
  <si>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</si>
  <si>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</si>
  <si>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</si>
  <si>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</si>
  <si>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</si>
  <si>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</si>
  <si>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</si>
  <si>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</si>
  <si>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</si>
  <si>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</si>
  <si>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</si>
  <si>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</si>
  <si>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</si>
  <si>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</si>
  <si>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</si>
  <si>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</si>
  <si>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</si>
  <si>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</si>
  <si>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</si>
  <si>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</si>
  <si>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</si>
  <si>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</si>
  <si>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</si>
  <si>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</si>
  <si>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</si>
  <si>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</si>
  <si>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</si>
  <si>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</si>
  <si>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</si>
  <si>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</si>
  <si>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</si>
  <si>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Farkas</t>
  </si>
  <si>
    <t>802.1 Time Sensitive Networks</t>
  </si>
  <si>
    <t>Kim</t>
  </si>
  <si>
    <t>Modi</t>
  </si>
  <si>
    <t>Bi-Directional Spectrum Sharing</t>
  </si>
  <si>
    <t>r2</t>
  </si>
  <si>
    <t>802.19 (Coexistence WG)</t>
  </si>
  <si>
    <t>Das/Seo</t>
  </si>
  <si>
    <t>EC-18-0155</t>
  </si>
  <si>
    <t>11-18-2027</t>
  </si>
  <si>
    <t>BCS and NGV PAR/CSD Motions</t>
  </si>
  <si>
    <t>McCann,Sun</t>
  </si>
  <si>
    <t>AANI Liaison Motion</t>
  </si>
  <si>
    <t>11-18-2014</t>
  </si>
  <si>
    <t>11-18-2026</t>
  </si>
  <si>
    <t>11-18-1953</t>
  </si>
  <si>
    <t>11-18-2015</t>
  </si>
  <si>
    <t>11-18-2030</t>
  </si>
  <si>
    <t>r5</t>
  </si>
  <si>
    <t>doc.: IEEE 802.11-18/1709r5</t>
  </si>
  <si>
    <t>Holcomb</t>
  </si>
  <si>
    <t>21-18-0073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</si>
</sst>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30" xfId="61" applyNumberFormat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117" Type="http://schemas.openxmlformats.org/officeDocument/2006/relationships/hyperlink" Target="https://mentor.ieee.org/802.11/dcn/11-18-1746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hyperlink" Target="https://mentor.ieee.org/802-ec/dcn/18/ec-18-0155-02-00EC-push-to-bi-directional-spectrum-sharing.pptx" TargetMode="External"/><Relationship Id="rId16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hyperlink" Target="https://mentor.ieee.org/802.11/dcn/18/11-18-2027-00-0000-overview-of-ieee-802-1-tsn-and-ietf-detnet.pdf" TargetMode="External"/><Relationship Id="rId118" Type="http://schemas.openxmlformats.org/officeDocument/2006/relationships/hyperlink" Target="https://mentor.ieee.org/802.11/dcn/11-18-174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121" Type="http://schemas.openxmlformats.org/officeDocument/2006/relationships/hyperlink" Target="https://mentor.ieee.org/802.21/dcn/18/21-18-0073-00-0000-hmd-based-vr-applications-issues-and-challenges.pptx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116" Type="http://schemas.openxmlformats.org/officeDocument/2006/relationships/hyperlink" Target="https://mentor.ieee.org/802.11/dcn/18/11-18-2026-00-0000-wfa-liaison-update.pptx" TargetMode="External"/><Relationship Id="rId124" Type="http://schemas.openxmlformats.org/officeDocument/2006/relationships/comments" Target="../comments1.xm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hyperlink" Target="https://mentor.ieee.org/802.11/dcn/18/11-18-2014-00-0000-november-2018-liaison-to-ietf-report.pptx" TargetMode="External"/><Relationship Id="rId119" Type="http://schemas.openxmlformats.org/officeDocument/2006/relationships/hyperlink" Target="https://mentor.ieee.org/802.11/dcn/18/11-18-2015-00-0000-liaison-from-802-18-to-802-11-november-2018.pptx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122" Type="http://schemas.openxmlformats.org/officeDocument/2006/relationships/printerSettings" Target="../printerSettings/printerSettings12.bin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120" Type="http://schemas.openxmlformats.org/officeDocument/2006/relationships/hyperlink" Target="https://mentor.ieee.org/802.11/dcn/18/11-18-2030-00-00fd-fd-tig-midweek-and-final-report.pptx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Relationship Id="rId2" Type="http://schemas.openxmlformats.org/officeDocument/2006/relationships/hyperlink" Target="https://mentor.ieee.org/802.11/dcn/11-18-1711" TargetMode="External"/><Relationship Id="rId29" Type="http://schemas.openxmlformats.org/officeDocument/2006/relationships/hyperlink" Target="https://mentor.ieee.org/802.11/dcn/11-18-1706" TargetMode="External"/><Relationship Id="rId24" Type="http://schemas.openxmlformats.org/officeDocument/2006/relationships/hyperlink" Target="https://mentor.ieee.org/802.11/dcn/11-18-1748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66" Type="http://schemas.openxmlformats.org/officeDocument/2006/relationships/hyperlink" Target="https://mentor.ieee.org/802.11/dcn/11-18-1747" TargetMode="External"/><Relationship Id="rId87" Type="http://schemas.openxmlformats.org/officeDocument/2006/relationships/hyperlink" Target="https://mentor.ieee.org/802.11/dcn/11-18-1749" TargetMode="External"/><Relationship Id="rId110" Type="http://schemas.openxmlformats.org/officeDocument/2006/relationships/hyperlink" Target="https://mentor.ieee.org/802.11/dcn/11-18-1746" TargetMode="External"/><Relationship Id="rId115" Type="http://schemas.openxmlformats.org/officeDocument/2006/relationships/hyperlink" Target="https://mentor.ieee.org/802.11/dcn/18/11-18-2026-00-0000-wfa-liaison-update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F33" sqref="F33"/>
    </sheetView>
  </sheetViews>
  <sheetFormatPr defaultColWidth="9.23046875" defaultRowHeight="20.149999999999999" customHeight="1" x14ac:dyDescent="0.4"/>
  <cols>
    <col min="1" max="1" width="1.4609375" style="13" customWidth="1"/>
    <col min="2" max="2" width="19.69140625" style="19" customWidth="1"/>
    <col min="3" max="3" width="18.69140625" style="19" customWidth="1"/>
    <col min="4" max="5" width="9.23046875" style="19"/>
    <col min="6" max="6" width="14.23046875" style="19" customWidth="1"/>
    <col min="7" max="7" width="9.23046875" style="19"/>
    <col min="8" max="8" width="22" style="19" customWidth="1"/>
    <col min="9" max="9" width="15.23046875" style="19" customWidth="1"/>
    <col min="10" max="16384" width="9.2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574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512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524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43416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489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490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426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430</v>
      </c>
      <c r="J18" s="23" t="s">
        <v>455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6" t="s">
        <v>104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8"/>
    </row>
    <row r="23" spans="1:16" ht="20.149999999999999" customHeight="1" x14ac:dyDescent="0.45">
      <c r="B23" s="36" t="s">
        <v>103</v>
      </c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1:16" ht="20.149999999999999" customHeight="1" x14ac:dyDescent="0.4"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4"/>
    </row>
    <row r="32" spans="1:16" ht="20.149999999999999" customHeight="1" x14ac:dyDescent="0.4">
      <c r="B32" s="37"/>
      <c r="C32" s="275"/>
      <c r="D32" s="275"/>
      <c r="E32" s="275"/>
      <c r="F32" s="27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4"/>
      <c r="D34" s="274"/>
      <c r="E34" s="274"/>
      <c r="F34" s="27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4"/>
      <c r="D36" s="274"/>
      <c r="E36" s="274"/>
      <c r="F36" s="274"/>
    </row>
    <row r="37" spans="2:6" ht="20.149999999999999" customHeight="1" x14ac:dyDescent="0.4">
      <c r="C37" s="274"/>
      <c r="D37" s="274"/>
      <c r="E37" s="274"/>
      <c r="F37" s="2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90" zoomScaleNormal="90" workbookViewId="0">
      <selection activeCell="B5" sqref="B5:P6"/>
    </sheetView>
  </sheetViews>
  <sheetFormatPr defaultColWidth="9.23046875" defaultRowHeight="15.75" customHeight="1" x14ac:dyDescent="0.3"/>
  <cols>
    <col min="1" max="1" width="1.4609375" customWidth="1"/>
    <col min="2" max="2" width="11.23046875" style="1" customWidth="1"/>
    <col min="3" max="6" width="9.23046875" style="1"/>
    <col min="7" max="7" width="24.69140625" style="1" customWidth="1"/>
    <col min="8" max="8" width="9.23046875" style="1" customWidth="1"/>
    <col min="9" max="15" width="9.23046875" style="1"/>
    <col min="16" max="16" width="8.4609375" style="1" customWidth="1"/>
    <col min="17" max="16384" width="9.23046875" style="1"/>
  </cols>
  <sheetData>
    <row r="2" spans="1:253" ht="15.75" customHeight="1" x14ac:dyDescent="0.3">
      <c r="B2" s="291" t="str">
        <f>Parameters!B1</f>
        <v>172nd IEEE 802.11 WIRELESS LOCAL AREA NETWORKS SESSION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IS2" s="1" t="s">
        <v>3</v>
      </c>
    </row>
    <row r="3" spans="1:253" ht="15.75" customHeight="1" x14ac:dyDescent="0.3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6"/>
    </row>
    <row r="4" spans="1:253" ht="15.75" customHeight="1" x14ac:dyDescent="0.3"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253" ht="21" customHeight="1" x14ac:dyDescent="0.3">
      <c r="B5" s="300" t="str">
        <f>Parameters!B2</f>
        <v>Marriott Queens Park, Bangkok, Thailand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3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3">
      <c r="A7" s="54"/>
      <c r="B7" s="302" t="str">
        <f>Parameters!B3</f>
        <v>November 11-16, 2018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73"/>
      <c r="R7" s="73"/>
    </row>
    <row r="8" spans="1:253" ht="15.75" customHeight="1" x14ac:dyDescent="0.3">
      <c r="A8" s="54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301" t="s">
        <v>2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73"/>
      <c r="R25" s="73"/>
    </row>
    <row r="26" spans="1:21" ht="15.75" customHeight="1" x14ac:dyDescent="0.3">
      <c r="A26" s="54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73"/>
      <c r="R26" s="73"/>
    </row>
    <row r="27" spans="1:21" ht="15.75" customHeight="1" x14ac:dyDescent="0.3">
      <c r="B27" s="288" t="s">
        <v>453</v>
      </c>
      <c r="C27" s="288"/>
      <c r="D27" s="288"/>
      <c r="E27" s="288"/>
      <c r="F27" s="288"/>
      <c r="G27" s="288"/>
      <c r="H27" s="288"/>
      <c r="I27" s="288"/>
      <c r="J27" s="289"/>
      <c r="K27" s="289"/>
      <c r="L27" s="285" t="str">
        <f>Title!C14</f>
        <v>dstanley@ieee.org</v>
      </c>
      <c r="M27" s="286"/>
      <c r="N27" s="286"/>
      <c r="O27" s="286"/>
      <c r="P27" s="286"/>
      <c r="Q27" s="286"/>
      <c r="R27" s="286"/>
    </row>
    <row r="28" spans="1:21" ht="15.75" customHeight="1" x14ac:dyDescent="0.3">
      <c r="B28" s="290"/>
      <c r="C28" s="290"/>
      <c r="D28" s="290"/>
      <c r="E28" s="290"/>
      <c r="F28" s="290"/>
      <c r="G28" s="290"/>
      <c r="H28" s="290"/>
      <c r="I28" s="290"/>
      <c r="J28" s="289"/>
      <c r="K28" s="289"/>
      <c r="L28" s="287"/>
      <c r="M28" s="287"/>
      <c r="N28" s="287"/>
      <c r="O28" s="287"/>
      <c r="P28" s="287"/>
      <c r="Q28" s="287"/>
      <c r="R28" s="287"/>
    </row>
    <row r="29" spans="1:21" ht="15.75" customHeight="1" x14ac:dyDescent="0.3">
      <c r="B29" s="288" t="s">
        <v>48</v>
      </c>
      <c r="C29" s="288"/>
      <c r="D29" s="288"/>
      <c r="E29" s="288"/>
      <c r="F29" s="288"/>
      <c r="G29" s="288"/>
      <c r="H29" s="288"/>
      <c r="I29" s="288"/>
      <c r="J29" s="289"/>
      <c r="K29" s="289"/>
      <c r="L29" s="285" t="str">
        <f>Title!I14</f>
        <v>jrosdahl@ieee.org</v>
      </c>
      <c r="M29" s="286"/>
      <c r="N29" s="286"/>
      <c r="O29" s="286"/>
      <c r="P29" s="286"/>
      <c r="Q29" s="286"/>
      <c r="R29" s="286"/>
    </row>
    <row r="30" spans="1:21" ht="15.75" customHeight="1" x14ac:dyDescent="0.3">
      <c r="B30" s="290"/>
      <c r="C30" s="290"/>
      <c r="D30" s="290"/>
      <c r="E30" s="290"/>
      <c r="F30" s="290"/>
      <c r="G30" s="290"/>
      <c r="H30" s="290"/>
      <c r="I30" s="290"/>
      <c r="J30" s="289"/>
      <c r="K30" s="289"/>
      <c r="L30" s="287"/>
      <c r="M30" s="287"/>
      <c r="N30" s="287"/>
      <c r="O30" s="287"/>
      <c r="P30" s="287"/>
      <c r="Q30" s="287"/>
      <c r="R30" s="287"/>
    </row>
    <row r="31" spans="1:21" ht="15.75" customHeight="1" x14ac:dyDescent="0.3">
      <c r="B31" s="288" t="s">
        <v>454</v>
      </c>
      <c r="C31" s="288"/>
      <c r="D31" s="288"/>
      <c r="E31" s="288"/>
      <c r="F31" s="288"/>
      <c r="G31" s="288"/>
      <c r="H31" s="288"/>
      <c r="I31" s="288"/>
      <c r="J31" s="289"/>
      <c r="K31" s="289"/>
      <c r="L31" s="285" t="str">
        <f>Title!I20</f>
        <v xml:space="preserve">robert.stacey@intel.com </v>
      </c>
      <c r="M31" s="286"/>
      <c r="N31" s="286"/>
      <c r="O31" s="286"/>
      <c r="P31" s="286"/>
      <c r="Q31" s="286"/>
      <c r="R31" s="286"/>
    </row>
    <row r="32" spans="1:21" ht="15.75" customHeight="1" x14ac:dyDescent="0.3">
      <c r="B32" s="290"/>
      <c r="C32" s="290"/>
      <c r="D32" s="290"/>
      <c r="E32" s="290"/>
      <c r="F32" s="290"/>
      <c r="G32" s="290"/>
      <c r="H32" s="290"/>
      <c r="I32" s="290"/>
      <c r="J32" s="289"/>
      <c r="K32" s="289"/>
      <c r="L32" s="287"/>
      <c r="M32" s="287"/>
      <c r="N32" s="287"/>
      <c r="O32" s="287"/>
      <c r="P32" s="287"/>
      <c r="Q32" s="287"/>
      <c r="R32" s="287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3" zoomScale="50" zoomScaleNormal="50" workbookViewId="0">
      <selection activeCell="W23" sqref="W23:W26"/>
    </sheetView>
  </sheetViews>
  <sheetFormatPr defaultColWidth="9.23046875" defaultRowHeight="12.45" outlineLevelCol="1" x14ac:dyDescent="0.3"/>
  <cols>
    <col min="1" max="1" width="18.23046875" style="83" customWidth="1"/>
    <col min="2" max="2" width="13.53515625" style="83" customWidth="1" outlineLevel="1"/>
    <col min="3" max="6" width="9.23046875" style="83"/>
    <col min="7" max="7" width="9.23046875" style="83" customWidth="1"/>
    <col min="8" max="8" width="9.23046875" style="83" customWidth="1" outlineLevel="1"/>
    <col min="9" max="9" width="9.53515625" style="83" customWidth="1"/>
    <col min="10" max="12" width="9.23046875" style="83"/>
    <col min="13" max="13" width="9.23046875" style="83" customWidth="1"/>
    <col min="14" max="14" width="9.23046875" style="83" customWidth="1" outlineLevel="1"/>
    <col min="15" max="18" width="9.23046875" style="83"/>
    <col min="19" max="19" width="9.23046875" style="83" customWidth="1"/>
    <col min="20" max="20" width="9.23046875" style="83" customWidth="1" outlineLevel="1"/>
    <col min="21" max="24" width="9.23046875" style="83"/>
    <col min="25" max="25" width="9.23046875" style="83" customWidth="1"/>
    <col min="26" max="26" width="9.23046875" style="83" customWidth="1" outlineLevel="1"/>
    <col min="27" max="30" width="9.23046875" style="83"/>
    <col min="31" max="31" width="9.23046875" style="83" customWidth="1" collapsed="1"/>
    <col min="32" max="32" width="9.23046875" style="83" hidden="1" customWidth="1" outlineLevel="1"/>
    <col min="33" max="41" width="9.23046875" style="83"/>
    <col min="42" max="42" width="17.53515625" style="83" customWidth="1"/>
    <col min="43" max="16384" width="9.23046875" style="83"/>
  </cols>
  <sheetData>
    <row r="1" spans="1:32" s="2" customFormat="1" ht="27.75" customHeight="1" x14ac:dyDescent="0.3">
      <c r="A1" s="356" t="str">
        <f>" 802.11 Agenda R" &amp;Parameters!B8</f>
        <v xml:space="preserve"> 802.11 Agenda R5</v>
      </c>
      <c r="B1" s="358" t="str">
        <f>Parameters!B2</f>
        <v>Marriott Queens Park, Bangkok, Thailand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</row>
    <row r="2" spans="1:32" s="2" customFormat="1" ht="20.25" customHeight="1" x14ac:dyDescent="0.3">
      <c r="A2" s="357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57"/>
      <c r="B3" s="366" t="str">
        <f>Parameters!B3</f>
        <v>November 11-16, 2018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43415</v>
      </c>
      <c r="C5" s="388">
        <f>B5+1</f>
        <v>43416</v>
      </c>
      <c r="D5" s="389"/>
      <c r="E5" s="389"/>
      <c r="F5" s="389"/>
      <c r="G5" s="389"/>
      <c r="H5" s="390"/>
      <c r="I5" s="388">
        <f>B5+2</f>
        <v>43417</v>
      </c>
      <c r="J5" s="389"/>
      <c r="K5" s="389"/>
      <c r="L5" s="389"/>
      <c r="M5" s="389"/>
      <c r="N5" s="390"/>
      <c r="O5" s="388">
        <f>B5+3</f>
        <v>43418</v>
      </c>
      <c r="P5" s="389"/>
      <c r="Q5" s="389"/>
      <c r="R5" s="389"/>
      <c r="S5" s="389"/>
      <c r="T5" s="390"/>
      <c r="U5" s="388">
        <f>B5+4</f>
        <v>43419</v>
      </c>
      <c r="V5" s="389"/>
      <c r="W5" s="389"/>
      <c r="X5" s="389"/>
      <c r="Y5" s="389"/>
      <c r="Z5" s="390"/>
      <c r="AA5" s="388">
        <f>B5+5</f>
        <v>43420</v>
      </c>
      <c r="AB5" s="389"/>
      <c r="AC5" s="389"/>
      <c r="AD5" s="389"/>
      <c r="AE5" s="389"/>
      <c r="AF5" s="39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4" t="s">
        <v>112</v>
      </c>
      <c r="J6" s="365"/>
      <c r="K6" s="365"/>
      <c r="L6" s="365"/>
      <c r="M6" s="36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2" t="s">
        <v>54</v>
      </c>
      <c r="D7" s="341" t="s">
        <v>383</v>
      </c>
      <c r="E7" s="328" t="s">
        <v>473</v>
      </c>
      <c r="F7" s="392" t="s">
        <v>450</v>
      </c>
      <c r="G7" s="343" t="s">
        <v>123</v>
      </c>
      <c r="H7" s="376"/>
      <c r="I7" s="361" t="s">
        <v>529</v>
      </c>
      <c r="J7" s="322" t="s">
        <v>54</v>
      </c>
      <c r="K7" s="341" t="s">
        <v>383</v>
      </c>
      <c r="L7" s="376"/>
      <c r="M7" s="341" t="s">
        <v>383</v>
      </c>
      <c r="N7" s="376"/>
      <c r="O7" s="322" t="s">
        <v>54</v>
      </c>
      <c r="P7" s="392" t="s">
        <v>450</v>
      </c>
      <c r="Q7" s="331" t="s">
        <v>449</v>
      </c>
      <c r="R7" s="328" t="s">
        <v>473</v>
      </c>
      <c r="S7" s="325" t="s">
        <v>44</v>
      </c>
      <c r="T7" s="376"/>
      <c r="U7" s="322" t="s">
        <v>54</v>
      </c>
      <c r="V7" s="392" t="s">
        <v>450</v>
      </c>
      <c r="W7" s="339" t="s">
        <v>115</v>
      </c>
      <c r="X7" s="350"/>
      <c r="Y7" s="343" t="s">
        <v>123</v>
      </c>
      <c r="Z7" s="391" t="s">
        <v>368</v>
      </c>
      <c r="AA7" s="379" t="s">
        <v>56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34</v>
      </c>
      <c r="B8" s="111"/>
      <c r="C8" s="323"/>
      <c r="D8" s="342"/>
      <c r="E8" s="329"/>
      <c r="F8" s="393"/>
      <c r="G8" s="344"/>
      <c r="H8" s="377"/>
      <c r="I8" s="362"/>
      <c r="J8" s="323"/>
      <c r="K8" s="342"/>
      <c r="L8" s="377"/>
      <c r="M8" s="342"/>
      <c r="N8" s="377"/>
      <c r="O8" s="323"/>
      <c r="P8" s="393"/>
      <c r="Q8" s="332"/>
      <c r="R8" s="329"/>
      <c r="S8" s="326"/>
      <c r="T8" s="377"/>
      <c r="U8" s="323"/>
      <c r="V8" s="393"/>
      <c r="W8" s="340"/>
      <c r="X8" s="351"/>
      <c r="Y8" s="344"/>
      <c r="Z8" s="317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32</v>
      </c>
      <c r="B9" s="87"/>
      <c r="C9" s="323"/>
      <c r="D9" s="342"/>
      <c r="E9" s="329"/>
      <c r="F9" s="393"/>
      <c r="G9" s="344"/>
      <c r="H9" s="377"/>
      <c r="I9" s="362"/>
      <c r="J9" s="323"/>
      <c r="K9" s="342"/>
      <c r="L9" s="377"/>
      <c r="M9" s="342"/>
      <c r="N9" s="377"/>
      <c r="O9" s="323"/>
      <c r="P9" s="393"/>
      <c r="Q9" s="332"/>
      <c r="R9" s="329"/>
      <c r="S9" s="326"/>
      <c r="T9" s="377"/>
      <c r="U9" s="323"/>
      <c r="V9" s="393"/>
      <c r="W9" s="340"/>
      <c r="X9" s="351"/>
      <c r="Y9" s="344"/>
      <c r="Z9" s="317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33</v>
      </c>
      <c r="B10" s="87"/>
      <c r="C10" s="324"/>
      <c r="D10" s="342"/>
      <c r="E10" s="330"/>
      <c r="F10" s="393"/>
      <c r="G10" s="345"/>
      <c r="H10" s="378"/>
      <c r="I10" s="363"/>
      <c r="J10" s="324"/>
      <c r="K10" s="342"/>
      <c r="L10" s="378"/>
      <c r="M10" s="342"/>
      <c r="N10" s="378"/>
      <c r="O10" s="324"/>
      <c r="P10" s="393"/>
      <c r="Q10" s="333"/>
      <c r="R10" s="330"/>
      <c r="S10" s="327"/>
      <c r="T10" s="378"/>
      <c r="U10" s="324"/>
      <c r="V10" s="393"/>
      <c r="W10" s="340"/>
      <c r="X10" s="352"/>
      <c r="Y10" s="345"/>
      <c r="Z10" s="318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19</v>
      </c>
      <c r="B11" s="114"/>
      <c r="C11" s="404" t="s">
        <v>6</v>
      </c>
      <c r="D11" s="405"/>
      <c r="E11" s="405"/>
      <c r="F11" s="405"/>
      <c r="G11" s="405"/>
      <c r="H11" s="349"/>
      <c r="I11" s="315" t="s">
        <v>6</v>
      </c>
      <c r="J11" s="315"/>
      <c r="K11" s="315"/>
      <c r="L11" s="315"/>
      <c r="M11" s="315"/>
      <c r="N11" s="315"/>
      <c r="O11" s="349" t="s">
        <v>6</v>
      </c>
      <c r="P11" s="315"/>
      <c r="Q11" s="315"/>
      <c r="R11" s="315"/>
      <c r="S11" s="315"/>
      <c r="T11" s="315"/>
      <c r="U11" s="315" t="s">
        <v>6</v>
      </c>
      <c r="V11" s="315"/>
      <c r="W11" s="315"/>
      <c r="X11" s="315"/>
      <c r="Y11" s="315"/>
      <c r="Z11" s="315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18</v>
      </c>
      <c r="B12" s="87"/>
      <c r="C12" s="367" t="s">
        <v>388</v>
      </c>
      <c r="D12" s="368"/>
      <c r="E12" s="368"/>
      <c r="F12" s="368"/>
      <c r="G12" s="368"/>
      <c r="H12" s="369"/>
      <c r="I12" s="322" t="s">
        <v>54</v>
      </c>
      <c r="J12" s="322" t="s">
        <v>54</v>
      </c>
      <c r="K12" s="339" t="s">
        <v>115</v>
      </c>
      <c r="L12" s="343" t="s">
        <v>123</v>
      </c>
      <c r="M12" s="394" t="s">
        <v>526</v>
      </c>
      <c r="N12" s="316" t="s">
        <v>368</v>
      </c>
      <c r="O12" s="367" t="s">
        <v>55</v>
      </c>
      <c r="P12" s="368"/>
      <c r="Q12" s="368"/>
      <c r="R12" s="368"/>
      <c r="S12" s="368"/>
      <c r="T12" s="369"/>
      <c r="U12" s="322" t="s">
        <v>54</v>
      </c>
      <c r="V12" s="341" t="s">
        <v>383</v>
      </c>
      <c r="W12" s="343" t="s">
        <v>123</v>
      </c>
      <c r="X12" s="325" t="s">
        <v>44</v>
      </c>
      <c r="Y12" s="394" t="s">
        <v>526</v>
      </c>
      <c r="Z12" s="397" t="s">
        <v>496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20</v>
      </c>
      <c r="B13" s="87"/>
      <c r="C13" s="370"/>
      <c r="D13" s="371"/>
      <c r="E13" s="371"/>
      <c r="F13" s="371"/>
      <c r="G13" s="371"/>
      <c r="H13" s="372"/>
      <c r="I13" s="323"/>
      <c r="J13" s="323"/>
      <c r="K13" s="340"/>
      <c r="L13" s="344"/>
      <c r="M13" s="395"/>
      <c r="N13" s="317"/>
      <c r="O13" s="370"/>
      <c r="P13" s="371"/>
      <c r="Q13" s="371"/>
      <c r="R13" s="371"/>
      <c r="S13" s="371"/>
      <c r="T13" s="372"/>
      <c r="U13" s="323"/>
      <c r="V13" s="342"/>
      <c r="W13" s="344"/>
      <c r="X13" s="326"/>
      <c r="Y13" s="395"/>
      <c r="Z13" s="398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21</v>
      </c>
      <c r="B14" s="87"/>
      <c r="C14" s="420"/>
      <c r="D14" s="421"/>
      <c r="E14" s="421"/>
      <c r="F14" s="421"/>
      <c r="G14" s="421"/>
      <c r="H14" s="422"/>
      <c r="I14" s="323"/>
      <c r="J14" s="323"/>
      <c r="K14" s="340"/>
      <c r="L14" s="344"/>
      <c r="M14" s="395"/>
      <c r="N14" s="317"/>
      <c r="O14" s="370"/>
      <c r="P14" s="371"/>
      <c r="Q14" s="371"/>
      <c r="R14" s="371"/>
      <c r="S14" s="371"/>
      <c r="T14" s="372"/>
      <c r="U14" s="323"/>
      <c r="V14" s="342"/>
      <c r="W14" s="344"/>
      <c r="X14" s="326"/>
      <c r="Y14" s="395"/>
      <c r="Z14" s="398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22</v>
      </c>
      <c r="B15" s="87"/>
      <c r="C15" s="423"/>
      <c r="D15" s="424"/>
      <c r="E15" s="424"/>
      <c r="F15" s="424"/>
      <c r="G15" s="424"/>
      <c r="H15" s="425"/>
      <c r="I15" s="324"/>
      <c r="J15" s="324"/>
      <c r="K15" s="340"/>
      <c r="L15" s="345"/>
      <c r="M15" s="396"/>
      <c r="N15" s="318"/>
      <c r="O15" s="373"/>
      <c r="P15" s="374"/>
      <c r="Q15" s="374"/>
      <c r="R15" s="374"/>
      <c r="S15" s="374"/>
      <c r="T15" s="375"/>
      <c r="U15" s="324"/>
      <c r="V15" s="342"/>
      <c r="W15" s="345"/>
      <c r="X15" s="327"/>
      <c r="Y15" s="396"/>
      <c r="Z15" s="399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15" t="s">
        <v>31</v>
      </c>
      <c r="D16" s="315"/>
      <c r="E16" s="315"/>
      <c r="F16" s="315"/>
      <c r="G16" s="315"/>
      <c r="H16" s="315"/>
      <c r="I16" s="315" t="s">
        <v>31</v>
      </c>
      <c r="J16" s="315"/>
      <c r="K16" s="315"/>
      <c r="L16" s="315"/>
      <c r="M16" s="315"/>
      <c r="N16" s="315"/>
      <c r="O16" s="349" t="s">
        <v>31</v>
      </c>
      <c r="P16" s="315"/>
      <c r="Q16" s="315"/>
      <c r="R16" s="315"/>
      <c r="S16" s="315"/>
      <c r="T16" s="315"/>
      <c r="U16" s="315" t="s">
        <v>31</v>
      </c>
      <c r="V16" s="315"/>
      <c r="W16" s="315"/>
      <c r="X16" s="315"/>
      <c r="Y16" s="315"/>
      <c r="Z16" s="31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49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7" t="s">
        <v>471</v>
      </c>
      <c r="D18" s="328" t="s">
        <v>473</v>
      </c>
      <c r="E18" s="339" t="s">
        <v>115</v>
      </c>
      <c r="F18" s="346" t="s">
        <v>389</v>
      </c>
      <c r="G18" s="417" t="s">
        <v>525</v>
      </c>
      <c r="H18" s="316" t="s">
        <v>498</v>
      </c>
      <c r="I18" s="341" t="s">
        <v>383</v>
      </c>
      <c r="J18" s="359" t="s">
        <v>480</v>
      </c>
      <c r="K18" s="346" t="s">
        <v>389</v>
      </c>
      <c r="L18" s="334" t="s">
        <v>436</v>
      </c>
      <c r="M18" s="341" t="s">
        <v>383</v>
      </c>
      <c r="N18" s="316" t="s">
        <v>497</v>
      </c>
      <c r="O18" s="322" t="s">
        <v>54</v>
      </c>
      <c r="P18" s="322" t="s">
        <v>54</v>
      </c>
      <c r="Q18" s="339" t="s">
        <v>115</v>
      </c>
      <c r="R18" s="346" t="s">
        <v>389</v>
      </c>
      <c r="S18" s="353" t="s">
        <v>404</v>
      </c>
      <c r="T18" s="376"/>
      <c r="U18" s="337" t="s">
        <v>471</v>
      </c>
      <c r="V18" s="341" t="s">
        <v>383</v>
      </c>
      <c r="W18" s="339" t="s">
        <v>115</v>
      </c>
      <c r="X18" s="346" t="s">
        <v>389</v>
      </c>
      <c r="Y18" s="353" t="s">
        <v>404</v>
      </c>
      <c r="Z18" s="350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7"/>
      <c r="D19" s="329"/>
      <c r="E19" s="340"/>
      <c r="F19" s="347"/>
      <c r="G19" s="418"/>
      <c r="H19" s="317"/>
      <c r="I19" s="342"/>
      <c r="J19" s="360"/>
      <c r="K19" s="347"/>
      <c r="L19" s="335"/>
      <c r="M19" s="342"/>
      <c r="N19" s="317"/>
      <c r="O19" s="323"/>
      <c r="P19" s="323"/>
      <c r="Q19" s="340"/>
      <c r="R19" s="347"/>
      <c r="S19" s="354"/>
      <c r="T19" s="377"/>
      <c r="U19" s="337"/>
      <c r="V19" s="342"/>
      <c r="W19" s="340"/>
      <c r="X19" s="347"/>
      <c r="Y19" s="354"/>
      <c r="Z19" s="35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7"/>
      <c r="D20" s="329"/>
      <c r="E20" s="340"/>
      <c r="F20" s="347"/>
      <c r="G20" s="418"/>
      <c r="H20" s="317"/>
      <c r="I20" s="342"/>
      <c r="J20" s="360"/>
      <c r="K20" s="347"/>
      <c r="L20" s="335"/>
      <c r="M20" s="342"/>
      <c r="N20" s="317"/>
      <c r="O20" s="323"/>
      <c r="P20" s="323"/>
      <c r="Q20" s="340"/>
      <c r="R20" s="347"/>
      <c r="S20" s="354"/>
      <c r="T20" s="377"/>
      <c r="U20" s="337"/>
      <c r="V20" s="342"/>
      <c r="W20" s="340"/>
      <c r="X20" s="347"/>
      <c r="Y20" s="354"/>
      <c r="Z20" s="35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38"/>
      <c r="D21" s="330"/>
      <c r="E21" s="340"/>
      <c r="F21" s="348"/>
      <c r="G21" s="419"/>
      <c r="H21" s="318"/>
      <c r="I21" s="342"/>
      <c r="J21" s="360"/>
      <c r="K21" s="348"/>
      <c r="L21" s="336"/>
      <c r="M21" s="342"/>
      <c r="N21" s="318"/>
      <c r="O21" s="324"/>
      <c r="P21" s="324"/>
      <c r="Q21" s="340"/>
      <c r="R21" s="348"/>
      <c r="S21" s="355"/>
      <c r="T21" s="378"/>
      <c r="U21" s="338"/>
      <c r="V21" s="342"/>
      <c r="W21" s="340"/>
      <c r="X21" s="348"/>
      <c r="Y21" s="355"/>
      <c r="Z21" s="35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15" t="s">
        <v>6</v>
      </c>
      <c r="D22" s="315"/>
      <c r="E22" s="315"/>
      <c r="F22" s="315"/>
      <c r="G22" s="315"/>
      <c r="H22" s="315"/>
      <c r="I22" s="315" t="s">
        <v>6</v>
      </c>
      <c r="J22" s="315"/>
      <c r="K22" s="315"/>
      <c r="L22" s="315"/>
      <c r="M22" s="315"/>
      <c r="N22" s="315"/>
      <c r="O22" s="349" t="s">
        <v>6</v>
      </c>
      <c r="P22" s="315"/>
      <c r="Q22" s="315"/>
      <c r="R22" s="315"/>
      <c r="S22" s="315"/>
      <c r="T22" s="315"/>
      <c r="U22" s="315" t="s">
        <v>6</v>
      </c>
      <c r="V22" s="315"/>
      <c r="W22" s="315"/>
      <c r="X22" s="315"/>
      <c r="Y22" s="315"/>
      <c r="Z22" s="315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408" t="s">
        <v>58</v>
      </c>
      <c r="C23" s="322" t="s">
        <v>54</v>
      </c>
      <c r="D23" s="341" t="s">
        <v>383</v>
      </c>
      <c r="E23" s="339" t="s">
        <v>115</v>
      </c>
      <c r="F23" s="400" t="s">
        <v>367</v>
      </c>
      <c r="G23" s="394" t="s">
        <v>526</v>
      </c>
      <c r="H23" s="316" t="s">
        <v>495</v>
      </c>
      <c r="I23" s="322" t="s">
        <v>54</v>
      </c>
      <c r="J23" s="322" t="s">
        <v>54</v>
      </c>
      <c r="K23" s="328" t="s">
        <v>473</v>
      </c>
      <c r="L23" s="343" t="s">
        <v>123</v>
      </c>
      <c r="M23" s="325" t="s">
        <v>44</v>
      </c>
      <c r="N23" s="316" t="s">
        <v>502</v>
      </c>
      <c r="O23" s="341" t="s">
        <v>383</v>
      </c>
      <c r="P23" s="328" t="s">
        <v>473</v>
      </c>
      <c r="Q23" s="343" t="s">
        <v>123</v>
      </c>
      <c r="R23" s="346" t="s">
        <v>389</v>
      </c>
      <c r="S23" s="341" t="s">
        <v>383</v>
      </c>
      <c r="T23" s="316" t="s">
        <v>502</v>
      </c>
      <c r="U23" s="337" t="s">
        <v>471</v>
      </c>
      <c r="V23" s="359" t="s">
        <v>480</v>
      </c>
      <c r="W23" s="322" t="s">
        <v>54</v>
      </c>
      <c r="X23" s="334" t="s">
        <v>436</v>
      </c>
      <c r="Y23" s="343" t="s">
        <v>123</v>
      </c>
      <c r="Z23" s="316" t="s">
        <v>495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8"/>
      <c r="C24" s="323"/>
      <c r="D24" s="342"/>
      <c r="E24" s="340"/>
      <c r="F24" s="401"/>
      <c r="G24" s="395"/>
      <c r="H24" s="317"/>
      <c r="I24" s="323"/>
      <c r="J24" s="323"/>
      <c r="K24" s="329"/>
      <c r="L24" s="344"/>
      <c r="M24" s="326"/>
      <c r="N24" s="317"/>
      <c r="O24" s="342"/>
      <c r="P24" s="329"/>
      <c r="Q24" s="344"/>
      <c r="R24" s="347"/>
      <c r="S24" s="342"/>
      <c r="T24" s="317"/>
      <c r="U24" s="337"/>
      <c r="V24" s="360"/>
      <c r="W24" s="323"/>
      <c r="X24" s="335"/>
      <c r="Y24" s="344"/>
      <c r="Z24" s="31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8"/>
      <c r="C25" s="323"/>
      <c r="D25" s="342"/>
      <c r="E25" s="340"/>
      <c r="F25" s="401"/>
      <c r="G25" s="395"/>
      <c r="H25" s="317"/>
      <c r="I25" s="323"/>
      <c r="J25" s="323"/>
      <c r="K25" s="329"/>
      <c r="L25" s="344"/>
      <c r="M25" s="326"/>
      <c r="N25" s="317"/>
      <c r="O25" s="342"/>
      <c r="P25" s="329"/>
      <c r="Q25" s="344"/>
      <c r="R25" s="347"/>
      <c r="S25" s="342"/>
      <c r="T25" s="317"/>
      <c r="U25" s="337"/>
      <c r="V25" s="360"/>
      <c r="W25" s="323"/>
      <c r="X25" s="335"/>
      <c r="Y25" s="344"/>
      <c r="Z25" s="31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24"/>
      <c r="D26" s="342"/>
      <c r="E26" s="340"/>
      <c r="F26" s="402"/>
      <c r="G26" s="396"/>
      <c r="H26" s="318"/>
      <c r="I26" s="324"/>
      <c r="J26" s="324"/>
      <c r="K26" s="330"/>
      <c r="L26" s="345"/>
      <c r="M26" s="327"/>
      <c r="N26" s="318"/>
      <c r="O26" s="342"/>
      <c r="P26" s="330"/>
      <c r="Q26" s="345"/>
      <c r="R26" s="348"/>
      <c r="S26" s="342"/>
      <c r="T26" s="318"/>
      <c r="U26" s="338"/>
      <c r="V26" s="360"/>
      <c r="W26" s="324"/>
      <c r="X26" s="336"/>
      <c r="Y26" s="345"/>
      <c r="Z26" s="31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6" t="s">
        <v>57</v>
      </c>
      <c r="C27" s="315" t="s">
        <v>528</v>
      </c>
      <c r="D27" s="315"/>
      <c r="E27" s="315"/>
      <c r="F27" s="315"/>
      <c r="G27" s="315"/>
      <c r="H27" s="315"/>
      <c r="I27" s="315" t="s">
        <v>45</v>
      </c>
      <c r="J27" s="315"/>
      <c r="K27" s="315"/>
      <c r="L27" s="315"/>
      <c r="M27" s="315"/>
      <c r="N27" s="315"/>
      <c r="O27" s="70"/>
      <c r="P27" s="71"/>
      <c r="Q27" s="71"/>
      <c r="R27" s="71"/>
      <c r="S27" s="71"/>
      <c r="T27" s="71"/>
      <c r="U27" s="315" t="s">
        <v>45</v>
      </c>
      <c r="V27" s="315"/>
      <c r="W27" s="315"/>
      <c r="X27" s="315"/>
      <c r="Y27" s="315"/>
      <c r="Z27" s="31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6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70"/>
      <c r="P28" s="85"/>
      <c r="Q28" s="85"/>
      <c r="R28" s="85"/>
      <c r="S28" s="85"/>
      <c r="T28" s="121"/>
      <c r="U28" s="315"/>
      <c r="V28" s="315"/>
      <c r="W28" s="315"/>
      <c r="X28" s="315"/>
      <c r="Y28" s="315"/>
      <c r="Z28" s="31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6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409" t="s">
        <v>124</v>
      </c>
      <c r="P29" s="410"/>
      <c r="Q29" s="410"/>
      <c r="R29" s="410"/>
      <c r="S29" s="410"/>
      <c r="T29" s="410"/>
      <c r="U29" s="315"/>
      <c r="V29" s="315"/>
      <c r="W29" s="315"/>
      <c r="X29" s="315"/>
      <c r="Y29" s="315"/>
      <c r="Z29" s="31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3" t="s">
        <v>527</v>
      </c>
      <c r="D30" s="304"/>
      <c r="E30" s="304"/>
      <c r="F30" s="304"/>
      <c r="G30" s="304"/>
      <c r="H30" s="305"/>
      <c r="I30" s="322" t="s">
        <v>54</v>
      </c>
      <c r="J30" s="322" t="s">
        <v>54</v>
      </c>
      <c r="K30" s="319" t="s">
        <v>450</v>
      </c>
      <c r="L30" s="331" t="s">
        <v>449</v>
      </c>
      <c r="M30" s="328" t="s">
        <v>473</v>
      </c>
      <c r="N30" s="316" t="s">
        <v>499</v>
      </c>
      <c r="O30" s="411"/>
      <c r="P30" s="412"/>
      <c r="Q30" s="412"/>
      <c r="R30" s="412"/>
      <c r="S30" s="412"/>
      <c r="T30" s="413"/>
      <c r="U30" s="406" t="s">
        <v>57</v>
      </c>
      <c r="V30" s="406"/>
      <c r="W30" s="406"/>
      <c r="X30" s="406"/>
      <c r="Y30" s="406"/>
      <c r="Z30" s="350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06"/>
      <c r="D31" s="307"/>
      <c r="E31" s="307"/>
      <c r="F31" s="307"/>
      <c r="G31" s="307"/>
      <c r="H31" s="308"/>
      <c r="I31" s="323"/>
      <c r="J31" s="323"/>
      <c r="K31" s="320"/>
      <c r="L31" s="332"/>
      <c r="M31" s="329"/>
      <c r="N31" s="317"/>
      <c r="O31" s="411"/>
      <c r="P31" s="412"/>
      <c r="Q31" s="412"/>
      <c r="R31" s="412"/>
      <c r="S31" s="412"/>
      <c r="T31" s="413"/>
      <c r="U31" s="406"/>
      <c r="V31" s="406"/>
      <c r="W31" s="406"/>
      <c r="X31" s="406"/>
      <c r="Y31" s="406"/>
      <c r="Z31" s="351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09"/>
      <c r="D32" s="310"/>
      <c r="E32" s="310"/>
      <c r="F32" s="310"/>
      <c r="G32" s="310"/>
      <c r="H32" s="311"/>
      <c r="I32" s="323"/>
      <c r="J32" s="323"/>
      <c r="K32" s="320"/>
      <c r="L32" s="332"/>
      <c r="M32" s="329"/>
      <c r="N32" s="317"/>
      <c r="O32" s="411"/>
      <c r="P32" s="412"/>
      <c r="Q32" s="412"/>
      <c r="R32" s="412"/>
      <c r="S32" s="412"/>
      <c r="T32" s="413"/>
      <c r="U32" s="406"/>
      <c r="V32" s="406"/>
      <c r="W32" s="406"/>
      <c r="X32" s="406"/>
      <c r="Y32" s="406"/>
      <c r="Z32" s="351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2"/>
      <c r="D33" s="313"/>
      <c r="E33" s="313"/>
      <c r="F33" s="313"/>
      <c r="G33" s="313"/>
      <c r="H33" s="314"/>
      <c r="I33" s="324"/>
      <c r="J33" s="324"/>
      <c r="K33" s="321"/>
      <c r="L33" s="333"/>
      <c r="M33" s="330"/>
      <c r="N33" s="318"/>
      <c r="O33" s="411"/>
      <c r="P33" s="412"/>
      <c r="Q33" s="412"/>
      <c r="R33" s="412"/>
      <c r="S33" s="412"/>
      <c r="T33" s="413"/>
      <c r="U33" s="406"/>
      <c r="V33" s="406"/>
      <c r="W33" s="406"/>
      <c r="X33" s="406"/>
      <c r="Y33" s="406"/>
      <c r="Z33" s="352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4"/>
      <c r="P34" s="415"/>
      <c r="Q34" s="415"/>
      <c r="R34" s="415"/>
      <c r="S34" s="415"/>
      <c r="T34" s="416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407" t="s">
        <v>111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</row>
    <row r="37" spans="1:32" x14ac:dyDescent="0.3">
      <c r="A37" s="403"/>
      <c r="B37" s="403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403"/>
      <c r="B38" s="403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403"/>
      <c r="B39" s="403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tabSelected="1" topLeftCell="B129" zoomScaleNormal="100" workbookViewId="0">
      <selection activeCell="C128" sqref="C128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32" t="str">
        <f>Parameters!B1</f>
        <v>172nd IEEE 802.11 WIRELESS LOCAL AREA NETWORKS SESSION</v>
      </c>
      <c r="B1" s="427"/>
      <c r="C1" s="427"/>
      <c r="D1" s="427"/>
      <c r="E1" s="427"/>
      <c r="F1" s="427"/>
      <c r="G1" s="427"/>
      <c r="H1" s="427"/>
      <c r="I1" s="427"/>
    </row>
    <row r="2" spans="1:9" ht="25.2" customHeight="1" x14ac:dyDescent="0.6">
      <c r="A2" s="432" t="str">
        <f>Parameters!B2</f>
        <v>Marriott Queens Park, Bangkok, Thailand</v>
      </c>
      <c r="B2" s="427"/>
      <c r="C2" s="427"/>
      <c r="D2" s="427"/>
      <c r="E2" s="427"/>
      <c r="F2" s="427"/>
      <c r="G2" s="427"/>
      <c r="H2" s="427"/>
      <c r="I2" s="427"/>
    </row>
    <row r="3" spans="1:9" ht="25.2" customHeight="1" x14ac:dyDescent="0.6">
      <c r="A3" s="432" t="str">
        <f>Parameters!B3</f>
        <v>November 11-16, 2018</v>
      </c>
      <c r="B3" s="427"/>
      <c r="C3" s="427"/>
      <c r="D3" s="427"/>
      <c r="E3" s="427"/>
      <c r="F3" s="427"/>
      <c r="G3" s="427"/>
      <c r="H3" s="427"/>
      <c r="I3" s="427"/>
    </row>
    <row r="4" spans="1:9" ht="18" customHeight="1" x14ac:dyDescent="0.4">
      <c r="A4" s="426" t="s">
        <v>439</v>
      </c>
      <c r="B4" s="427"/>
      <c r="C4" s="427"/>
      <c r="D4" s="427"/>
      <c r="E4" s="427"/>
      <c r="F4" s="427"/>
      <c r="G4" s="427"/>
      <c r="H4" s="427"/>
      <c r="I4" s="427"/>
    </row>
    <row r="5" spans="1:9" ht="18" customHeight="1" x14ac:dyDescent="0.4">
      <c r="A5" s="426" t="s">
        <v>131</v>
      </c>
      <c r="B5" s="427"/>
      <c r="C5" s="427"/>
      <c r="D5" s="427"/>
      <c r="E5" s="427"/>
      <c r="F5" s="427"/>
      <c r="G5" s="427"/>
      <c r="H5" s="427"/>
      <c r="I5" s="427"/>
    </row>
    <row r="6" spans="1:9" ht="18" customHeight="1" x14ac:dyDescent="0.4">
      <c r="A6" s="426" t="s">
        <v>440</v>
      </c>
      <c r="B6" s="427"/>
      <c r="C6" s="427"/>
      <c r="D6" s="427"/>
      <c r="E6" s="427"/>
      <c r="F6" s="427"/>
      <c r="G6" s="427"/>
      <c r="H6" s="427"/>
      <c r="I6" s="427"/>
    </row>
    <row r="7" spans="1:9" ht="18" customHeight="1" x14ac:dyDescent="0.4">
      <c r="A7" s="426" t="s">
        <v>132</v>
      </c>
      <c r="B7" s="427"/>
      <c r="C7" s="427"/>
      <c r="D7" s="427"/>
      <c r="E7" s="427"/>
      <c r="F7" s="427"/>
      <c r="G7" s="427"/>
      <c r="H7" s="427"/>
      <c r="I7" s="427"/>
    </row>
    <row r="8" spans="1:9" ht="30" customHeight="1" x14ac:dyDescent="0.7">
      <c r="A8" s="428" t="str">
        <f>"Agenda R" &amp; Parameters!$B$8</f>
        <v>Agenda R5</v>
      </c>
      <c r="B8" s="429"/>
      <c r="C8" s="429"/>
      <c r="D8" s="429"/>
      <c r="E8" s="429"/>
      <c r="F8" s="429"/>
      <c r="G8" s="429"/>
      <c r="H8" s="429"/>
      <c r="I8" s="429"/>
    </row>
    <row r="12" spans="1:9" ht="15.45" x14ac:dyDescent="0.4">
      <c r="A12" s="430" t="s">
        <v>530</v>
      </c>
      <c r="B12" s="431"/>
      <c r="C12" s="431"/>
      <c r="D12" s="431"/>
      <c r="E12" s="431"/>
      <c r="F12" s="431"/>
      <c r="G12" s="431"/>
      <c r="H12" s="431"/>
      <c r="I12" s="43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462</v>
      </c>
      <c r="D17" s="233" t="s">
        <v>417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3" t="s">
        <v>418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8"/>
    </row>
    <row r="22" spans="1:9" ht="15.45" x14ac:dyDescent="0.4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542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543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3" t="s">
        <v>474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417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417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8"/>
    </row>
    <row r="44" spans="1:9" ht="15.45" x14ac:dyDescent="0.4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417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461</v>
      </c>
      <c r="D46" s="233" t="s">
        <v>417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419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419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419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419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508</v>
      </c>
      <c r="D51" s="145" t="s">
        <v>419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419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509</v>
      </c>
      <c r="D53" s="145" t="s">
        <v>419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" x14ac:dyDescent="0.35">
      <c r="D54" s="254"/>
    </row>
    <row r="55" spans="1:9" ht="15.45" x14ac:dyDescent="0.4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417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417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456</v>
      </c>
      <c r="D59" s="145" t="s">
        <v>417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417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417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417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420</v>
      </c>
      <c r="E64" s="139" t="s">
        <v>477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420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372</v>
      </c>
      <c r="D68" s="145" t="s">
        <v>420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310</v>
      </c>
      <c r="D69" s="145" t="s">
        <v>420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407</v>
      </c>
      <c r="D70" s="145" t="s">
        <v>420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420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420</v>
      </c>
      <c r="E72" s="139" t="s">
        <v>500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.15" x14ac:dyDescent="0.35">
      <c r="A73" s="127" t="s">
        <v>361</v>
      </c>
      <c r="B73" s="139" t="s">
        <v>144</v>
      </c>
      <c r="C73" s="139" t="s">
        <v>250</v>
      </c>
      <c r="D73" s="145" t="s">
        <v>420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393</v>
      </c>
      <c r="D75" s="145" t="s">
        <v>420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.15" x14ac:dyDescent="0.35">
      <c r="A76" s="127" t="s">
        <v>258</v>
      </c>
      <c r="B76" s="139" t="s">
        <v>144</v>
      </c>
      <c r="C76" s="139" t="s">
        <v>261</v>
      </c>
      <c r="D76" s="145" t="s">
        <v>420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.15" x14ac:dyDescent="0.35">
      <c r="A77" s="127" t="s">
        <v>259</v>
      </c>
      <c r="B77" s="139" t="s">
        <v>144</v>
      </c>
      <c r="C77" s="139" t="s">
        <v>264</v>
      </c>
      <c r="D77" s="145" t="s">
        <v>420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.15" x14ac:dyDescent="0.35">
      <c r="A78" s="127" t="s">
        <v>260</v>
      </c>
      <c r="B78" s="139" t="s">
        <v>144</v>
      </c>
      <c r="C78" s="139" t="s">
        <v>267</v>
      </c>
      <c r="D78" s="145" t="s">
        <v>420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.15" x14ac:dyDescent="0.35">
      <c r="A79" s="127" t="s">
        <v>263</v>
      </c>
      <c r="B79" s="139" t="s">
        <v>144</v>
      </c>
      <c r="C79" s="139" t="s">
        <v>384</v>
      </c>
      <c r="D79" s="145" t="s">
        <v>420</v>
      </c>
      <c r="E79" s="139" t="s">
        <v>501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.15" x14ac:dyDescent="0.35">
      <c r="A80" s="247" t="s">
        <v>266</v>
      </c>
      <c r="B80" s="139" t="s">
        <v>144</v>
      </c>
      <c r="C80" s="139" t="s">
        <v>465</v>
      </c>
      <c r="D80" s="145" t="s">
        <v>420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45" x14ac:dyDescent="0.4">
      <c r="A81" s="248" t="s">
        <v>269</v>
      </c>
      <c r="B81" s="138"/>
      <c r="C81" s="138" t="s">
        <v>270</v>
      </c>
      <c r="D81" s="145" t="s">
        <v>420</v>
      </c>
      <c r="E81" s="138"/>
      <c r="F81" s="201"/>
      <c r="G81" s="150"/>
      <c r="H81" s="201"/>
      <c r="I81" s="162"/>
    </row>
    <row r="82" spans="1:13" ht="14.15" x14ac:dyDescent="0.35">
      <c r="A82" s="247" t="s">
        <v>271</v>
      </c>
      <c r="B82" s="139" t="s">
        <v>144</v>
      </c>
      <c r="C82" s="139" t="s">
        <v>443</v>
      </c>
      <c r="D82" s="145" t="s">
        <v>420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.15" x14ac:dyDescent="0.35">
      <c r="A83" s="246" t="s">
        <v>377</v>
      </c>
      <c r="B83" s="220" t="s">
        <v>144</v>
      </c>
      <c r="C83" s="220" t="s">
        <v>479</v>
      </c>
      <c r="D83" s="145" t="s">
        <v>420</v>
      </c>
      <c r="E83" s="220" t="s">
        <v>460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.15" x14ac:dyDescent="0.35">
      <c r="A84" s="246" t="s">
        <v>441</v>
      </c>
      <c r="B84" s="220" t="s">
        <v>144</v>
      </c>
      <c r="C84" s="220" t="s">
        <v>445</v>
      </c>
      <c r="D84" s="145" t="s">
        <v>420</v>
      </c>
      <c r="E84" s="220" t="s">
        <v>424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.15" x14ac:dyDescent="0.35">
      <c r="A85" s="246" t="s">
        <v>446</v>
      </c>
      <c r="B85" s="220" t="s">
        <v>144</v>
      </c>
      <c r="C85" s="220" t="s">
        <v>444</v>
      </c>
      <c r="D85" s="145" t="s">
        <v>420</v>
      </c>
      <c r="E85" s="220" t="s">
        <v>442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5" customHeight="1" x14ac:dyDescent="0.35">
      <c r="A86" s="219" t="s">
        <v>466</v>
      </c>
      <c r="B86" s="224" t="s">
        <v>144</v>
      </c>
      <c r="C86" s="224" t="s">
        <v>480</v>
      </c>
      <c r="D86" s="145" t="s">
        <v>420</v>
      </c>
      <c r="E86" s="224" t="s">
        <v>481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3">
      <c r="I87" s="266"/>
    </row>
    <row r="88" spans="1:13" ht="15.45" x14ac:dyDescent="0.4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" x14ac:dyDescent="0.35">
      <c r="A89" s="263" t="s">
        <v>274</v>
      </c>
      <c r="B89" s="269" t="s">
        <v>144</v>
      </c>
      <c r="C89" s="269" t="s">
        <v>559</v>
      </c>
      <c r="D89" s="272" t="s">
        <v>563</v>
      </c>
      <c r="E89" s="224" t="s">
        <v>558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  <c r="J89" s="39" t="s">
        <v>560</v>
      </c>
    </row>
    <row r="90" spans="1:13" ht="14.15" x14ac:dyDescent="0.35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45" x14ac:dyDescent="0.4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45" x14ac:dyDescent="0.4">
      <c r="A94" s="430" t="s">
        <v>510</v>
      </c>
      <c r="B94" s="431"/>
      <c r="C94" s="431"/>
      <c r="D94" s="431"/>
      <c r="E94" s="431"/>
      <c r="F94" s="431"/>
      <c r="G94" s="431"/>
      <c r="H94" s="431"/>
      <c r="I94" s="431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.15" x14ac:dyDescent="0.35">
      <c r="D100" s="228"/>
    </row>
    <row r="101" spans="1:9" ht="15.45" x14ac:dyDescent="0.4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282</v>
      </c>
      <c r="D102" s="230" t="s">
        <v>421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283</v>
      </c>
      <c r="D103" s="230" t="s">
        <v>421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284</v>
      </c>
      <c r="D104" s="230" t="s">
        <v>421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491</v>
      </c>
      <c r="D105" s="230" t="s">
        <v>421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8"/>
    </row>
    <row r="109" spans="1:9" ht="15.45" x14ac:dyDescent="0.4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8"/>
    </row>
    <row r="112" spans="1:9" ht="15.45" x14ac:dyDescent="0.4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290</v>
      </c>
      <c r="D114" s="233" t="s">
        <v>569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292</v>
      </c>
      <c r="D115" s="233" t="s">
        <v>568</v>
      </c>
      <c r="E115" s="139" t="s">
        <v>457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45" x14ac:dyDescent="0.4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422</v>
      </c>
      <c r="D117" s="271" t="s">
        <v>571</v>
      </c>
      <c r="E117" s="139" t="s">
        <v>475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5" customHeight="1" x14ac:dyDescent="0.35">
      <c r="A118" s="219" t="s">
        <v>244</v>
      </c>
      <c r="B118" s="224" t="s">
        <v>144</v>
      </c>
      <c r="C118" s="224" t="s">
        <v>561</v>
      </c>
      <c r="D118" s="273" t="s">
        <v>570</v>
      </c>
      <c r="E118" s="224" t="s">
        <v>459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.15" x14ac:dyDescent="0.35">
      <c r="D119" s="228"/>
    </row>
    <row r="120" spans="1:9" ht="15.45" x14ac:dyDescent="0.4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" x14ac:dyDescent="0.35">
      <c r="A122" s="124" t="s">
        <v>275</v>
      </c>
      <c r="B122" s="136" t="s">
        <v>325</v>
      </c>
      <c r="C122" s="136" t="s">
        <v>567</v>
      </c>
      <c r="D122" s="145" t="s">
        <v>1</v>
      </c>
      <c r="E122" s="136" t="s">
        <v>513</v>
      </c>
      <c r="F122" s="199">
        <f t="shared" ref="F122" si="12">H121</f>
        <v>0.46041666666666659</v>
      </c>
      <c r="G122" s="148">
        <v>5</v>
      </c>
      <c r="H122" s="199">
        <f t="shared" si="11"/>
        <v>0.4638888888888888</v>
      </c>
      <c r="I122" s="160"/>
    </row>
    <row r="123" spans="1:9" s="84" customFormat="1" ht="15" x14ac:dyDescent="0.35">
      <c r="A123" s="250" t="s">
        <v>276</v>
      </c>
      <c r="B123" s="136" t="s">
        <v>325</v>
      </c>
      <c r="C123" s="136" t="s">
        <v>565</v>
      </c>
      <c r="D123" s="145" t="s">
        <v>1</v>
      </c>
      <c r="E123" s="141" t="s">
        <v>566</v>
      </c>
      <c r="F123" s="199">
        <f>H122</f>
        <v>0.4638888888888888</v>
      </c>
      <c r="G123" s="148">
        <v>5</v>
      </c>
      <c r="H123" s="199">
        <f t="shared" si="11"/>
        <v>0.46736111111111101</v>
      </c>
      <c r="I123" s="160"/>
    </row>
    <row r="124" spans="1:9" s="84" customFormat="1" ht="15" x14ac:dyDescent="0.35">
      <c r="A124" s="250" t="s">
        <v>413</v>
      </c>
      <c r="B124" s="136" t="s">
        <v>296</v>
      </c>
      <c r="C124" s="136" t="s">
        <v>556</v>
      </c>
      <c r="D124" s="233" t="s">
        <v>564</v>
      </c>
      <c r="E124" s="136" t="s">
        <v>555</v>
      </c>
      <c r="F124" s="199">
        <f>H123</f>
        <v>0.46736111111111101</v>
      </c>
      <c r="G124" s="148">
        <v>20</v>
      </c>
      <c r="H124" s="199">
        <f t="shared" si="11"/>
        <v>0.4812499999999999</v>
      </c>
      <c r="I124" s="160"/>
    </row>
    <row r="125" spans="1:9" s="84" customFormat="1" ht="15" x14ac:dyDescent="0.35">
      <c r="A125" s="250" t="s">
        <v>414</v>
      </c>
      <c r="B125" s="136" t="s">
        <v>296</v>
      </c>
      <c r="C125" s="136" t="s">
        <v>514</v>
      </c>
      <c r="D125" s="233" t="s">
        <v>572</v>
      </c>
      <c r="E125" s="136" t="s">
        <v>424</v>
      </c>
      <c r="F125" s="199">
        <f>H124</f>
        <v>0.4812499999999999</v>
      </c>
      <c r="G125" s="148">
        <v>40</v>
      </c>
      <c r="H125" s="199">
        <f t="shared" si="11"/>
        <v>0.50902777777777763</v>
      </c>
      <c r="I125" s="160" t="s">
        <v>573</v>
      </c>
    </row>
    <row r="126" spans="1:9" ht="18" customHeight="1" x14ac:dyDescent="0.35">
      <c r="A126" s="124" t="s">
        <v>415</v>
      </c>
      <c r="B126" s="136" t="s">
        <v>296</v>
      </c>
      <c r="C126" s="136" t="s">
        <v>515</v>
      </c>
      <c r="D126" s="233" t="s">
        <v>576</v>
      </c>
      <c r="E126" s="136" t="s">
        <v>562</v>
      </c>
      <c r="F126" s="199">
        <f>H125</f>
        <v>0.50902777777777763</v>
      </c>
      <c r="G126" s="148">
        <v>15</v>
      </c>
      <c r="H126" s="199">
        <f t="shared" si="11"/>
        <v>0.51944444444444426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45" x14ac:dyDescent="0.4">
      <c r="A131" s="430" t="s">
        <v>511</v>
      </c>
      <c r="B131" s="431"/>
      <c r="C131" s="431"/>
      <c r="D131" s="431"/>
      <c r="E131" s="431"/>
      <c r="F131" s="431"/>
      <c r="G131" s="431"/>
      <c r="H131" s="431"/>
      <c r="I131" s="431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.15" x14ac:dyDescent="0.35">
      <c r="D137" s="228"/>
    </row>
    <row r="138" spans="1:9" ht="15.45" x14ac:dyDescent="0.4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282</v>
      </c>
      <c r="D139" s="230" t="s">
        <v>421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283</v>
      </c>
      <c r="D140" s="230" t="s">
        <v>421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298</v>
      </c>
      <c r="D142" s="230" t="s">
        <v>421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299</v>
      </c>
      <c r="D143" s="230" t="s">
        <v>421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286</v>
      </c>
      <c r="B144" s="136" t="s">
        <v>144</v>
      </c>
      <c r="C144" s="136" t="s">
        <v>300</v>
      </c>
      <c r="D144" s="230" t="s">
        <v>421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301</v>
      </c>
      <c r="B145" s="136" t="s">
        <v>144</v>
      </c>
      <c r="C145" s="136" t="s">
        <v>302</v>
      </c>
      <c r="D145" s="230" t="s">
        <v>421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338</v>
      </c>
      <c r="B146" s="136" t="s">
        <v>144</v>
      </c>
      <c r="C146" s="136" t="s">
        <v>458</v>
      </c>
      <c r="D146" s="230" t="s">
        <v>421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8"/>
    </row>
    <row r="149" spans="1:15" ht="15.45" x14ac:dyDescent="0.4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344</v>
      </c>
      <c r="B152" s="139" t="s">
        <v>296</v>
      </c>
      <c r="C152" s="139" t="s">
        <v>305</v>
      </c>
      <c r="D152" s="233" t="s">
        <v>419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.15" x14ac:dyDescent="0.35">
      <c r="A156" s="127" t="s">
        <v>348</v>
      </c>
      <c r="B156" s="139" t="s">
        <v>144</v>
      </c>
      <c r="C156" s="139" t="s">
        <v>309</v>
      </c>
      <c r="D156" s="233" t="s">
        <v>423</v>
      </c>
      <c r="E156" s="139" t="s">
        <v>477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5" customHeight="1" x14ac:dyDescent="0.35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.15" x14ac:dyDescent="0.35">
      <c r="A159" s="127" t="s">
        <v>350</v>
      </c>
      <c r="B159" s="139" t="s">
        <v>144</v>
      </c>
      <c r="C159" s="139" t="s">
        <v>373</v>
      </c>
      <c r="D159" s="233" t="s">
        <v>423</v>
      </c>
      <c r="E159" s="139" t="s">
        <v>154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.15" x14ac:dyDescent="0.35">
      <c r="A160" s="127" t="s">
        <v>351</v>
      </c>
      <c r="B160" s="139" t="s">
        <v>144</v>
      </c>
      <c r="C160" s="139" t="s">
        <v>310</v>
      </c>
      <c r="D160" s="233" t="s">
        <v>423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.15" x14ac:dyDescent="0.35">
      <c r="A161" s="235" t="s">
        <v>352</v>
      </c>
      <c r="B161" s="220" t="s">
        <v>144</v>
      </c>
      <c r="C161" s="220" t="s">
        <v>245</v>
      </c>
      <c r="D161" s="271" t="s">
        <v>423</v>
      </c>
      <c r="E161" s="220" t="s">
        <v>205</v>
      </c>
      <c r="F161" s="221">
        <f>H160</f>
        <v>0.36527777777777765</v>
      </c>
      <c r="G161" s="222">
        <v>0</v>
      </c>
      <c r="H161" s="221">
        <f t="shared" si="17"/>
        <v>0.36527777777777765</v>
      </c>
      <c r="I161" s="223"/>
    </row>
    <row r="162" spans="1:9" ht="14.15" x14ac:dyDescent="0.35">
      <c r="A162" s="127" t="s">
        <v>353</v>
      </c>
      <c r="B162" s="139" t="s">
        <v>144</v>
      </c>
      <c r="C162" s="139" t="s">
        <v>407</v>
      </c>
      <c r="D162" s="233" t="s">
        <v>423</v>
      </c>
      <c r="E162" s="139" t="s">
        <v>251</v>
      </c>
      <c r="F162" s="202">
        <f>H161</f>
        <v>0.36527777777777765</v>
      </c>
      <c r="G162" s="151">
        <v>3</v>
      </c>
      <c r="H162" s="202">
        <f t="shared" si="17"/>
        <v>0.36736111111111097</v>
      </c>
      <c r="I162" s="163"/>
    </row>
    <row r="163" spans="1:9" ht="14.15" x14ac:dyDescent="0.35">
      <c r="A163" s="127" t="s">
        <v>354</v>
      </c>
      <c r="B163" s="139" t="s">
        <v>144</v>
      </c>
      <c r="C163" s="139" t="s">
        <v>248</v>
      </c>
      <c r="D163" s="233" t="s">
        <v>423</v>
      </c>
      <c r="E163" s="139" t="s">
        <v>500</v>
      </c>
      <c r="F163" s="202">
        <f>H162</f>
        <v>0.36736111111111097</v>
      </c>
      <c r="G163" s="151">
        <v>0</v>
      </c>
      <c r="H163" s="202">
        <f t="shared" si="17"/>
        <v>0.36736111111111097</v>
      </c>
      <c r="I163" s="163"/>
    </row>
    <row r="164" spans="1:9" ht="14.15" x14ac:dyDescent="0.35">
      <c r="A164" s="127" t="s">
        <v>362</v>
      </c>
      <c r="B164" s="139" t="s">
        <v>144</v>
      </c>
      <c r="C164" s="139" t="s">
        <v>379</v>
      </c>
      <c r="D164" s="233" t="s">
        <v>423</v>
      </c>
      <c r="E164" s="139" t="s">
        <v>251</v>
      </c>
      <c r="F164" s="202">
        <f>H163</f>
        <v>0.36736111111111097</v>
      </c>
      <c r="G164" s="151">
        <v>3</v>
      </c>
      <c r="H164" s="202">
        <f t="shared" si="17"/>
        <v>0.3694444444444443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.15" x14ac:dyDescent="0.35">
      <c r="A166" s="127" t="s">
        <v>355</v>
      </c>
      <c r="B166" s="139" t="s">
        <v>144</v>
      </c>
      <c r="C166" s="139" t="s">
        <v>394</v>
      </c>
      <c r="D166" s="233" t="s">
        <v>423</v>
      </c>
      <c r="E166" s="139" t="s">
        <v>164</v>
      </c>
      <c r="F166" s="202">
        <f>H164</f>
        <v>0.3694444444444443</v>
      </c>
      <c r="G166" s="151">
        <v>3</v>
      </c>
      <c r="H166" s="202">
        <f t="shared" ref="H166:H171" si="18">F166+TIME(0,G166,0)</f>
        <v>0.37152777777777762</v>
      </c>
      <c r="I166" s="163"/>
    </row>
    <row r="167" spans="1:9" ht="14.15" x14ac:dyDescent="0.35">
      <c r="A167" s="127" t="s">
        <v>356</v>
      </c>
      <c r="B167" s="139" t="s">
        <v>144</v>
      </c>
      <c r="C167" s="139" t="s">
        <v>261</v>
      </c>
      <c r="D167" s="233" t="s">
        <v>423</v>
      </c>
      <c r="E167" s="139" t="s">
        <v>262</v>
      </c>
      <c r="F167" s="202">
        <f>H166</f>
        <v>0.37152777777777762</v>
      </c>
      <c r="G167" s="151">
        <v>3</v>
      </c>
      <c r="H167" s="202">
        <f t="shared" si="18"/>
        <v>0.37361111111111095</v>
      </c>
      <c r="I167" s="163"/>
    </row>
    <row r="168" spans="1:9" ht="14.15" x14ac:dyDescent="0.35">
      <c r="A168" s="127" t="s">
        <v>357</v>
      </c>
      <c r="B168" s="139" t="s">
        <v>144</v>
      </c>
      <c r="C168" s="139" t="s">
        <v>312</v>
      </c>
      <c r="D168" s="233" t="s">
        <v>423</v>
      </c>
      <c r="E168" s="139" t="s">
        <v>557</v>
      </c>
      <c r="F168" s="202">
        <f t="shared" ref="F168:F169" si="19">H167</f>
        <v>0.37361111111111095</v>
      </c>
      <c r="G168" s="151">
        <v>3</v>
      </c>
      <c r="H168" s="202">
        <f t="shared" si="18"/>
        <v>0.37569444444444428</v>
      </c>
      <c r="I168" s="163"/>
    </row>
    <row r="169" spans="1:9" ht="14.15" x14ac:dyDescent="0.35">
      <c r="A169" s="127" t="s">
        <v>358</v>
      </c>
      <c r="B169" s="139" t="s">
        <v>144</v>
      </c>
      <c r="C169" s="139" t="s">
        <v>313</v>
      </c>
      <c r="D169" s="233" t="s">
        <v>423</v>
      </c>
      <c r="E169" s="139" t="s">
        <v>506</v>
      </c>
      <c r="F169" s="202">
        <f t="shared" si="19"/>
        <v>0.37569444444444428</v>
      </c>
      <c r="G169" s="151">
        <v>3</v>
      </c>
      <c r="H169" s="202">
        <f t="shared" si="18"/>
        <v>0.3777777777777776</v>
      </c>
      <c r="I169" s="163"/>
    </row>
    <row r="170" spans="1:9" s="84" customFormat="1" ht="14.15" x14ac:dyDescent="0.35">
      <c r="A170" s="127" t="s">
        <v>395</v>
      </c>
      <c r="B170" s="139" t="s">
        <v>144</v>
      </c>
      <c r="C170" s="139" t="s">
        <v>385</v>
      </c>
      <c r="D170" s="233" t="s">
        <v>423</v>
      </c>
      <c r="E170" s="139" t="s">
        <v>501</v>
      </c>
      <c r="F170" s="202">
        <f>H169</f>
        <v>0.3777777777777776</v>
      </c>
      <c r="G170" s="151">
        <v>3</v>
      </c>
      <c r="H170" s="202">
        <f>F170+TIME(0,G170,0)</f>
        <v>0.37986111111111093</v>
      </c>
      <c r="I170" s="163"/>
    </row>
    <row r="171" spans="1:9" ht="14.15" x14ac:dyDescent="0.35">
      <c r="A171" s="127" t="s">
        <v>467</v>
      </c>
      <c r="B171" s="139" t="s">
        <v>144</v>
      </c>
      <c r="C171" s="139" t="s">
        <v>465</v>
      </c>
      <c r="D171" s="233" t="s">
        <v>423</v>
      </c>
      <c r="E171" s="139" t="s">
        <v>476</v>
      </c>
      <c r="F171" s="202">
        <f>H170</f>
        <v>0.37986111111111093</v>
      </c>
      <c r="G171" s="151">
        <v>3</v>
      </c>
      <c r="H171" s="202">
        <f t="shared" si="18"/>
        <v>0.38194444444444425</v>
      </c>
      <c r="I171" s="163"/>
    </row>
    <row r="172" spans="1:9" ht="15.45" x14ac:dyDescent="0.4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.15" x14ac:dyDescent="0.35">
      <c r="A173" s="127" t="s">
        <v>359</v>
      </c>
      <c r="B173" s="139" t="s">
        <v>144</v>
      </c>
      <c r="C173" s="139" t="s">
        <v>443</v>
      </c>
      <c r="D173" s="233" t="s">
        <v>423</v>
      </c>
      <c r="E173" s="139" t="s">
        <v>154</v>
      </c>
      <c r="F173" s="202">
        <f>H171</f>
        <v>0.38194444444444425</v>
      </c>
      <c r="G173" s="151">
        <v>3</v>
      </c>
      <c r="H173" s="202">
        <f>F173+TIME(0,G173,0)</f>
        <v>0.38402777777777758</v>
      </c>
      <c r="I173" s="163"/>
    </row>
    <row r="174" spans="1:9" s="84" customFormat="1" ht="14.15" x14ac:dyDescent="0.35">
      <c r="A174" s="127" t="s">
        <v>447</v>
      </c>
      <c r="B174" s="139" t="s">
        <v>144</v>
      </c>
      <c r="C174" s="220" t="s">
        <v>479</v>
      </c>
      <c r="D174" s="233" t="s">
        <v>423</v>
      </c>
      <c r="E174" s="139" t="s">
        <v>478</v>
      </c>
      <c r="F174" s="202">
        <f>H173</f>
        <v>0.38402777777777758</v>
      </c>
      <c r="G174" s="151">
        <v>3</v>
      </c>
      <c r="H174" s="202">
        <f>F174+TIME(0,G174,0)</f>
        <v>0.38611111111111091</v>
      </c>
      <c r="I174" s="163"/>
    </row>
    <row r="175" spans="1:9" s="84" customFormat="1" ht="14.15" x14ac:dyDescent="0.35">
      <c r="A175" s="127" t="s">
        <v>448</v>
      </c>
      <c r="B175" s="139" t="s">
        <v>144</v>
      </c>
      <c r="C175" s="220" t="s">
        <v>445</v>
      </c>
      <c r="D175" s="233" t="s">
        <v>423</v>
      </c>
      <c r="E175" s="139" t="s">
        <v>424</v>
      </c>
      <c r="F175" s="202">
        <f>H174</f>
        <v>0.38611111111111091</v>
      </c>
      <c r="G175" s="151">
        <v>3</v>
      </c>
      <c r="H175" s="202">
        <f>F175+TIME(0,G175,0)</f>
        <v>0.38819444444444423</v>
      </c>
      <c r="I175" s="163"/>
    </row>
    <row r="176" spans="1:9" s="84" customFormat="1" ht="14.15" x14ac:dyDescent="0.35">
      <c r="A176" s="127" t="s">
        <v>463</v>
      </c>
      <c r="B176" s="139" t="s">
        <v>144</v>
      </c>
      <c r="C176" s="220" t="s">
        <v>444</v>
      </c>
      <c r="D176" s="233" t="s">
        <v>423</v>
      </c>
      <c r="E176" s="139" t="s">
        <v>442</v>
      </c>
      <c r="F176" s="202">
        <f>H175</f>
        <v>0.38819444444444423</v>
      </c>
      <c r="G176" s="151">
        <v>3</v>
      </c>
      <c r="H176" s="202">
        <f>F176+TIME(0,G176,0)</f>
        <v>0.39027777777777756</v>
      </c>
      <c r="I176" s="163"/>
    </row>
    <row r="177" spans="1:10" s="84" customFormat="1" ht="14.15" x14ac:dyDescent="0.35">
      <c r="A177" s="127" t="s">
        <v>468</v>
      </c>
      <c r="B177" s="139" t="s">
        <v>144</v>
      </c>
      <c r="C177" s="220" t="s">
        <v>482</v>
      </c>
      <c r="D177" s="233" t="s">
        <v>423</v>
      </c>
      <c r="E177" s="139" t="s">
        <v>481</v>
      </c>
      <c r="F177" s="202">
        <f>H176</f>
        <v>0.39027777777777756</v>
      </c>
      <c r="G177" s="151">
        <v>3</v>
      </c>
      <c r="H177" s="202">
        <f>F177+TIME(0,G177,0)</f>
        <v>0.39236111111111088</v>
      </c>
      <c r="I177" s="163"/>
    </row>
    <row r="178" spans="1:10" s="84" customFormat="1" ht="14.15" x14ac:dyDescent="0.35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45" x14ac:dyDescent="0.4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.15" x14ac:dyDescent="0.35">
      <c r="A180" s="235" t="s">
        <v>360</v>
      </c>
      <c r="B180" s="220" t="s">
        <v>144</v>
      </c>
      <c r="C180" s="220" t="s">
        <v>364</v>
      </c>
      <c r="D180" s="233" t="s">
        <v>423</v>
      </c>
      <c r="E180" s="220" t="s">
        <v>315</v>
      </c>
      <c r="F180" s="221">
        <f>H177</f>
        <v>0.39236111111111088</v>
      </c>
      <c r="G180" s="222">
        <v>10</v>
      </c>
      <c r="H180" s="221">
        <f t="shared" ref="H180:H185" si="20">F180+TIME(0,G180,0)</f>
        <v>0.3993055555555553</v>
      </c>
      <c r="I180" s="223"/>
    </row>
    <row r="181" spans="1:10" s="2" customFormat="1" ht="14.15" x14ac:dyDescent="0.35">
      <c r="A181" s="235" t="s">
        <v>409</v>
      </c>
      <c r="B181" s="220" t="s">
        <v>144</v>
      </c>
      <c r="C181" s="220" t="s">
        <v>316</v>
      </c>
      <c r="D181" s="233" t="s">
        <v>423</v>
      </c>
      <c r="E181" s="220" t="s">
        <v>575</v>
      </c>
      <c r="F181" s="221">
        <f>H180</f>
        <v>0.3993055555555553</v>
      </c>
      <c r="G181" s="222">
        <v>5</v>
      </c>
      <c r="H181" s="221">
        <f t="shared" si="20"/>
        <v>0.40277777777777751</v>
      </c>
      <c r="I181" s="223"/>
    </row>
    <row r="182" spans="1:10" s="2" customFormat="1" ht="14.15" x14ac:dyDescent="0.35">
      <c r="A182" s="235" t="s">
        <v>410</v>
      </c>
      <c r="B182" s="220"/>
      <c r="C182" s="220" t="s">
        <v>505</v>
      </c>
      <c r="D182" s="233" t="s">
        <v>423</v>
      </c>
      <c r="E182" s="220" t="s">
        <v>459</v>
      </c>
      <c r="F182" s="221">
        <f>H181</f>
        <v>0.40277777777777751</v>
      </c>
      <c r="G182" s="222">
        <v>5</v>
      </c>
      <c r="H182" s="221">
        <f t="shared" si="20"/>
        <v>0.40624999999999972</v>
      </c>
      <c r="I182" s="223"/>
    </row>
    <row r="183" spans="1:10" s="2" customFormat="1" ht="14.15" x14ac:dyDescent="0.35">
      <c r="A183" s="235" t="s">
        <v>411</v>
      </c>
      <c r="B183" s="220" t="s">
        <v>144</v>
      </c>
      <c r="C183" s="220" t="s">
        <v>365</v>
      </c>
      <c r="D183" s="233" t="s">
        <v>423</v>
      </c>
      <c r="E183" s="220" t="s">
        <v>315</v>
      </c>
      <c r="F183" s="221">
        <f>H182</f>
        <v>0.40624999999999972</v>
      </c>
      <c r="G183" s="222">
        <v>5</v>
      </c>
      <c r="H183" s="221">
        <f t="shared" si="20"/>
        <v>0.40972222222222193</v>
      </c>
      <c r="I183" s="223"/>
    </row>
    <row r="184" spans="1:10" s="2" customFormat="1" ht="14.15" x14ac:dyDescent="0.35">
      <c r="A184" s="235" t="s">
        <v>412</v>
      </c>
      <c r="B184" s="220" t="s">
        <v>144</v>
      </c>
      <c r="C184" s="220" t="s">
        <v>317</v>
      </c>
      <c r="D184" s="233" t="s">
        <v>423</v>
      </c>
      <c r="E184" s="220" t="s">
        <v>507</v>
      </c>
      <c r="F184" s="221">
        <f>H183</f>
        <v>0.40972222222222193</v>
      </c>
      <c r="G184" s="222">
        <v>3</v>
      </c>
      <c r="H184" s="221">
        <f t="shared" si="20"/>
        <v>0.41180555555555526</v>
      </c>
      <c r="I184" s="223"/>
    </row>
    <row r="185" spans="1:10" s="2" customFormat="1" ht="14.15" x14ac:dyDescent="0.35">
      <c r="A185" s="255" t="s">
        <v>464</v>
      </c>
      <c r="B185" s="224" t="s">
        <v>144</v>
      </c>
      <c r="C185" s="224" t="s">
        <v>366</v>
      </c>
      <c r="D185" s="233" t="s">
        <v>423</v>
      </c>
      <c r="E185" s="224" t="s">
        <v>318</v>
      </c>
      <c r="F185" s="225">
        <f>H184</f>
        <v>0.41180555555555526</v>
      </c>
      <c r="G185" s="226">
        <v>0</v>
      </c>
      <c r="H185" s="225">
        <f t="shared" si="20"/>
        <v>0.41180555555555526</v>
      </c>
      <c r="I185" s="227"/>
    </row>
    <row r="186" spans="1:10" ht="14.15" x14ac:dyDescent="0.35">
      <c r="D186" s="228"/>
    </row>
    <row r="187" spans="1:10" ht="15.45" x14ac:dyDescent="0.4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45" x14ac:dyDescent="0.4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0.41180555555555526</v>
      </c>
      <c r="G189" s="151">
        <v>3</v>
      </c>
      <c r="H189" s="202">
        <f>F189+TIME(0,G189,0)</f>
        <v>0.41388888888888858</v>
      </c>
      <c r="I189" s="160" t="s">
        <v>504</v>
      </c>
    </row>
    <row r="190" spans="1:10" s="84" customFormat="1" ht="15" x14ac:dyDescent="0.35">
      <c r="A190" s="127" t="s">
        <v>222</v>
      </c>
      <c r="B190" s="139" t="s">
        <v>151</v>
      </c>
      <c r="C190" s="139"/>
      <c r="D190" s="233" t="s">
        <v>1</v>
      </c>
      <c r="E190" s="139" t="s">
        <v>235</v>
      </c>
      <c r="F190" s="202">
        <f>H189</f>
        <v>0.41388888888888858</v>
      </c>
      <c r="G190" s="151">
        <v>0</v>
      </c>
      <c r="H190" s="202">
        <f>F190+TIME(0,G190,0)</f>
        <v>0.41388888888888858</v>
      </c>
      <c r="I190" s="160"/>
    </row>
    <row r="191" spans="1:10" ht="14.15" x14ac:dyDescent="0.35">
      <c r="A191" s="127" t="s">
        <v>224</v>
      </c>
      <c r="B191" s="139" t="s">
        <v>151</v>
      </c>
      <c r="C191" s="139" t="s">
        <v>416</v>
      </c>
      <c r="D191" s="233" t="s">
        <v>1</v>
      </c>
      <c r="E191" s="139" t="s">
        <v>235</v>
      </c>
      <c r="F191" s="202">
        <f>H190</f>
        <v>0.41388888888888858</v>
      </c>
      <c r="G191" s="151">
        <v>0</v>
      </c>
      <c r="H191" s="202">
        <f>F191+TIME(0,G191,0)</f>
        <v>0.41388888888888858</v>
      </c>
      <c r="I191" s="163"/>
      <c r="J191" s="158"/>
    </row>
    <row r="192" spans="1:10" ht="14.15" x14ac:dyDescent="0.35">
      <c r="A192" s="169" t="s">
        <v>226</v>
      </c>
      <c r="B192" s="174" t="s">
        <v>151</v>
      </c>
      <c r="C192" s="174"/>
      <c r="D192" s="174"/>
      <c r="E192" s="174"/>
      <c r="F192" s="208">
        <f>H191</f>
        <v>0.41388888888888858</v>
      </c>
      <c r="G192" s="180">
        <v>0</v>
      </c>
      <c r="H192" s="208">
        <f>F192+TIME(0,G192,0)</f>
        <v>0.41388888888888858</v>
      </c>
      <c r="I192" s="185"/>
    </row>
    <row r="193" spans="1:9" ht="15.45" x14ac:dyDescent="0.4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.15" x14ac:dyDescent="0.35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0.41388888888888858</v>
      </c>
      <c r="G194" s="222">
        <v>0</v>
      </c>
      <c r="H194" s="221">
        <f t="shared" ref="H194:H199" si="21">F194+TIME(0,G194,0)</f>
        <v>0.41388888888888858</v>
      </c>
      <c r="I194" s="223"/>
    </row>
    <row r="195" spans="1:9" ht="14.15" x14ac:dyDescent="0.35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0.41388888888888858</v>
      </c>
      <c r="G195" s="151">
        <v>0</v>
      </c>
      <c r="H195" s="202">
        <f t="shared" si="21"/>
        <v>0.41388888888888858</v>
      </c>
      <c r="I195" s="163"/>
    </row>
    <row r="196" spans="1:9" ht="14.15" x14ac:dyDescent="0.35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0.41388888888888858</v>
      </c>
      <c r="G196" s="151">
        <v>0</v>
      </c>
      <c r="H196" s="202">
        <f t="shared" si="21"/>
        <v>0.41388888888888858</v>
      </c>
      <c r="I196" s="163"/>
    </row>
    <row r="197" spans="1:9" s="2" customFormat="1" ht="14.15" x14ac:dyDescent="0.35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0.41388888888888858</v>
      </c>
      <c r="G197" s="222">
        <v>0</v>
      </c>
      <c r="H197" s="221">
        <f t="shared" si="21"/>
        <v>0.41388888888888858</v>
      </c>
      <c r="I197" s="223"/>
    </row>
    <row r="198" spans="1:9" ht="14.15" x14ac:dyDescent="0.35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500</v>
      </c>
      <c r="F198" s="221">
        <f>H197</f>
        <v>0.41388888888888858</v>
      </c>
      <c r="G198" s="222">
        <v>0</v>
      </c>
      <c r="H198" s="221">
        <f t="shared" si="21"/>
        <v>0.41388888888888858</v>
      </c>
      <c r="I198" s="223"/>
    </row>
    <row r="199" spans="1:9" ht="28.3" x14ac:dyDescent="0.35">
      <c r="A199" s="235" t="s">
        <v>361</v>
      </c>
      <c r="B199" s="220" t="s">
        <v>325</v>
      </c>
      <c r="C199" s="220" t="s">
        <v>408</v>
      </c>
      <c r="D199" s="233" t="s">
        <v>1</v>
      </c>
      <c r="E199" s="220" t="s">
        <v>251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9" ht="15.45" x14ac:dyDescent="0.4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.15" x14ac:dyDescent="0.35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0.41388888888888858</v>
      </c>
      <c r="G201" s="222">
        <v>0</v>
      </c>
      <c r="H201" s="221">
        <f t="shared" ref="H201:H206" si="22">F201+TIME(0,G201,0)</f>
        <v>0.41388888888888858</v>
      </c>
      <c r="I201" s="223"/>
    </row>
    <row r="202" spans="1:9" ht="14.15" x14ac:dyDescent="0.35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0.41388888888888858</v>
      </c>
      <c r="G202" s="222">
        <v>5</v>
      </c>
      <c r="H202" s="221">
        <f t="shared" si="22"/>
        <v>0.41736111111111079</v>
      </c>
      <c r="I202" s="223"/>
    </row>
    <row r="203" spans="1:9" ht="14.15" x14ac:dyDescent="0.35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557</v>
      </c>
      <c r="F203" s="221">
        <f>H202</f>
        <v>0.41736111111111079</v>
      </c>
      <c r="G203" s="222">
        <v>0</v>
      </c>
      <c r="H203" s="221">
        <f t="shared" si="22"/>
        <v>0.41736111111111079</v>
      </c>
      <c r="I203" s="223"/>
    </row>
    <row r="204" spans="1:9" ht="14.15" x14ac:dyDescent="0.35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0.41736111111111079</v>
      </c>
      <c r="G204" s="222">
        <v>0</v>
      </c>
      <c r="H204" s="221">
        <f t="shared" si="22"/>
        <v>0.41736111111111079</v>
      </c>
      <c r="I204" s="223"/>
    </row>
    <row r="205" spans="1:9" ht="14.15" x14ac:dyDescent="0.35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501</v>
      </c>
      <c r="F205" s="221">
        <f t="shared" si="23"/>
        <v>0.41736111111111079</v>
      </c>
      <c r="G205" s="222">
        <v>0</v>
      </c>
      <c r="H205" s="221">
        <f t="shared" si="22"/>
        <v>0.41736111111111079</v>
      </c>
      <c r="I205" s="223"/>
    </row>
    <row r="206" spans="1:9" ht="14.15" x14ac:dyDescent="0.35">
      <c r="A206" s="235" t="s">
        <v>260</v>
      </c>
      <c r="B206" s="220" t="s">
        <v>151</v>
      </c>
      <c r="C206" s="220" t="s">
        <v>465</v>
      </c>
      <c r="D206" s="233" t="s">
        <v>1</v>
      </c>
      <c r="E206" s="221" t="s">
        <v>476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9" ht="15.45" x14ac:dyDescent="0.4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.15" x14ac:dyDescent="0.35">
      <c r="A208" s="235" t="s">
        <v>271</v>
      </c>
      <c r="B208" s="220" t="s">
        <v>325</v>
      </c>
      <c r="C208" s="139" t="s">
        <v>443</v>
      </c>
      <c r="D208" s="233" t="s">
        <v>1</v>
      </c>
      <c r="E208" s="139" t="s">
        <v>154</v>
      </c>
      <c r="F208" s="221">
        <f>H206</f>
        <v>0.41736111111111079</v>
      </c>
      <c r="G208" s="222">
        <v>5</v>
      </c>
      <c r="H208" s="221">
        <f>F208+TIME(0,G208,0)</f>
        <v>0.420833333333333</v>
      </c>
      <c r="I208" s="223" t="s">
        <v>503</v>
      </c>
    </row>
    <row r="209" spans="1:9" s="84" customFormat="1" ht="14.15" x14ac:dyDescent="0.35">
      <c r="A209" s="235" t="s">
        <v>377</v>
      </c>
      <c r="B209" s="220" t="s">
        <v>325</v>
      </c>
      <c r="C209" s="220" t="s">
        <v>479</v>
      </c>
      <c r="D209" s="233" t="s">
        <v>1</v>
      </c>
      <c r="E209" s="139" t="s">
        <v>460</v>
      </c>
      <c r="F209" s="221">
        <f>H208</f>
        <v>0.420833333333333</v>
      </c>
      <c r="G209" s="222">
        <v>0</v>
      </c>
      <c r="H209" s="221">
        <f>F209+TIME(0,G209,0)</f>
        <v>0.420833333333333</v>
      </c>
      <c r="I209" s="223"/>
    </row>
    <row r="210" spans="1:9" s="84" customFormat="1" ht="14.15" x14ac:dyDescent="0.35">
      <c r="A210" s="235" t="s">
        <v>441</v>
      </c>
      <c r="B210" s="220" t="s">
        <v>325</v>
      </c>
      <c r="C210" s="220" t="s">
        <v>445</v>
      </c>
      <c r="D210" s="233" t="s">
        <v>1</v>
      </c>
      <c r="E210" s="139" t="s">
        <v>424</v>
      </c>
      <c r="F210" s="221">
        <f>H209</f>
        <v>0.420833333333333</v>
      </c>
      <c r="G210" s="222">
        <v>10</v>
      </c>
      <c r="H210" s="221">
        <f>F210+TIME(0,G210,0)</f>
        <v>0.42777777777777742</v>
      </c>
      <c r="I210" s="223" t="s">
        <v>504</v>
      </c>
    </row>
    <row r="211" spans="1:9" s="84" customFormat="1" ht="14.15" x14ac:dyDescent="0.35">
      <c r="A211" s="235" t="s">
        <v>446</v>
      </c>
      <c r="B211" s="220" t="s">
        <v>325</v>
      </c>
      <c r="C211" s="220" t="s">
        <v>444</v>
      </c>
      <c r="D211" s="233" t="s">
        <v>1</v>
      </c>
      <c r="E211" s="139" t="s">
        <v>442</v>
      </c>
      <c r="F211" s="221">
        <f>H209</f>
        <v>0.420833333333333</v>
      </c>
      <c r="G211" s="222">
        <v>5</v>
      </c>
      <c r="H211" s="221">
        <f>F211+TIME(0,G211,0)</f>
        <v>0.42430555555555521</v>
      </c>
      <c r="I211" s="223" t="s">
        <v>503</v>
      </c>
    </row>
    <row r="212" spans="1:9" ht="14.15" x14ac:dyDescent="0.35">
      <c r="A212" s="219" t="s">
        <v>446</v>
      </c>
      <c r="B212" s="224" t="s">
        <v>325</v>
      </c>
      <c r="C212" s="224" t="s">
        <v>482</v>
      </c>
      <c r="D212" s="233" t="s">
        <v>1</v>
      </c>
      <c r="E212" s="196" t="s">
        <v>481</v>
      </c>
      <c r="F212" s="225">
        <f>H210</f>
        <v>0.42777777777777742</v>
      </c>
      <c r="G212" s="226">
        <v>0</v>
      </c>
      <c r="H212" s="225">
        <f>F212+TIME(0,G212,0)</f>
        <v>0.42777777777777742</v>
      </c>
      <c r="I212" s="227"/>
    </row>
    <row r="213" spans="1:9" ht="14.15" x14ac:dyDescent="0.35">
      <c r="D213" s="228"/>
    </row>
    <row r="214" spans="1:9" ht="15.45" x14ac:dyDescent="0.4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0.42777777777777742</v>
      </c>
      <c r="G215" s="148">
        <v>0</v>
      </c>
      <c r="H215" s="199">
        <f t="shared" ref="H215:H218" si="24">F215+TIME(0,G215,0)</f>
        <v>0.42777777777777742</v>
      </c>
      <c r="I215" s="160"/>
    </row>
    <row r="216" spans="1:9" ht="1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0.42777777777777742</v>
      </c>
      <c r="G216" s="148">
        <v>0</v>
      </c>
      <c r="H216" s="199">
        <f t="shared" si="24"/>
        <v>0.42777777777777742</v>
      </c>
      <c r="I216" s="160"/>
    </row>
    <row r="217" spans="1:9" ht="1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0.42777777777777742</v>
      </c>
      <c r="G217" s="148">
        <v>0</v>
      </c>
      <c r="H217" s="199">
        <f t="shared" si="24"/>
        <v>0.42777777777777742</v>
      </c>
      <c r="I217" s="160"/>
    </row>
    <row r="218" spans="1:9" ht="15" x14ac:dyDescent="0.35">
      <c r="A218" s="242" t="s">
        <v>413</v>
      </c>
      <c r="B218" s="136"/>
      <c r="C218" s="136"/>
      <c r="D218" s="251"/>
      <c r="E218" s="136"/>
      <c r="F218" s="243">
        <f t="shared" si="25"/>
        <v>0.42777777777777742</v>
      </c>
      <c r="G218" s="244">
        <v>0</v>
      </c>
      <c r="H218" s="243">
        <f t="shared" si="24"/>
        <v>0.42777777777777742</v>
      </c>
      <c r="I218" s="245"/>
    </row>
    <row r="219" spans="1:9" ht="14.15" x14ac:dyDescent="0.35">
      <c r="D219" s="228"/>
      <c r="I219" s="260"/>
    </row>
    <row r="220" spans="1:9" ht="15.45" x14ac:dyDescent="0.4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" x14ac:dyDescent="0.35">
      <c r="A221" s="133" t="s">
        <v>320</v>
      </c>
      <c r="B221" s="144" t="s">
        <v>144</v>
      </c>
      <c r="C221" s="144" t="s">
        <v>332</v>
      </c>
      <c r="D221" s="230" t="s">
        <v>421</v>
      </c>
      <c r="E221" s="144" t="s">
        <v>164</v>
      </c>
      <c r="F221" s="212">
        <f>H218</f>
        <v>0.42777777777777742</v>
      </c>
      <c r="G221" s="157">
        <v>1</v>
      </c>
      <c r="H221" s="212">
        <f>F221+TIME(0,G221,0)</f>
        <v>0.42847222222222187</v>
      </c>
      <c r="I221" s="160"/>
    </row>
    <row r="222" spans="1:9" ht="15" x14ac:dyDescent="0.35">
      <c r="A222" s="133" t="s">
        <v>323</v>
      </c>
      <c r="B222" s="144" t="s">
        <v>144</v>
      </c>
      <c r="C222" s="144" t="s">
        <v>209</v>
      </c>
      <c r="D222" s="230" t="s">
        <v>421</v>
      </c>
      <c r="E222" s="144" t="s">
        <v>164</v>
      </c>
      <c r="F222" s="212">
        <f>H221</f>
        <v>0.42847222222222187</v>
      </c>
      <c r="G222" s="157">
        <v>1</v>
      </c>
      <c r="H222" s="212">
        <f>F222+TIME(0,G222,0)</f>
        <v>0.42916666666666631</v>
      </c>
      <c r="I222" s="160"/>
    </row>
    <row r="223" spans="1:9" s="84" customFormat="1" ht="1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0.42916666666666631</v>
      </c>
      <c r="G223" s="157">
        <v>3</v>
      </c>
      <c r="H223" s="212">
        <f>F223+TIME(0,G223,0)</f>
        <v>0.43124999999999963</v>
      </c>
      <c r="I223" s="160"/>
    </row>
    <row r="224" spans="1:9" ht="1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0.43124999999999963</v>
      </c>
      <c r="G224" s="157">
        <v>1</v>
      </c>
      <c r="H224" s="212">
        <f>F224+TIME(0,G224,0)</f>
        <v>0.43194444444444408</v>
      </c>
      <c r="I224" s="160"/>
    </row>
    <row r="225" spans="1:9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98.000000000000526</v>
      </c>
      <c r="H225" s="258">
        <v>0.5</v>
      </c>
      <c r="I225" s="26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  <hyperlink ref="D89" r:id="rId112"/>
    <hyperlink ref="D124" r:id="rId113" display="EC-18-0155"/>
    <hyperlink ref="D115" r:id="rId114"/>
    <hyperlink ref="D114" r:id="rId115"/>
    <hyperlink ref="D118" r:id="rId116"/>
    <hyperlink ref="D123" r:id="rId117"/>
    <hyperlink ref="D122" r:id="rId118"/>
    <hyperlink ref="D117" r:id="rId119"/>
    <hyperlink ref="D125" r:id="rId120"/>
    <hyperlink ref="D126" r:id="rId121" display="11-18-2030"/>
  </hyperlinks>
  <pageMargins left="0.7" right="0.7" top="0.75" bottom="0.75" header="0.3" footer="0.3"/>
  <pageSetup paperSize="9" orientation="portrait" r:id="rId122"/>
  <legacyDrawing r:id="rId12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32" t="str">
        <f>Parameters!B1</f>
        <v>172nd IEEE 802.11 WIRELESS LOCAL AREA NETWORKS SESSION</v>
      </c>
      <c r="B1" s="427"/>
      <c r="C1" s="427"/>
      <c r="D1" s="427"/>
      <c r="E1" s="427"/>
      <c r="F1" s="427"/>
      <c r="G1" s="427"/>
      <c r="H1" s="427"/>
      <c r="I1" s="427"/>
    </row>
    <row r="2" spans="1:9" ht="25.2" customHeight="1" x14ac:dyDescent="0.6">
      <c r="A2" s="432" t="str">
        <f>Parameters!B2</f>
        <v>Marriott Queens Park, Bangkok, Thailand</v>
      </c>
      <c r="B2" s="427"/>
      <c r="C2" s="427"/>
      <c r="D2" s="427"/>
      <c r="E2" s="427"/>
      <c r="F2" s="427"/>
      <c r="G2" s="427"/>
      <c r="H2" s="427"/>
      <c r="I2" s="427"/>
    </row>
    <row r="3" spans="1:9" ht="25.2" customHeight="1" x14ac:dyDescent="0.6">
      <c r="A3" s="432" t="str">
        <f>Parameters!B3</f>
        <v>November 11-16, 2018</v>
      </c>
      <c r="B3" s="427"/>
      <c r="C3" s="427"/>
      <c r="D3" s="427"/>
      <c r="E3" s="427"/>
      <c r="F3" s="427"/>
      <c r="G3" s="427"/>
      <c r="H3" s="427"/>
      <c r="I3" s="427"/>
    </row>
    <row r="4" spans="1:9" ht="18" customHeight="1" x14ac:dyDescent="0.4">
      <c r="A4" s="426" t="s">
        <v>439</v>
      </c>
      <c r="B4" s="427"/>
      <c r="C4" s="427"/>
      <c r="D4" s="427"/>
      <c r="E4" s="427"/>
      <c r="F4" s="427"/>
      <c r="G4" s="427"/>
      <c r="H4" s="427"/>
      <c r="I4" s="427"/>
    </row>
    <row r="5" spans="1:9" ht="18" customHeight="1" x14ac:dyDescent="0.4">
      <c r="A5" s="426" t="s">
        <v>131</v>
      </c>
      <c r="B5" s="427"/>
      <c r="C5" s="427"/>
      <c r="D5" s="427"/>
      <c r="E5" s="427"/>
      <c r="F5" s="427"/>
      <c r="G5" s="427"/>
      <c r="H5" s="427"/>
      <c r="I5" s="427"/>
    </row>
    <row r="6" spans="1:9" ht="18" customHeight="1" x14ac:dyDescent="0.4">
      <c r="A6" s="426" t="s">
        <v>440</v>
      </c>
      <c r="B6" s="427"/>
      <c r="C6" s="427"/>
      <c r="D6" s="427"/>
      <c r="E6" s="427"/>
      <c r="F6" s="427"/>
      <c r="G6" s="427"/>
      <c r="H6" s="427"/>
      <c r="I6" s="427"/>
    </row>
    <row r="7" spans="1:9" ht="18" customHeight="1" x14ac:dyDescent="0.4">
      <c r="A7" s="426" t="s">
        <v>132</v>
      </c>
      <c r="B7" s="427"/>
      <c r="C7" s="427"/>
      <c r="D7" s="427"/>
      <c r="E7" s="427"/>
      <c r="F7" s="427"/>
      <c r="G7" s="427"/>
      <c r="H7" s="427"/>
      <c r="I7" s="427"/>
    </row>
    <row r="8" spans="1:9" ht="30" customHeight="1" x14ac:dyDescent="0.7">
      <c r="A8" s="428" t="str">
        <f>"Agenda R" &amp; Parameters!$B$8</f>
        <v>Agenda R5</v>
      </c>
      <c r="B8" s="429"/>
      <c r="C8" s="429"/>
      <c r="D8" s="429"/>
      <c r="E8" s="429"/>
      <c r="F8" s="429"/>
      <c r="G8" s="429"/>
      <c r="H8" s="429"/>
      <c r="I8" s="429"/>
    </row>
    <row r="12" spans="1:9" ht="15.45" x14ac:dyDescent="0.4">
      <c r="A12" s="430" t="s">
        <v>483</v>
      </c>
      <c r="B12" s="431"/>
      <c r="C12" s="431"/>
      <c r="D12" s="431"/>
      <c r="E12" s="431"/>
      <c r="F12" s="431"/>
      <c r="G12" s="431"/>
      <c r="H12" s="431"/>
      <c r="I12" s="43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3046875" defaultRowHeight="12.45" x14ac:dyDescent="0.3"/>
  <cols>
    <col min="1" max="1" width="29.23046875" customWidth="1"/>
    <col min="2" max="2" width="60.69140625" customWidth="1"/>
    <col min="3" max="3" width="26.69140625" customWidth="1"/>
    <col min="4" max="4" width="44.23046875" customWidth="1"/>
    <col min="5" max="16384" width="9.2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33" t="s">
        <v>78</v>
      </c>
      <c r="B3" s="433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400</v>
      </c>
      <c r="B5" s="47" t="s">
        <v>401</v>
      </c>
      <c r="C5" s="47" t="s">
        <v>402</v>
      </c>
      <c r="D5" s="69" t="s">
        <v>554</v>
      </c>
    </row>
    <row r="6" spans="1:5" s="193" customFormat="1" x14ac:dyDescent="0.3">
      <c r="A6" s="47" t="s">
        <v>371</v>
      </c>
      <c r="B6" s="47" t="s">
        <v>369</v>
      </c>
      <c r="C6" s="47" t="s">
        <v>370</v>
      </c>
      <c r="D6" s="69" t="s">
        <v>549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545</v>
      </c>
    </row>
    <row r="8" spans="1:5" ht="12.75" customHeight="1" x14ac:dyDescent="0.3">
      <c r="A8" s="191" t="s">
        <v>406</v>
      </c>
      <c r="B8" s="47" t="s">
        <v>405</v>
      </c>
      <c r="C8" s="47" t="s">
        <v>374</v>
      </c>
      <c r="D8" s="69" t="s">
        <v>547</v>
      </c>
    </row>
    <row r="9" spans="1:5" x14ac:dyDescent="0.3">
      <c r="A9" s="191" t="s">
        <v>110</v>
      </c>
      <c r="B9" s="47" t="s">
        <v>451</v>
      </c>
      <c r="C9" s="47" t="s">
        <v>339</v>
      </c>
      <c r="D9" s="69" t="s">
        <v>533</v>
      </c>
      <c r="E9" s="270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538</v>
      </c>
    </row>
    <row r="11" spans="1:5" ht="12.75" customHeight="1" x14ac:dyDescent="0.3">
      <c r="A11" s="47" t="s">
        <v>375</v>
      </c>
      <c r="B11" s="48" t="s">
        <v>376</v>
      </c>
      <c r="C11" s="48" t="s">
        <v>374</v>
      </c>
      <c r="D11" s="69" t="s">
        <v>535</v>
      </c>
    </row>
    <row r="12" spans="1:5" ht="12.75" customHeight="1" x14ac:dyDescent="0.3">
      <c r="A12" s="195" t="s">
        <v>390</v>
      </c>
      <c r="B12" s="47" t="s">
        <v>391</v>
      </c>
      <c r="C12" s="47" t="s">
        <v>392</v>
      </c>
      <c r="D12" s="69" t="s">
        <v>532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531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544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534</v>
      </c>
    </row>
    <row r="16" spans="1:5" ht="12.75" customHeight="1" x14ac:dyDescent="0.3">
      <c r="A16" s="192" t="s">
        <v>381</v>
      </c>
      <c r="B16" s="47" t="s">
        <v>382</v>
      </c>
      <c r="C16" s="47" t="s">
        <v>387</v>
      </c>
      <c r="D16" s="69" t="s">
        <v>540</v>
      </c>
    </row>
    <row r="17" spans="1:9" ht="12.75" customHeight="1" x14ac:dyDescent="0.3">
      <c r="A17" s="194" t="s">
        <v>469</v>
      </c>
      <c r="B17" s="47" t="s">
        <v>470</v>
      </c>
      <c r="C17" s="47" t="s">
        <v>452</v>
      </c>
      <c r="D17" s="69" t="s">
        <v>539</v>
      </c>
    </row>
    <row r="18" spans="1:9" ht="12.75" customHeight="1" x14ac:dyDescent="0.3">
      <c r="A18" s="218" t="s">
        <v>493</v>
      </c>
      <c r="B18" s="47" t="s">
        <v>434</v>
      </c>
      <c r="C18" s="47" t="s">
        <v>431</v>
      </c>
      <c r="D18" s="69" t="s">
        <v>548</v>
      </c>
    </row>
    <row r="19" spans="1:9" ht="12.75" customHeight="1" x14ac:dyDescent="0.3">
      <c r="A19" s="249" t="s">
        <v>492</v>
      </c>
      <c r="B19" s="47" t="s">
        <v>494</v>
      </c>
      <c r="C19" s="47" t="s">
        <v>472</v>
      </c>
      <c r="D19" s="69" t="s">
        <v>536</v>
      </c>
    </row>
    <row r="20" spans="1:9" ht="12.75" customHeight="1" x14ac:dyDescent="0.3">
      <c r="A20" s="216" t="s">
        <v>436</v>
      </c>
      <c r="B20" s="47" t="s">
        <v>437</v>
      </c>
      <c r="C20" s="47" t="s">
        <v>438</v>
      </c>
      <c r="D20" s="69" t="s">
        <v>486</v>
      </c>
    </row>
    <row r="21" spans="1:9" ht="12.75" customHeight="1" x14ac:dyDescent="0.3">
      <c r="A21" s="217" t="s">
        <v>432</v>
      </c>
      <c r="B21" s="47" t="s">
        <v>433</v>
      </c>
      <c r="C21" s="47" t="s">
        <v>435</v>
      </c>
      <c r="D21" s="69" t="s">
        <v>546</v>
      </c>
    </row>
    <row r="22" spans="1:9" ht="12.75" customHeight="1" x14ac:dyDescent="0.3">
      <c r="A22" s="252" t="s">
        <v>480</v>
      </c>
      <c r="B22" s="47" t="s">
        <v>485</v>
      </c>
      <c r="C22" s="47" t="s">
        <v>484</v>
      </c>
      <c r="D22" s="69" t="s">
        <v>537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84</v>
      </c>
      <c r="B27" s="103"/>
      <c r="C27" s="2"/>
      <c r="D27" s="2"/>
    </row>
    <row r="28" spans="1:9" ht="12.75" customHeight="1" x14ac:dyDescent="0.3">
      <c r="A28" s="50" t="s">
        <v>80</v>
      </c>
      <c r="B28" s="51" t="s">
        <v>81</v>
      </c>
      <c r="C28" s="2"/>
      <c r="D28" s="2"/>
    </row>
    <row r="29" spans="1:9" ht="12.75" customHeight="1" x14ac:dyDescent="0.3">
      <c r="A29" s="50" t="s">
        <v>82</v>
      </c>
      <c r="B29" s="51" t="s">
        <v>83</v>
      </c>
      <c r="C29" s="2"/>
      <c r="D29" s="2"/>
    </row>
    <row r="30" spans="1:9" ht="12.75" customHeight="1" x14ac:dyDescent="0.3">
      <c r="A30" s="50" t="s">
        <v>85</v>
      </c>
      <c r="B30" s="51" t="s">
        <v>86</v>
      </c>
      <c r="C30" s="2"/>
      <c r="D30" s="2"/>
    </row>
    <row r="31" spans="1:9" ht="12.75" customHeight="1" x14ac:dyDescent="0.3">
      <c r="A31" s="50" t="s">
        <v>87</v>
      </c>
      <c r="B31" s="51" t="s">
        <v>88</v>
      </c>
      <c r="C31" s="2"/>
      <c r="D31" s="2"/>
    </row>
    <row r="32" spans="1:9" ht="12.75" customHeight="1" x14ac:dyDescent="0.3">
      <c r="A32" s="50" t="s">
        <v>89</v>
      </c>
      <c r="B32" s="51" t="s">
        <v>90</v>
      </c>
      <c r="C32" s="2"/>
      <c r="D32" s="2"/>
    </row>
    <row r="33" spans="1:4" x14ac:dyDescent="0.3">
      <c r="A33" s="50" t="s">
        <v>126</v>
      </c>
      <c r="B33" s="120" t="s">
        <v>129</v>
      </c>
      <c r="C33" s="2"/>
      <c r="D33" s="2"/>
    </row>
    <row r="34" spans="1:4" x14ac:dyDescent="0.3">
      <c r="A34" s="50" t="s">
        <v>91</v>
      </c>
      <c r="B34" s="51" t="s">
        <v>92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93</v>
      </c>
      <c r="B36" s="105"/>
      <c r="C36" s="99"/>
      <c r="D36" s="99"/>
    </row>
    <row r="37" spans="1:4" x14ac:dyDescent="0.3">
      <c r="A37" s="52" t="s">
        <v>95</v>
      </c>
      <c r="B37" s="75" t="s">
        <v>521</v>
      </c>
      <c r="C37" s="2"/>
      <c r="D37" s="2"/>
    </row>
    <row r="38" spans="1:4" x14ac:dyDescent="0.3">
      <c r="A38" s="52" t="s">
        <v>96</v>
      </c>
      <c r="B38" s="75" t="s">
        <v>522</v>
      </c>
      <c r="C38" s="2"/>
      <c r="D38" s="2"/>
    </row>
    <row r="39" spans="1:4" x14ac:dyDescent="0.3">
      <c r="A39" s="52" t="s">
        <v>97</v>
      </c>
      <c r="B39" s="75" t="s">
        <v>550</v>
      </c>
      <c r="C39" s="2"/>
      <c r="D39" s="2"/>
    </row>
    <row r="40" spans="1:4" ht="14.15" x14ac:dyDescent="0.3">
      <c r="A40" s="52" t="s">
        <v>99</v>
      </c>
      <c r="B40" s="75" t="s">
        <v>519</v>
      </c>
      <c r="C40" s="2"/>
      <c r="D40" s="2"/>
    </row>
    <row r="41" spans="1:4" ht="14.15" x14ac:dyDescent="0.3">
      <c r="A41" s="52" t="s">
        <v>101</v>
      </c>
      <c r="B41" s="75" t="s">
        <v>551</v>
      </c>
      <c r="C41" s="2"/>
      <c r="D41" s="2"/>
    </row>
    <row r="42" spans="1:4" x14ac:dyDescent="0.3">
      <c r="A42" s="52" t="s">
        <v>100</v>
      </c>
      <c r="B42" s="75" t="s">
        <v>520</v>
      </c>
      <c r="C42" s="2"/>
      <c r="D42" s="2"/>
    </row>
    <row r="43" spans="1:4" x14ac:dyDescent="0.3">
      <c r="A43" s="52" t="s">
        <v>399</v>
      </c>
      <c r="B43" s="75" t="s">
        <v>523</v>
      </c>
      <c r="C43" s="2"/>
      <c r="D43" s="2"/>
    </row>
    <row r="44" spans="1:4" x14ac:dyDescent="0.3">
      <c r="A44" s="52" t="s">
        <v>1</v>
      </c>
      <c r="B44" s="75" t="s">
        <v>552</v>
      </c>
      <c r="C44" s="2"/>
      <c r="D44" s="2"/>
    </row>
    <row r="45" spans="1:4" x14ac:dyDescent="0.3">
      <c r="A45" s="52" t="s">
        <v>98</v>
      </c>
      <c r="B45" s="75" t="s">
        <v>553</v>
      </c>
      <c r="C45" s="2"/>
      <c r="D45" s="2"/>
    </row>
    <row r="46" spans="1:4" x14ac:dyDescent="0.3">
      <c r="A46" s="52" t="s">
        <v>130</v>
      </c>
      <c r="B46" s="75" t="s">
        <v>541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102</v>
      </c>
      <c r="B48" s="66" t="s">
        <v>488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118</v>
      </c>
      <c r="B50" s="106"/>
      <c r="C50" s="99"/>
      <c r="D50" s="99"/>
    </row>
    <row r="51" spans="1:4" x14ac:dyDescent="0.3">
      <c r="A51" s="81" t="s">
        <v>105</v>
      </c>
      <c r="B51" s="68" t="s">
        <v>106</v>
      </c>
      <c r="C51" s="2"/>
      <c r="D51" s="2"/>
    </row>
    <row r="52" spans="1:4" x14ac:dyDescent="0.3">
      <c r="A52" s="81" t="s">
        <v>57</v>
      </c>
      <c r="B52" s="68" t="s">
        <v>107</v>
      </c>
      <c r="C52" s="2"/>
      <c r="D52" s="2"/>
    </row>
    <row r="54" spans="1:4" s="101" customFormat="1" ht="12.9" x14ac:dyDescent="0.35">
      <c r="A54" s="107" t="s">
        <v>121</v>
      </c>
      <c r="B54" s="82"/>
      <c r="C54" s="82"/>
      <c r="D54" s="82"/>
    </row>
    <row r="55" spans="1:4" x14ac:dyDescent="0.3">
      <c r="A55" s="108" t="s">
        <v>403</v>
      </c>
      <c r="B55" s="69" t="s">
        <v>487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45" x14ac:dyDescent="0.3"/>
  <cols>
    <col min="1" max="1" width="33.2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516</v>
      </c>
    </row>
    <row r="2" spans="1:2" x14ac:dyDescent="0.3">
      <c r="A2" s="39" t="s">
        <v>74</v>
      </c>
      <c r="B2" s="39" t="s">
        <v>517</v>
      </c>
    </row>
    <row r="3" spans="1:2" ht="12.9" thickBot="1" x14ac:dyDescent="0.35">
      <c r="A3" s="39" t="s">
        <v>75</v>
      </c>
      <c r="B3" s="39" t="s">
        <v>518</v>
      </c>
    </row>
    <row r="4" spans="1:2" s="6" customFormat="1" x14ac:dyDescent="0.3">
      <c r="A4" s="6" t="s">
        <v>70</v>
      </c>
      <c r="B4" s="41">
        <v>43415</v>
      </c>
    </row>
    <row r="5" spans="1:2" s="6" customFormat="1" x14ac:dyDescent="0.3">
      <c r="A5" s="45" t="s">
        <v>73</v>
      </c>
      <c r="B5" s="42">
        <f>B4+1</f>
        <v>43416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43420</v>
      </c>
    </row>
    <row r="8" spans="1:2" x14ac:dyDescent="0.3">
      <c r="A8" t="s">
        <v>69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11-18-1709r5</cp:keywords>
  <cp:lastModifiedBy>Dorothy Stanley</cp:lastModifiedBy>
  <cp:lastPrinted>2018-08-07T21:31:08Z</cp:lastPrinted>
  <dcterms:created xsi:type="dcterms:W3CDTF">2007-05-08T22:03:28Z</dcterms:created>
  <dcterms:modified xsi:type="dcterms:W3CDTF">2018-11-14T11:31:59Z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