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45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6" i="880"/>
  <c r="F137" i="880" s="1"/>
  <c r="H137" i="880" s="1"/>
  <c r="F138" i="880" s="1"/>
  <c r="H138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8" i="880" s="1"/>
  <c r="H168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9" i="880"/>
  <c r="H169" i="880" s="1"/>
  <c r="F170" i="880" s="1"/>
  <c r="H170" i="880" s="1"/>
  <c r="H124" i="880"/>
  <c r="A8" i="880"/>
  <c r="A8" i="881"/>
  <c r="F125" i="880" l="1"/>
  <c r="H125" i="880" s="1"/>
  <c r="F126" i="880" s="1"/>
  <c r="H126" i="880" s="1"/>
  <c r="F127" i="880" s="1"/>
  <c r="H127" i="880" s="1"/>
  <c r="F128" i="880" s="1"/>
  <c r="H128" i="880" s="1"/>
  <c r="F130" i="880" s="1"/>
  <c r="H130" i="880" s="1"/>
  <c r="G131" i="880" s="1"/>
  <c r="F80" i="880"/>
  <c r="H80" i="880" s="1"/>
  <c r="F82" i="880" s="1"/>
  <c r="H82" i="880" s="1"/>
  <c r="F83" i="880" s="1"/>
  <c r="H83" i="880" s="1"/>
  <c r="F84" i="880" s="1"/>
  <c r="H84" i="880" s="1"/>
  <c r="F171" i="880"/>
  <c r="H171" i="880" s="1"/>
  <c r="F85" i="880" l="1"/>
  <c r="H85" i="880" s="1"/>
  <c r="F86" i="880" s="1"/>
  <c r="H86" i="880" s="1"/>
  <c r="F89" i="880" s="1"/>
  <c r="H89" i="880" s="1"/>
  <c r="F172" i="880"/>
  <c r="H172" i="880" s="1"/>
  <c r="F173" i="880" s="1"/>
  <c r="H173" i="880" s="1"/>
  <c r="F175" i="880" s="1"/>
  <c r="H175" i="880" s="1"/>
  <c r="F176" i="880" s="1"/>
  <c r="H176" i="880" s="1"/>
  <c r="F177" i="880" s="1"/>
  <c r="H177" i="880" s="1"/>
  <c r="F178" i="880" s="1"/>
  <c r="H178" i="880" s="1"/>
  <c r="F179" i="880" s="1"/>
  <c r="H179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91" i="880" s="1"/>
  <c r="H191" i="880" s="1"/>
  <c r="F91" i="880" l="1"/>
  <c r="H91" i="880" s="1"/>
  <c r="G92" i="880" s="1"/>
  <c r="F90" i="880"/>
  <c r="H90" i="880" s="1"/>
  <c r="F192" i="880"/>
  <c r="H192" i="880" s="1"/>
  <c r="F193" i="880" s="1"/>
  <c r="H193" i="880" s="1"/>
  <c r="F194" i="880" s="1"/>
  <c r="H194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10" i="880" s="1"/>
  <c r="H210" i="880" s="1"/>
  <c r="F211" i="880" s="1"/>
  <c r="H211" i="880" s="1"/>
  <c r="F212" i="880" s="1"/>
  <c r="H212" i="880" s="1"/>
  <c r="F214" i="880" s="1"/>
  <c r="H214" i="880" s="1"/>
  <c r="F217" i="880" s="1"/>
  <c r="H217" i="880" s="1"/>
  <c r="F218" i="880" s="1"/>
  <c r="H218" i="880" s="1"/>
  <c r="F219" i="880" s="1"/>
  <c r="H219" i="880" s="1"/>
  <c r="F220" i="880" s="1"/>
  <c r="H220" i="880" s="1"/>
  <c r="F223" i="880" s="1"/>
  <c r="H223" i="880" s="1"/>
  <c r="F224" i="880" s="1"/>
  <c r="H224" i="880" s="1"/>
  <c r="F225" i="880" s="1"/>
  <c r="H225" i="880" s="1"/>
  <c r="F226" i="880" s="1"/>
  <c r="H226" i="880" s="1"/>
  <c r="G227" i="880" s="1"/>
  <c r="F213" i="880" l="1"/>
  <c r="H213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<sst xmlns="http://schemas.openxmlformats.org/spreadsheetml/2006/main" count="1146" uniqueCount="564">
  <si>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</si>
  <si>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</si>
  <si>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</si>
  <si>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</si>
  <si>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</si>
  <si>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</si>
  <si>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</si>
  <si>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</si>
  <si>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</si>
  <si>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</si>
  <si>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</si>
  <si>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</si>
  <si>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</si>
  <si>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</si>
  <si>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</si>
  <si>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</si>
  <si>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</si>
  <si>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</si>
  <si>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</si>
  <si>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</si>
  <si>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</si>
  <si>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</si>
  <si>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</si>
  <si>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</si>
  <si>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</si>
  <si>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</si>
  <si>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</si>
  <si>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</si>
  <si>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</si>
  <si>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</si>
  <si>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</si>
  <si>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</si>
  <si>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</si>
  <si>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</si>
  <si>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</si>
  <si>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</si>
  <si>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</si>
  <si>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</si>
  <si>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</si>
  <si>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</si>
  <si>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</si>
  <si>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</si>
  <si>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</si>
  <si>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</si>
  <si>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</si>
  <si>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</si>
  <si>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</si>
  <si>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</si>
  <si>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</si>
  <si>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</si>
  <si>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</si>
  <si>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</si>
  <si>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</si>
  <si>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</si>
  <si>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</si>
  <si>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</si>
  <si>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</si>
  <si>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</si>
  <si>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</si>
  <si>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</si>
  <si>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</si>
  <si>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</si>
  <si>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</si>
  <si>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</si>
  <si>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</si>
  <si>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</si>
  <si>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</si>
  <si>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</si>
  <si>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</si>
  <si>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</si>
  <si>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</si>
  <si>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</si>
  <si>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</si>
  <si>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</si>
  <si>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</si>
  <si>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</si>
  <si>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</si>
  <si>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</si>
  <si>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</si>
  <si>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</si>
  <si>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</si>
  <si>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</si>
  <si>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</si>
  <si>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</si>
  <si>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</si>
  <si>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</si>
  <si>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</si>
  <si>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</si>
  <si>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</si>
  <si>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</si>
  <si>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</si>
  <si>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</si>
  <si>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</si>
  <si>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</si>
  <si>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</si>
  <si>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</si>
  <si>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</si>
  <si>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</si>
  <si>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</si>
  <si>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</si>
  <si>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</si>
  <si>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</si>
  <si>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</si>
  <si>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</si>
  <si>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</si>
  <si>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</si>
  <si>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</si>
  <si>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</si>
  <si>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</si>
  <si>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</si>
  <si>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</si>
  <si>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</si>
  <si>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</si>
  <si>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</si>
  <si>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</si>
  <si>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</si>
  <si>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</si>
  <si>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</si>
  <si>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</si>
  <si>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</si>
  <si>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</si>
  <si>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</si>
  <si>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</si>
  <si>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</si>
  <si>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</si>
  <si>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</si>
  <si>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</si>
  <si>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</si>
  <si>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</si>
  <si>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</si>
  <si>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</si>
  <si>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</si>
  <si>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</si>
  <si>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</si>
  <si>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</si>
  <si>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</si>
  <si>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</si>
  <si>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</si>
  <si>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</si>
  <si>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</si>
  <si>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</si>
  <si>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</si>
  <si>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</si>
  <si>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</si>
  <si>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</si>
  <si>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</si>
  <si>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</si>
  <si>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</si>
  <si>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</si>
  <si>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</si>
  <si>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</si>
  <si>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</si>
  <si>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</si>
  <si>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</si>
  <si>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</si>
  <si>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</si>
  <si>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</si>
  <si>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</si>
  <si>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</si>
  <si>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</si>
  <si>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</si>
  <si>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</si>
  <si>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</si>
  <si>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</si>
  <si>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</si>
  <si>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</si>
  <si>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</si>
  <si>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</si>
  <si>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</si>
  <si>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</si>
  <si>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</si>
  <si>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</si>
  <si>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</si>
  <si>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</si>
  <si>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</si>
  <si>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</si>
  <si>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</si>
  <si>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</si>
  <si>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</si>
  <si>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</si>
  <si>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</si>
  <si>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</si>
  <si>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</si>
  <si>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</si>
  <si>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</si>
  <si>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</si>
  <si>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</si>
  <si>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</si>
  <si>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</si>
  <si>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</si>
  <si>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</si>
  <si>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</si>
  <si>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</si>
  <si>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</si>
  <si>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</si>
  <si>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</si>
  <si>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</si>
  <si>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</si>
  <si>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</si>
  <si>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</si>
  <si>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</si>
  <si>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</si>
  <si>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</si>
  <si>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</si>
  <si>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</si>
  <si>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</si>
  <si>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</si>
  <si>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</si>
  <si>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</si>
  <si>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</si>
  <si>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</si>
  <si>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</si>
  <si>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</si>
  <si>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</si>
  <si>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</si>
  <si>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</si>
  <si>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</si>
  <si>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</si>
  <si>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</si>
  <si>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</si>
  <si>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</si>
  <si>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</si>
  <si>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</si>
  <si>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</si>
  <si>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</si>
  <si>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</si>
  <si>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</si>
  <si>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</si>
  <si>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</si>
  <si>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</si>
  <si>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</si>
  <si>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</si>
  <si>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</si>
  <si>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</si>
  <si>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</si>
  <si>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</si>
  <si>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</si>
  <si>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</si>
  <si>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</si>
  <si>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</si>
  <si>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</si>
  <si>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</si>
  <si>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</si>
  <si>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</si>
  <si>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</si>
  <si>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</si>
  <si>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</si>
  <si>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</si>
  <si>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</si>
  <si>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</si>
  <si>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</si>
  <si>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</si>
  <si>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</si>
  <si>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</si>
  <si>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</si>
  <si>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</si>
  <si>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</si>
  <si>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</si>
  <si>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</si>
  <si>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</si>
  <si>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</si>
  <si>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</si>
  <si>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</si>
  <si>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</si>
  <si>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</si>
  <si>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</si>
  <si>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</si>
  <si>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</si>
  <si>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</si>
  <si>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</si>
  <si>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</si>
  <si>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</si>
  <si>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</si>
  <si>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</si>
  <si>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</si>
  <si>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</si>
  <si>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</si>
  <si>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</si>
  <si>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</si>
  <si>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</si>
  <si>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</si>
  <si>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</si>
  <si>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</si>
  <si>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</si>
  <si>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</si>
  <si>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</si>
  <si>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</si>
  <si>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</si>
  <si>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</si>
  <si>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</si>
  <si>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</si>
  <si>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</si>
  <si>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</si>
  <si>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</si>
  <si>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</si>
  <si>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</si>
  <si>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</si>
  <si>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</si>
  <si>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</si>
  <si>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</si>
  <si>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</si>
  <si>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</si>
  <si>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</si>
  <si>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</si>
  <si>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</si>
  <si>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</si>
  <si>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</si>
  <si>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</si>
  <si>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</si>
  <si>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</si>
  <si>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</si>
  <si>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</si>
  <si>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</si>
  <si>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</si>
  <si>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</si>
  <si>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</si>
  <si>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</si>
  <si>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</si>
  <si>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</si>
  <si>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</si>
  <si>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</si>
  <si>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</si>
  <si>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</si>
  <si>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</si>
  <si>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</si>
  <si>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</si>
  <si>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</si>
  <si>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</si>
  <si>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</si>
  <si>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</si>
  <si>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</si>
  <si>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</si>
  <si>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</si>
  <si>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</si>
  <si>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</si>
  <si>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</si>
  <si>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</si>
  <si>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</si>
  <si>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</si>
  <si>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</si>
  <si>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</si>
  <si>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</si>
  <si>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</si>
  <si>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</si>
  <si>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</si>
  <si>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</si>
  <si>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</si>
  <si>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</si>
  <si>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</si>
  <si>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</si>
  <si>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</si>
  <si>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</si>
  <si>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</si>
  <si>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</si>
  <si>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</si>
  <si>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</si>
  <si>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</si>
  <si>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</si>
  <si>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</si>
  <si>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</si>
  <si>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</si>
  <si>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</si>
  <si>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</si>
  <si>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</si>
  <si>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</si>
  <si>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</si>
  <si>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</si>
  <si>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</si>
  <si>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</si>
  <si>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</si>
  <si>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</si>
  <si>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</si>
  <si>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</si>
  <si>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</si>
  <si>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</si>
  <si>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</si>
  <si>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</si>
  <si>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</si>
  <si>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</si>
  <si>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</si>
  <si>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</si>
  <si>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</si>
  <si>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</si>
  <si>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</si>
  <si>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</si>
  <si>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</si>
  <si>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</si>
  <si>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</si>
  <si>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</si>
  <si>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</si>
  <si>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</si>
  <si>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</si>
  <si>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</si>
  <si>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</si>
  <si>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</si>
  <si>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</si>
  <si>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</si>
  <si>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</si>
  <si>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</si>
  <si>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</si>
  <si>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</si>
  <si>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</si>
  <si>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</si>
  <si>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</si>
  <si>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</si>
  <si>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</si>
  <si>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</si>
  <si>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</si>
  <si>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</si>
  <si>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</si>
  <si>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</si>
  <si>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</si>
  <si>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</si>
  <si>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</si>
  <si>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</si>
  <si>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</si>
  <si>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</si>
  <si>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</si>
  <si>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</si>
  <si>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</si>
  <si>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</si>
  <si>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</si>
  <si>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</si>
  <si>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</si>
  <si>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</si>
  <si>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</si>
  <si>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</si>
  <si>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</si>
  <si>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</si>
  <si>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</si>
  <si>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</si>
  <si>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</si>
  <si>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</si>
  <si>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</si>
  <si>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</si>
  <si>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</si>
  <si>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</si>
  <si>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</si>
  <si>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</si>
  <si>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</si>
  <si>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</si>
  <si>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</si>
  <si>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</si>
  <si>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</si>
  <si>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</si>
  <si>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</si>
  <si>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</si>
  <si>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</si>
  <si>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</si>
  <si>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</si>
  <si>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</si>
  <si>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</si>
  <si>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</si>
  <si>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</si>
  <si>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</si>
  <si>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</si>
  <si>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</si>
  <si>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</si>
  <si>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</si>
  <si>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</si>
  <si>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</si>
  <si>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</si>
  <si>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</si>
  <si>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</si>
  <si>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</si>
  <si>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</si>
  <si>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</si>
  <si>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</si>
  <si>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</si>
  <si>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</si>
  <si>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</si>
  <si>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</si>
  <si>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</si>
  <si>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</si>
  <si>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</si>
  <si>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</si>
  <si>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</si>
  <si>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</si>
  <si>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</si>
  <si>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</si>
  <si>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</si>
  <si>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</si>
  <si>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</si>
  <si>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</si>
  <si>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</si>
  <si>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</si>
  <si>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</si>
  <si>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</si>
  <si>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</si>
  <si>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</si>
  <si>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</si>
  <si>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</si>
  <si>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</si>
  <si>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</si>
  <si>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</si>
  <si>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AANI Liaison update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</si>
  <si>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</si>
  <si>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</si>
  <si>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</si>
  <si>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</si>
  <si>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</si>
  <si>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</si>
  <si>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</si>
  <si>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</si>
  <si>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</si>
  <si>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</si>
  <si>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 xml:space="preserve">    5.8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</si>
  <si>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</si>
  <si>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</si>
  <si>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</si>
  <si>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</si>
  <si>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</si>
  <si>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</si>
  <si>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</si>
  <si>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</si>
  <si>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</si>
  <si>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</si>
  <si>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</si>
  <si>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</si>
  <si>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</si>
  <si>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</si>
  <si>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Subir Das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</si>
  <si>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</si>
  <si>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</si>
  <si>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</si>
  <si>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</si>
  <si>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</si>
  <si>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</si>
  <si>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</si>
  <si>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</si>
  <si>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doc.: IEEE 802.11-18/1709r0</t>
  </si>
  <si>
    <t>WG Agenda November 2018</t>
  </si>
  <si>
    <t>NM</t>
  </si>
  <si>
    <t>PAR</t>
  </si>
  <si>
    <t>Tutorials</t>
  </si>
  <si>
    <t>Dinner Break/Tutorials</t>
  </si>
  <si>
    <t>WNG</t>
  </si>
  <si>
    <t>TSN Presentation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</si>
  <si>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</si>
  <si>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</si>
  <si>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</si>
  <si>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</si>
  <si>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</si>
  <si>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</si>
  <si>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</si>
  <si>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</si>
  <si>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</si>
  <si>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</si>
  <si>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</si>
  <si>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</si>
  <si>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</si>
  <si>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</si>
  <si>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</si>
  <si>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</si>
  <si>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</si>
  <si>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</si>
  <si>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</si>
  <si>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</si>
  <si>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</si>
  <si>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</si>
  <si>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</si>
  <si>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</si>
  <si>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</si>
  <si>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11-18-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</si>
</sst>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cn/11-18-1711" TargetMode="External"/><Relationship Id="rId16" Type="http://schemas.openxmlformats.org/officeDocument/2006/relationships/hyperlink" Target="https://mentor.ieee.org/802.11/dcn/11-18-1706" TargetMode="External"/><Relationship Id="rId29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24" Type="http://schemas.openxmlformats.org/officeDocument/2006/relationships/hyperlink" Target="https://mentor.ieee.org/802.11/dcn/11-18-1748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66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87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10" Type="http://schemas.openxmlformats.org/officeDocument/2006/relationships/hyperlink" Target="https://mentor.ieee.org/802.11/dcn/11-18-1746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D18" sqref="D18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517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426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531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43383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492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493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427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428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431</v>
      </c>
      <c r="J18" s="23" t="s">
        <v>457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429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430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37"/>
      <c r="C32" s="273"/>
      <c r="D32" s="273"/>
      <c r="E32" s="273"/>
      <c r="F32" s="273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2"/>
      <c r="D34" s="272"/>
      <c r="E34" s="272"/>
      <c r="F34" s="272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N38" sqref="N38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9" t="str">
        <f>Parameters!B1</f>
        <v>172nd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3</v>
      </c>
    </row>
    <row r="3" spans="1:253" ht="15.75" customHeight="1" x14ac:dyDescent="0.2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">
      <c r="B5" s="298" t="str">
        <f>Parameters!B2</f>
        <v>Marriott Queens Park, Bangkok, Thailand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">
      <c r="A7" s="54"/>
      <c r="B7" s="300" t="str">
        <f>Parameters!B3</f>
        <v>November 11-16, 2018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2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2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2">
      <c r="B27" s="286" t="s">
        <v>455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2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">
      <c r="B29" s="286" t="s">
        <v>48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">
      <c r="B31" s="286" t="s">
        <v>456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2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zoomScale="80" zoomScaleNormal="80" workbookViewId="0">
      <selection activeCell="AI19" sqref="AI19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54" t="str">
        <f>" 802.11 Agenda R" &amp;Parameters!B8</f>
        <v xml:space="preserve"> 802.11 Agenda R0</v>
      </c>
      <c r="B1" s="356" t="str">
        <f>Parameters!B2</f>
        <v>Marriott Queens Park, Bangkok, Thailand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2" s="2" customFormat="1" ht="20.25" customHeight="1" x14ac:dyDescent="0.2">
      <c r="A2" s="35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55"/>
      <c r="B3" s="364" t="str">
        <f>Parameters!B3</f>
        <v>November 11-16, 2018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2" s="2" customFormat="1" ht="21" thickBot="1" x14ac:dyDescent="0.3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42</v>
      </c>
      <c r="B5" s="72">
        <f>Parameters!B4</f>
        <v>43415</v>
      </c>
      <c r="C5" s="386">
        <f>B5+1</f>
        <v>43416</v>
      </c>
      <c r="D5" s="387"/>
      <c r="E5" s="387"/>
      <c r="F5" s="387"/>
      <c r="G5" s="387"/>
      <c r="H5" s="388"/>
      <c r="I5" s="386">
        <f>B5+2</f>
        <v>43417</v>
      </c>
      <c r="J5" s="387"/>
      <c r="K5" s="387"/>
      <c r="L5" s="387"/>
      <c r="M5" s="387"/>
      <c r="N5" s="388"/>
      <c r="O5" s="386">
        <f>B5+3</f>
        <v>43418</v>
      </c>
      <c r="P5" s="387"/>
      <c r="Q5" s="387"/>
      <c r="R5" s="387"/>
      <c r="S5" s="387"/>
      <c r="T5" s="388"/>
      <c r="U5" s="386">
        <f>B5+4</f>
        <v>43419</v>
      </c>
      <c r="V5" s="387"/>
      <c r="W5" s="387"/>
      <c r="X5" s="387"/>
      <c r="Y5" s="387"/>
      <c r="Z5" s="388"/>
      <c r="AA5" s="386">
        <f>B5+5</f>
        <v>43420</v>
      </c>
      <c r="AB5" s="387"/>
      <c r="AC5" s="387"/>
      <c r="AD5" s="387"/>
      <c r="AE5" s="387"/>
      <c r="AF5" s="388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62" t="s">
        <v>112</v>
      </c>
      <c r="J6" s="363"/>
      <c r="K6" s="363"/>
      <c r="L6" s="363"/>
      <c r="M6" s="36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35</v>
      </c>
      <c r="B7" s="111"/>
      <c r="C7" s="320" t="s">
        <v>54</v>
      </c>
      <c r="D7" s="339" t="s">
        <v>383</v>
      </c>
      <c r="E7" s="326" t="s">
        <v>476</v>
      </c>
      <c r="F7" s="390" t="s">
        <v>452</v>
      </c>
      <c r="G7" s="341" t="s">
        <v>123</v>
      </c>
      <c r="H7" s="374"/>
      <c r="I7" s="359" t="s">
        <v>536</v>
      </c>
      <c r="J7" s="320" t="s">
        <v>54</v>
      </c>
      <c r="K7" s="339" t="s">
        <v>383</v>
      </c>
      <c r="L7" s="374"/>
      <c r="M7" s="339" t="s">
        <v>383</v>
      </c>
      <c r="N7" s="374"/>
      <c r="O7" s="320" t="s">
        <v>54</v>
      </c>
      <c r="P7" s="390" t="s">
        <v>452</v>
      </c>
      <c r="Q7" s="329" t="s">
        <v>451</v>
      </c>
      <c r="R7" s="326" t="s">
        <v>476</v>
      </c>
      <c r="S7" s="323" t="s">
        <v>44</v>
      </c>
      <c r="T7" s="374"/>
      <c r="U7" s="320" t="s">
        <v>54</v>
      </c>
      <c r="V7" s="390" t="s">
        <v>452</v>
      </c>
      <c r="W7" s="337" t="s">
        <v>115</v>
      </c>
      <c r="X7" s="398" t="s">
        <v>367</v>
      </c>
      <c r="Y7" s="341" t="s">
        <v>123</v>
      </c>
      <c r="Z7" s="389" t="s">
        <v>368</v>
      </c>
      <c r="AA7" s="377" t="s">
        <v>56</v>
      </c>
      <c r="AB7" s="378"/>
      <c r="AC7" s="378"/>
      <c r="AD7" s="378"/>
      <c r="AE7" s="378"/>
      <c r="AF7" s="379"/>
    </row>
    <row r="8" spans="1:32" s="2" customFormat="1" ht="15.75" customHeight="1" x14ac:dyDescent="0.2">
      <c r="A8" s="93" t="s">
        <v>34</v>
      </c>
      <c r="B8" s="111"/>
      <c r="C8" s="321"/>
      <c r="D8" s="340"/>
      <c r="E8" s="327"/>
      <c r="F8" s="391"/>
      <c r="G8" s="342"/>
      <c r="H8" s="375"/>
      <c r="I8" s="360"/>
      <c r="J8" s="321"/>
      <c r="K8" s="340"/>
      <c r="L8" s="375"/>
      <c r="M8" s="340"/>
      <c r="N8" s="375"/>
      <c r="O8" s="321"/>
      <c r="P8" s="391"/>
      <c r="Q8" s="330"/>
      <c r="R8" s="327"/>
      <c r="S8" s="324"/>
      <c r="T8" s="375"/>
      <c r="U8" s="321"/>
      <c r="V8" s="391"/>
      <c r="W8" s="338"/>
      <c r="X8" s="399"/>
      <c r="Y8" s="342"/>
      <c r="Z8" s="315"/>
      <c r="AA8" s="380"/>
      <c r="AB8" s="381"/>
      <c r="AC8" s="381"/>
      <c r="AD8" s="381"/>
      <c r="AE8" s="381"/>
      <c r="AF8" s="382"/>
    </row>
    <row r="9" spans="1:32" s="2" customFormat="1" ht="15.75" customHeight="1" x14ac:dyDescent="0.2">
      <c r="A9" s="115" t="s">
        <v>32</v>
      </c>
      <c r="B9" s="87"/>
      <c r="C9" s="321"/>
      <c r="D9" s="340"/>
      <c r="E9" s="327"/>
      <c r="F9" s="391"/>
      <c r="G9" s="342"/>
      <c r="H9" s="375"/>
      <c r="I9" s="360"/>
      <c r="J9" s="321"/>
      <c r="K9" s="340"/>
      <c r="L9" s="375"/>
      <c r="M9" s="340"/>
      <c r="N9" s="375"/>
      <c r="O9" s="321"/>
      <c r="P9" s="391"/>
      <c r="Q9" s="330"/>
      <c r="R9" s="327"/>
      <c r="S9" s="324"/>
      <c r="T9" s="375"/>
      <c r="U9" s="321"/>
      <c r="V9" s="391"/>
      <c r="W9" s="338"/>
      <c r="X9" s="399"/>
      <c r="Y9" s="342"/>
      <c r="Z9" s="315"/>
      <c r="AA9" s="380"/>
      <c r="AB9" s="381"/>
      <c r="AC9" s="381"/>
      <c r="AD9" s="381"/>
      <c r="AE9" s="381"/>
      <c r="AF9" s="382"/>
    </row>
    <row r="10" spans="1:32" s="2" customFormat="1" ht="15.75" customHeight="1" x14ac:dyDescent="0.2">
      <c r="A10" s="115" t="s">
        <v>33</v>
      </c>
      <c r="B10" s="87"/>
      <c r="C10" s="322"/>
      <c r="D10" s="340"/>
      <c r="E10" s="328"/>
      <c r="F10" s="391"/>
      <c r="G10" s="343"/>
      <c r="H10" s="376"/>
      <c r="I10" s="361"/>
      <c r="J10" s="322"/>
      <c r="K10" s="340"/>
      <c r="L10" s="376"/>
      <c r="M10" s="340"/>
      <c r="N10" s="376"/>
      <c r="O10" s="322"/>
      <c r="P10" s="391"/>
      <c r="Q10" s="331"/>
      <c r="R10" s="328"/>
      <c r="S10" s="325"/>
      <c r="T10" s="376"/>
      <c r="U10" s="322"/>
      <c r="V10" s="391"/>
      <c r="W10" s="338"/>
      <c r="X10" s="400"/>
      <c r="Y10" s="343"/>
      <c r="Z10" s="316"/>
      <c r="AA10" s="380"/>
      <c r="AB10" s="381"/>
      <c r="AC10" s="381"/>
      <c r="AD10" s="381"/>
      <c r="AE10" s="381"/>
      <c r="AF10" s="382"/>
    </row>
    <row r="11" spans="1:32" s="2" customFormat="1" ht="27" customHeight="1" x14ac:dyDescent="0.2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47"/>
      <c r="I11" s="313" t="s">
        <v>6</v>
      </c>
      <c r="J11" s="313"/>
      <c r="K11" s="313"/>
      <c r="L11" s="313"/>
      <c r="M11" s="313"/>
      <c r="N11" s="313"/>
      <c r="O11" s="347" t="s">
        <v>6</v>
      </c>
      <c r="P11" s="313"/>
      <c r="Q11" s="313"/>
      <c r="R11" s="313"/>
      <c r="S11" s="313"/>
      <c r="T11" s="313"/>
      <c r="U11" s="313" t="s">
        <v>6</v>
      </c>
      <c r="V11" s="313"/>
      <c r="W11" s="313"/>
      <c r="X11" s="313"/>
      <c r="Y11" s="313"/>
      <c r="Z11" s="313"/>
      <c r="AA11" s="380"/>
      <c r="AB11" s="381"/>
      <c r="AC11" s="381"/>
      <c r="AD11" s="381"/>
      <c r="AE11" s="381"/>
      <c r="AF11" s="382"/>
    </row>
    <row r="12" spans="1:32" s="2" customFormat="1" ht="15.75" customHeight="1" x14ac:dyDescent="0.2">
      <c r="A12" s="113" t="s">
        <v>18</v>
      </c>
      <c r="B12" s="87"/>
      <c r="C12" s="365" t="s">
        <v>388</v>
      </c>
      <c r="D12" s="366"/>
      <c r="E12" s="366"/>
      <c r="F12" s="366"/>
      <c r="G12" s="366"/>
      <c r="H12" s="367"/>
      <c r="I12" s="320" t="s">
        <v>54</v>
      </c>
      <c r="J12" s="320" t="s">
        <v>54</v>
      </c>
      <c r="K12" s="337" t="s">
        <v>115</v>
      </c>
      <c r="L12" s="341" t="s">
        <v>123</v>
      </c>
      <c r="M12" s="392" t="s">
        <v>533</v>
      </c>
      <c r="N12" s="314" t="s">
        <v>368</v>
      </c>
      <c r="O12" s="365" t="s">
        <v>55</v>
      </c>
      <c r="P12" s="366"/>
      <c r="Q12" s="366"/>
      <c r="R12" s="366"/>
      <c r="S12" s="366"/>
      <c r="T12" s="367"/>
      <c r="U12" s="320" t="s">
        <v>54</v>
      </c>
      <c r="V12" s="339" t="s">
        <v>383</v>
      </c>
      <c r="W12" s="341" t="s">
        <v>123</v>
      </c>
      <c r="X12" s="323" t="s">
        <v>44</v>
      </c>
      <c r="Y12" s="392" t="s">
        <v>533</v>
      </c>
      <c r="Z12" s="395" t="s">
        <v>500</v>
      </c>
      <c r="AA12" s="380"/>
      <c r="AB12" s="381"/>
      <c r="AC12" s="381"/>
      <c r="AD12" s="381"/>
      <c r="AE12" s="381"/>
      <c r="AF12" s="382"/>
    </row>
    <row r="13" spans="1:32" s="2" customFormat="1" ht="15.75" customHeight="1" x14ac:dyDescent="0.2">
      <c r="A13" s="113" t="s">
        <v>20</v>
      </c>
      <c r="B13" s="87"/>
      <c r="C13" s="368"/>
      <c r="D13" s="369"/>
      <c r="E13" s="369"/>
      <c r="F13" s="369"/>
      <c r="G13" s="369"/>
      <c r="H13" s="370"/>
      <c r="I13" s="321"/>
      <c r="J13" s="321"/>
      <c r="K13" s="338"/>
      <c r="L13" s="342"/>
      <c r="M13" s="393"/>
      <c r="N13" s="315"/>
      <c r="O13" s="368"/>
      <c r="P13" s="369"/>
      <c r="Q13" s="369"/>
      <c r="R13" s="369"/>
      <c r="S13" s="369"/>
      <c r="T13" s="370"/>
      <c r="U13" s="321"/>
      <c r="V13" s="340"/>
      <c r="W13" s="342"/>
      <c r="X13" s="324"/>
      <c r="Y13" s="393"/>
      <c r="Z13" s="396"/>
      <c r="AA13" s="380"/>
      <c r="AB13" s="381"/>
      <c r="AC13" s="381"/>
      <c r="AD13" s="381"/>
      <c r="AE13" s="381"/>
      <c r="AF13" s="382"/>
    </row>
    <row r="14" spans="1:32" s="2" customFormat="1" ht="15.75" customHeight="1" x14ac:dyDescent="0.2">
      <c r="A14" s="113" t="s">
        <v>21</v>
      </c>
      <c r="B14" s="87"/>
      <c r="C14" s="418"/>
      <c r="D14" s="419"/>
      <c r="E14" s="419"/>
      <c r="F14" s="419"/>
      <c r="G14" s="419"/>
      <c r="H14" s="420"/>
      <c r="I14" s="321"/>
      <c r="J14" s="321"/>
      <c r="K14" s="338"/>
      <c r="L14" s="342"/>
      <c r="M14" s="393"/>
      <c r="N14" s="315"/>
      <c r="O14" s="368"/>
      <c r="P14" s="369"/>
      <c r="Q14" s="369"/>
      <c r="R14" s="369"/>
      <c r="S14" s="369"/>
      <c r="T14" s="370"/>
      <c r="U14" s="321"/>
      <c r="V14" s="340"/>
      <c r="W14" s="342"/>
      <c r="X14" s="324"/>
      <c r="Y14" s="393"/>
      <c r="Z14" s="396"/>
      <c r="AA14" s="383"/>
      <c r="AB14" s="384"/>
      <c r="AC14" s="384"/>
      <c r="AD14" s="384"/>
      <c r="AE14" s="384"/>
      <c r="AF14" s="385"/>
    </row>
    <row r="15" spans="1:32" s="2" customFormat="1" ht="15.75" customHeight="1" x14ac:dyDescent="0.2">
      <c r="A15" s="113" t="s">
        <v>22</v>
      </c>
      <c r="B15" s="87"/>
      <c r="C15" s="421"/>
      <c r="D15" s="422"/>
      <c r="E15" s="422"/>
      <c r="F15" s="422"/>
      <c r="G15" s="422"/>
      <c r="H15" s="423"/>
      <c r="I15" s="322"/>
      <c r="J15" s="322"/>
      <c r="K15" s="338"/>
      <c r="L15" s="343"/>
      <c r="M15" s="394"/>
      <c r="N15" s="316"/>
      <c r="O15" s="371"/>
      <c r="P15" s="372"/>
      <c r="Q15" s="372"/>
      <c r="R15" s="372"/>
      <c r="S15" s="372"/>
      <c r="T15" s="373"/>
      <c r="U15" s="322"/>
      <c r="V15" s="340"/>
      <c r="W15" s="343"/>
      <c r="X15" s="325"/>
      <c r="Y15" s="394"/>
      <c r="Z15" s="397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38</v>
      </c>
      <c r="B16" s="118"/>
      <c r="C16" s="313" t="s">
        <v>31</v>
      </c>
      <c r="D16" s="313"/>
      <c r="E16" s="313"/>
      <c r="F16" s="313"/>
      <c r="G16" s="313"/>
      <c r="H16" s="313"/>
      <c r="I16" s="313" t="s">
        <v>31</v>
      </c>
      <c r="J16" s="313"/>
      <c r="K16" s="313"/>
      <c r="L16" s="313"/>
      <c r="M16" s="313"/>
      <c r="N16" s="313"/>
      <c r="O16" s="347" t="s">
        <v>31</v>
      </c>
      <c r="P16" s="313"/>
      <c r="Q16" s="313"/>
      <c r="R16" s="313"/>
      <c r="S16" s="313"/>
      <c r="T16" s="313"/>
      <c r="U16" s="313" t="s">
        <v>31</v>
      </c>
      <c r="V16" s="313"/>
      <c r="W16" s="313"/>
      <c r="X16" s="313"/>
      <c r="Y16" s="313"/>
      <c r="Z16" s="313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39</v>
      </c>
      <c r="B17" s="119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47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50</v>
      </c>
      <c r="B18" s="110"/>
      <c r="C18" s="335" t="s">
        <v>474</v>
      </c>
      <c r="D18" s="326" t="s">
        <v>476</v>
      </c>
      <c r="E18" s="337" t="s">
        <v>115</v>
      </c>
      <c r="F18" s="344" t="s">
        <v>389</v>
      </c>
      <c r="G18" s="415" t="s">
        <v>532</v>
      </c>
      <c r="H18" s="314" t="s">
        <v>502</v>
      </c>
      <c r="I18" s="339" t="s">
        <v>383</v>
      </c>
      <c r="J18" s="357" t="s">
        <v>483</v>
      </c>
      <c r="K18" s="344" t="s">
        <v>389</v>
      </c>
      <c r="L18" s="332" t="s">
        <v>437</v>
      </c>
      <c r="M18" s="339" t="s">
        <v>383</v>
      </c>
      <c r="N18" s="314" t="s">
        <v>501</v>
      </c>
      <c r="O18" s="320" t="s">
        <v>54</v>
      </c>
      <c r="P18" s="320" t="s">
        <v>54</v>
      </c>
      <c r="Q18" s="337" t="s">
        <v>115</v>
      </c>
      <c r="R18" s="344" t="s">
        <v>389</v>
      </c>
      <c r="S18" s="351" t="s">
        <v>404</v>
      </c>
      <c r="T18" s="374"/>
      <c r="U18" s="335" t="s">
        <v>474</v>
      </c>
      <c r="V18" s="339" t="s">
        <v>383</v>
      </c>
      <c r="W18" s="337" t="s">
        <v>115</v>
      </c>
      <c r="X18" s="344" t="s">
        <v>389</v>
      </c>
      <c r="Y18" s="351" t="s">
        <v>404</v>
      </c>
      <c r="Z18" s="348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51</v>
      </c>
      <c r="B19" s="87"/>
      <c r="C19" s="335"/>
      <c r="D19" s="327"/>
      <c r="E19" s="338"/>
      <c r="F19" s="345"/>
      <c r="G19" s="416"/>
      <c r="H19" s="315"/>
      <c r="I19" s="340"/>
      <c r="J19" s="358"/>
      <c r="K19" s="345"/>
      <c r="L19" s="333"/>
      <c r="M19" s="340"/>
      <c r="N19" s="315"/>
      <c r="O19" s="321"/>
      <c r="P19" s="321"/>
      <c r="Q19" s="338"/>
      <c r="R19" s="345"/>
      <c r="S19" s="352"/>
      <c r="T19" s="375"/>
      <c r="U19" s="335"/>
      <c r="V19" s="340"/>
      <c r="W19" s="338"/>
      <c r="X19" s="345"/>
      <c r="Y19" s="352"/>
      <c r="Z19" s="349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52</v>
      </c>
      <c r="B20" s="111"/>
      <c r="C20" s="335"/>
      <c r="D20" s="327"/>
      <c r="E20" s="338"/>
      <c r="F20" s="345"/>
      <c r="G20" s="416"/>
      <c r="H20" s="315"/>
      <c r="I20" s="340"/>
      <c r="J20" s="358"/>
      <c r="K20" s="345"/>
      <c r="L20" s="333"/>
      <c r="M20" s="340"/>
      <c r="N20" s="315"/>
      <c r="O20" s="321"/>
      <c r="P20" s="321"/>
      <c r="Q20" s="338"/>
      <c r="R20" s="345"/>
      <c r="S20" s="352"/>
      <c r="T20" s="375"/>
      <c r="U20" s="335"/>
      <c r="V20" s="340"/>
      <c r="W20" s="338"/>
      <c r="X20" s="345"/>
      <c r="Y20" s="352"/>
      <c r="Z20" s="349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53</v>
      </c>
      <c r="B21" s="112"/>
      <c r="C21" s="336"/>
      <c r="D21" s="328"/>
      <c r="E21" s="338"/>
      <c r="F21" s="346"/>
      <c r="G21" s="417"/>
      <c r="H21" s="316"/>
      <c r="I21" s="340"/>
      <c r="J21" s="358"/>
      <c r="K21" s="346"/>
      <c r="L21" s="334"/>
      <c r="M21" s="340"/>
      <c r="N21" s="316"/>
      <c r="O21" s="322"/>
      <c r="P21" s="322"/>
      <c r="Q21" s="338"/>
      <c r="R21" s="346"/>
      <c r="S21" s="353"/>
      <c r="T21" s="376"/>
      <c r="U21" s="336"/>
      <c r="V21" s="340"/>
      <c r="W21" s="338"/>
      <c r="X21" s="346"/>
      <c r="Y21" s="353"/>
      <c r="Z21" s="350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23</v>
      </c>
      <c r="B22" s="58"/>
      <c r="C22" s="313" t="s">
        <v>6</v>
      </c>
      <c r="D22" s="313"/>
      <c r="E22" s="313"/>
      <c r="F22" s="313"/>
      <c r="G22" s="313"/>
      <c r="H22" s="313"/>
      <c r="I22" s="313" t="s">
        <v>6</v>
      </c>
      <c r="J22" s="313"/>
      <c r="K22" s="313"/>
      <c r="L22" s="313"/>
      <c r="M22" s="313"/>
      <c r="N22" s="313"/>
      <c r="O22" s="347" t="s">
        <v>6</v>
      </c>
      <c r="P22" s="313"/>
      <c r="Q22" s="313"/>
      <c r="R22" s="313"/>
      <c r="S22" s="313"/>
      <c r="T22" s="313"/>
      <c r="U22" s="313" t="s">
        <v>6</v>
      </c>
      <c r="V22" s="313"/>
      <c r="W22" s="313"/>
      <c r="X22" s="313"/>
      <c r="Y22" s="313"/>
      <c r="Z22" s="313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2">
      <c r="A23" s="94" t="s">
        <v>16</v>
      </c>
      <c r="B23" s="406" t="s">
        <v>58</v>
      </c>
      <c r="C23" s="320" t="s">
        <v>54</v>
      </c>
      <c r="D23" s="339" t="s">
        <v>383</v>
      </c>
      <c r="E23" s="337" t="s">
        <v>115</v>
      </c>
      <c r="F23" s="398" t="s">
        <v>367</v>
      </c>
      <c r="G23" s="392" t="s">
        <v>533</v>
      </c>
      <c r="H23" s="314" t="s">
        <v>499</v>
      </c>
      <c r="I23" s="320" t="s">
        <v>54</v>
      </c>
      <c r="J23" s="320" t="s">
        <v>54</v>
      </c>
      <c r="K23" s="326" t="s">
        <v>476</v>
      </c>
      <c r="L23" s="341" t="s">
        <v>123</v>
      </c>
      <c r="M23" s="323" t="s">
        <v>44</v>
      </c>
      <c r="N23" s="314" t="s">
        <v>507</v>
      </c>
      <c r="O23" s="339" t="s">
        <v>383</v>
      </c>
      <c r="P23" s="326" t="s">
        <v>476</v>
      </c>
      <c r="Q23" s="341" t="s">
        <v>123</v>
      </c>
      <c r="R23" s="344" t="s">
        <v>389</v>
      </c>
      <c r="S23" s="339" t="s">
        <v>383</v>
      </c>
      <c r="T23" s="314" t="s">
        <v>507</v>
      </c>
      <c r="U23" s="335" t="s">
        <v>474</v>
      </c>
      <c r="V23" s="357" t="s">
        <v>483</v>
      </c>
      <c r="W23" s="329" t="s">
        <v>451</v>
      </c>
      <c r="X23" s="332" t="s">
        <v>437</v>
      </c>
      <c r="Y23" s="341" t="s">
        <v>123</v>
      </c>
      <c r="Z23" s="314" t="s">
        <v>499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17</v>
      </c>
      <c r="B24" s="406"/>
      <c r="C24" s="321"/>
      <c r="D24" s="340"/>
      <c r="E24" s="338"/>
      <c r="F24" s="399"/>
      <c r="G24" s="393"/>
      <c r="H24" s="315"/>
      <c r="I24" s="321"/>
      <c r="J24" s="321"/>
      <c r="K24" s="327"/>
      <c r="L24" s="342"/>
      <c r="M24" s="324"/>
      <c r="N24" s="315"/>
      <c r="O24" s="340"/>
      <c r="P24" s="327"/>
      <c r="Q24" s="342"/>
      <c r="R24" s="345"/>
      <c r="S24" s="340"/>
      <c r="T24" s="315"/>
      <c r="U24" s="335"/>
      <c r="V24" s="358"/>
      <c r="W24" s="330"/>
      <c r="X24" s="333"/>
      <c r="Y24" s="342"/>
      <c r="Z24" s="315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36</v>
      </c>
      <c r="B25" s="406"/>
      <c r="C25" s="321"/>
      <c r="D25" s="340"/>
      <c r="E25" s="338"/>
      <c r="F25" s="399"/>
      <c r="G25" s="393"/>
      <c r="H25" s="315"/>
      <c r="I25" s="321"/>
      <c r="J25" s="321"/>
      <c r="K25" s="327"/>
      <c r="L25" s="342"/>
      <c r="M25" s="324"/>
      <c r="N25" s="315"/>
      <c r="O25" s="340"/>
      <c r="P25" s="327"/>
      <c r="Q25" s="342"/>
      <c r="R25" s="345"/>
      <c r="S25" s="340"/>
      <c r="T25" s="315"/>
      <c r="U25" s="335"/>
      <c r="V25" s="358"/>
      <c r="W25" s="330"/>
      <c r="X25" s="333"/>
      <c r="Y25" s="342"/>
      <c r="Z25" s="315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37</v>
      </c>
      <c r="B26" s="87"/>
      <c r="C26" s="322"/>
      <c r="D26" s="340"/>
      <c r="E26" s="338"/>
      <c r="F26" s="400"/>
      <c r="G26" s="394"/>
      <c r="H26" s="316"/>
      <c r="I26" s="322"/>
      <c r="J26" s="322"/>
      <c r="K26" s="328"/>
      <c r="L26" s="343"/>
      <c r="M26" s="325"/>
      <c r="N26" s="316"/>
      <c r="O26" s="340"/>
      <c r="P26" s="328"/>
      <c r="Q26" s="343"/>
      <c r="R26" s="346"/>
      <c r="S26" s="340"/>
      <c r="T26" s="316"/>
      <c r="U26" s="336"/>
      <c r="V26" s="358"/>
      <c r="W26" s="331"/>
      <c r="X26" s="334"/>
      <c r="Y26" s="343"/>
      <c r="Z26" s="316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24</v>
      </c>
      <c r="B27" s="404" t="s">
        <v>57</v>
      </c>
      <c r="C27" s="313" t="s">
        <v>535</v>
      </c>
      <c r="D27" s="313"/>
      <c r="E27" s="313"/>
      <c r="F27" s="313"/>
      <c r="G27" s="313"/>
      <c r="H27" s="313"/>
      <c r="I27" s="313" t="s">
        <v>45</v>
      </c>
      <c r="J27" s="313"/>
      <c r="K27" s="313"/>
      <c r="L27" s="313"/>
      <c r="M27" s="313"/>
      <c r="N27" s="313"/>
      <c r="O27" s="70"/>
      <c r="P27" s="71"/>
      <c r="Q27" s="71"/>
      <c r="R27" s="71"/>
      <c r="S27" s="71"/>
      <c r="T27" s="71"/>
      <c r="U27" s="313" t="s">
        <v>45</v>
      </c>
      <c r="V27" s="313"/>
      <c r="W27" s="313"/>
      <c r="X27" s="313"/>
      <c r="Y27" s="313"/>
      <c r="Z27" s="313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25</v>
      </c>
      <c r="B28" s="404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70"/>
      <c r="P28" s="85"/>
      <c r="Q28" s="85"/>
      <c r="R28" s="85"/>
      <c r="S28" s="85"/>
      <c r="T28" s="121"/>
      <c r="U28" s="313"/>
      <c r="V28" s="313"/>
      <c r="W28" s="313"/>
      <c r="X28" s="313"/>
      <c r="Y28" s="313"/>
      <c r="Z28" s="313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26</v>
      </c>
      <c r="B29" s="404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407" t="s">
        <v>124</v>
      </c>
      <c r="P29" s="408"/>
      <c r="Q29" s="408"/>
      <c r="R29" s="408"/>
      <c r="S29" s="408"/>
      <c r="T29" s="408"/>
      <c r="U29" s="313"/>
      <c r="V29" s="313"/>
      <c r="W29" s="313"/>
      <c r="X29" s="313"/>
      <c r="Y29" s="313"/>
      <c r="Z29" s="313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27</v>
      </c>
      <c r="B30" s="110"/>
      <c r="C30" s="301" t="s">
        <v>534</v>
      </c>
      <c r="D30" s="302"/>
      <c r="E30" s="302"/>
      <c r="F30" s="302"/>
      <c r="G30" s="302"/>
      <c r="H30" s="303"/>
      <c r="I30" s="320" t="s">
        <v>54</v>
      </c>
      <c r="J30" s="320" t="s">
        <v>54</v>
      </c>
      <c r="K30" s="317" t="s">
        <v>452</v>
      </c>
      <c r="L30" s="329" t="s">
        <v>451</v>
      </c>
      <c r="M30" s="326" t="s">
        <v>476</v>
      </c>
      <c r="N30" s="314" t="s">
        <v>503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48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28</v>
      </c>
      <c r="B31" s="111"/>
      <c r="C31" s="304"/>
      <c r="D31" s="305"/>
      <c r="E31" s="305"/>
      <c r="F31" s="305"/>
      <c r="G31" s="305"/>
      <c r="H31" s="306"/>
      <c r="I31" s="321"/>
      <c r="J31" s="321"/>
      <c r="K31" s="318"/>
      <c r="L31" s="330"/>
      <c r="M31" s="327"/>
      <c r="N31" s="315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49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29</v>
      </c>
      <c r="B32" s="111"/>
      <c r="C32" s="307"/>
      <c r="D32" s="308"/>
      <c r="E32" s="308"/>
      <c r="F32" s="308"/>
      <c r="G32" s="308"/>
      <c r="H32" s="309"/>
      <c r="I32" s="321"/>
      <c r="J32" s="321"/>
      <c r="K32" s="318"/>
      <c r="L32" s="330"/>
      <c r="M32" s="327"/>
      <c r="N32" s="315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49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30</v>
      </c>
      <c r="B33" s="111"/>
      <c r="C33" s="310"/>
      <c r="D33" s="311"/>
      <c r="E33" s="311"/>
      <c r="F33" s="311"/>
      <c r="G33" s="311"/>
      <c r="H33" s="312"/>
      <c r="I33" s="322"/>
      <c r="J33" s="322"/>
      <c r="K33" s="319"/>
      <c r="L33" s="331"/>
      <c r="M33" s="328"/>
      <c r="N33" s="316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50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2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7"/>
  <sheetViews>
    <sheetView topLeftCell="A88" zoomScale="110" zoomScaleNormal="110" workbookViewId="0">
      <selection activeCell="M116" sqref="M116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4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4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25">
      <c r="A4" s="424" t="s">
        <v>440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2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25">
      <c r="A6" s="424" t="s">
        <v>441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2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4">
      <c r="A8" s="426" t="str">
        <f>"Agenda R" &amp; Parameters!$B$8</f>
        <v>Agenda R0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538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2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2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2">
      <c r="A17" s="124" t="s">
        <v>149</v>
      </c>
      <c r="B17" s="136" t="s">
        <v>144</v>
      </c>
      <c r="C17" s="136" t="s">
        <v>464</v>
      </c>
      <c r="D17" s="233" t="s">
        <v>418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2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2">
      <c r="A19" s="124" t="s">
        <v>152</v>
      </c>
      <c r="B19" s="136" t="s">
        <v>151</v>
      </c>
      <c r="C19" s="136" t="s">
        <v>153</v>
      </c>
      <c r="D19" s="233" t="s">
        <v>419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2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25" x14ac:dyDescent="0.2">
      <c r="D21" s="228"/>
    </row>
    <row r="22" spans="1:9" ht="15.75" x14ac:dyDescent="0.25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75" x14ac:dyDescent="0.2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5" x14ac:dyDescent="0.2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5" x14ac:dyDescent="0.2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">
      <c r="A31" s="129" t="s">
        <v>181</v>
      </c>
      <c r="B31" s="141" t="s">
        <v>144</v>
      </c>
      <c r="C31" s="141" t="s">
        <v>550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.5" x14ac:dyDescent="0.2">
      <c r="A32" s="129" t="s">
        <v>183</v>
      </c>
      <c r="B32" s="141" t="s">
        <v>144</v>
      </c>
      <c r="C32" s="141" t="s">
        <v>551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75" x14ac:dyDescent="0.25">
      <c r="A36" s="124" t="s">
        <v>190</v>
      </c>
      <c r="B36" s="136" t="s">
        <v>144</v>
      </c>
      <c r="C36" s="138" t="s">
        <v>191</v>
      </c>
      <c r="D36" s="233" t="s">
        <v>477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75" x14ac:dyDescent="0.2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5" x14ac:dyDescent="0.2">
      <c r="A38" s="127" t="s">
        <v>194</v>
      </c>
      <c r="B38" s="139" t="s">
        <v>144</v>
      </c>
      <c r="C38" s="139" t="s">
        <v>195</v>
      </c>
      <c r="D38" s="145" t="s">
        <v>418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.5" x14ac:dyDescent="0.25">
      <c r="A39" s="124" t="s">
        <v>196</v>
      </c>
      <c r="B39" s="136" t="s">
        <v>144</v>
      </c>
      <c r="C39" s="138" t="s">
        <v>217</v>
      </c>
      <c r="D39" s="145" t="s">
        <v>418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2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2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2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25" x14ac:dyDescent="0.2">
      <c r="D43" s="228"/>
    </row>
    <row r="44" spans="1:9" ht="15.75" x14ac:dyDescent="0.25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" x14ac:dyDescent="0.2">
      <c r="A45" s="124" t="s">
        <v>200</v>
      </c>
      <c r="B45" s="136" t="s">
        <v>144</v>
      </c>
      <c r="C45" s="136" t="s">
        <v>201</v>
      </c>
      <c r="D45" s="145" t="s">
        <v>418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2">
      <c r="A46" s="124" t="s">
        <v>202</v>
      </c>
      <c r="B46" s="136" t="s">
        <v>144</v>
      </c>
      <c r="C46" s="136" t="s">
        <v>463</v>
      </c>
      <c r="D46" s="233" t="s">
        <v>418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2">
      <c r="A47" s="124" t="s">
        <v>203</v>
      </c>
      <c r="B47" s="136" t="s">
        <v>144</v>
      </c>
      <c r="C47" s="136" t="s">
        <v>204</v>
      </c>
      <c r="D47" s="145" t="s">
        <v>420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2">
      <c r="A48" s="124" t="s">
        <v>206</v>
      </c>
      <c r="B48" s="136" t="s">
        <v>144</v>
      </c>
      <c r="C48" s="136" t="s">
        <v>207</v>
      </c>
      <c r="D48" s="145" t="s">
        <v>420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" x14ac:dyDescent="0.2">
      <c r="A49" s="124" t="s">
        <v>208</v>
      </c>
      <c r="B49" s="136" t="s">
        <v>144</v>
      </c>
      <c r="C49" s="136" t="s">
        <v>211</v>
      </c>
      <c r="D49" s="145" t="s">
        <v>420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" x14ac:dyDescent="0.2">
      <c r="A50" s="124" t="s">
        <v>210</v>
      </c>
      <c r="B50" s="136" t="s">
        <v>144</v>
      </c>
      <c r="C50" s="136" t="s">
        <v>213</v>
      </c>
      <c r="D50" s="145" t="s">
        <v>420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" x14ac:dyDescent="0.2">
      <c r="A51" s="124" t="s">
        <v>212</v>
      </c>
      <c r="B51" s="136" t="s">
        <v>144</v>
      </c>
      <c r="C51" s="136" t="s">
        <v>513</v>
      </c>
      <c r="D51" s="145" t="s">
        <v>420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" x14ac:dyDescent="0.2">
      <c r="A52" s="124" t="s">
        <v>214</v>
      </c>
      <c r="B52" s="136" t="s">
        <v>144</v>
      </c>
      <c r="C52" s="136" t="s">
        <v>216</v>
      </c>
      <c r="D52" s="145" t="s">
        <v>420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" x14ac:dyDescent="0.2">
      <c r="A53" s="125" t="s">
        <v>215</v>
      </c>
      <c r="B53" s="137" t="s">
        <v>144</v>
      </c>
      <c r="C53" s="137" t="s">
        <v>514</v>
      </c>
      <c r="D53" s="145" t="s">
        <v>420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" x14ac:dyDescent="0.2">
      <c r="D54" s="254"/>
    </row>
    <row r="55" spans="1:9" ht="15.75" x14ac:dyDescent="0.25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75" x14ac:dyDescent="0.25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.25" x14ac:dyDescent="0.2">
      <c r="A57" s="127" t="s">
        <v>222</v>
      </c>
      <c r="B57" s="139" t="s">
        <v>144</v>
      </c>
      <c r="C57" s="139" t="s">
        <v>223</v>
      </c>
      <c r="D57" s="145" t="s">
        <v>418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.25" x14ac:dyDescent="0.2">
      <c r="A58" s="127" t="s">
        <v>224</v>
      </c>
      <c r="B58" s="139" t="s">
        <v>144</v>
      </c>
      <c r="C58" s="139" t="s">
        <v>225</v>
      </c>
      <c r="D58" s="145" t="s">
        <v>418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.25" x14ac:dyDescent="0.2">
      <c r="A59" s="127" t="s">
        <v>226</v>
      </c>
      <c r="B59" s="139" t="s">
        <v>144</v>
      </c>
      <c r="C59" s="139" t="s">
        <v>458</v>
      </c>
      <c r="D59" s="145" t="s">
        <v>418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.25" x14ac:dyDescent="0.2">
      <c r="A60" s="127" t="s">
        <v>227</v>
      </c>
      <c r="B60" s="139" t="s">
        <v>144</v>
      </c>
      <c r="C60" s="139" t="s">
        <v>228</v>
      </c>
      <c r="D60" s="145" t="s">
        <v>418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.25" x14ac:dyDescent="0.2">
      <c r="A61" s="127" t="s">
        <v>229</v>
      </c>
      <c r="B61" s="139" t="s">
        <v>144</v>
      </c>
      <c r="C61" s="139" t="s">
        <v>230</v>
      </c>
      <c r="D61" s="145" t="s">
        <v>418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.25" x14ac:dyDescent="0.2">
      <c r="A62" s="127" t="s">
        <v>231</v>
      </c>
      <c r="B62" s="139" t="s">
        <v>144</v>
      </c>
      <c r="C62" s="139" t="s">
        <v>232</v>
      </c>
      <c r="D62" s="145" t="s">
        <v>418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" x14ac:dyDescent="0.2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.25" x14ac:dyDescent="0.2">
      <c r="A64" s="127" t="s">
        <v>236</v>
      </c>
      <c r="B64" s="139" t="s">
        <v>144</v>
      </c>
      <c r="C64" s="139" t="s">
        <v>239</v>
      </c>
      <c r="D64" s="145" t="s">
        <v>421</v>
      </c>
      <c r="E64" s="139" t="s">
        <v>480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.25" x14ac:dyDescent="0.2">
      <c r="A65" s="127" t="s">
        <v>238</v>
      </c>
      <c r="B65" s="139" t="s">
        <v>144</v>
      </c>
      <c r="C65" s="139" t="s">
        <v>234</v>
      </c>
      <c r="D65" s="145" t="s">
        <v>421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.25" x14ac:dyDescent="0.2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75" x14ac:dyDescent="0.2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25" x14ac:dyDescent="0.2">
      <c r="A68" s="127" t="s">
        <v>243</v>
      </c>
      <c r="B68" s="139" t="s">
        <v>144</v>
      </c>
      <c r="C68" s="139" t="s">
        <v>372</v>
      </c>
      <c r="D68" s="145" t="s">
        <v>421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.25" x14ac:dyDescent="0.2">
      <c r="A69" s="127" t="s">
        <v>244</v>
      </c>
      <c r="B69" s="139" t="s">
        <v>144</v>
      </c>
      <c r="C69" s="139" t="s">
        <v>310</v>
      </c>
      <c r="D69" s="145" t="s">
        <v>421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.25" x14ac:dyDescent="0.2">
      <c r="A70" s="127" t="s">
        <v>246</v>
      </c>
      <c r="B70" s="139" t="s">
        <v>144</v>
      </c>
      <c r="C70" s="139" t="s">
        <v>407</v>
      </c>
      <c r="D70" s="145" t="s">
        <v>421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.25" x14ac:dyDescent="0.2">
      <c r="A71" s="127" t="s">
        <v>247</v>
      </c>
      <c r="B71" s="139" t="s">
        <v>144</v>
      </c>
      <c r="C71" s="139" t="s">
        <v>245</v>
      </c>
      <c r="D71" s="145" t="s">
        <v>421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.25" x14ac:dyDescent="0.2">
      <c r="A72" s="127" t="s">
        <v>249</v>
      </c>
      <c r="B72" s="139" t="s">
        <v>144</v>
      </c>
      <c r="C72" s="139" t="s">
        <v>248</v>
      </c>
      <c r="D72" s="145" t="s">
        <v>421</v>
      </c>
      <c r="E72" s="139" t="s">
        <v>504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.25" x14ac:dyDescent="0.2">
      <c r="A73" s="127" t="s">
        <v>361</v>
      </c>
      <c r="B73" s="139" t="s">
        <v>144</v>
      </c>
      <c r="C73" s="139" t="s">
        <v>250</v>
      </c>
      <c r="D73" s="145" t="s">
        <v>421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75" x14ac:dyDescent="0.2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25" x14ac:dyDescent="0.2">
      <c r="A75" s="127" t="s">
        <v>254</v>
      </c>
      <c r="B75" s="139" t="s">
        <v>144</v>
      </c>
      <c r="C75" s="139" t="s">
        <v>393</v>
      </c>
      <c r="D75" s="145" t="s">
        <v>421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.25" x14ac:dyDescent="0.2">
      <c r="A76" s="127" t="s">
        <v>258</v>
      </c>
      <c r="B76" s="139" t="s">
        <v>144</v>
      </c>
      <c r="C76" s="139" t="s">
        <v>261</v>
      </c>
      <c r="D76" s="145" t="s">
        <v>421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.25" x14ac:dyDescent="0.2">
      <c r="A77" s="127" t="s">
        <v>259</v>
      </c>
      <c r="B77" s="139" t="s">
        <v>144</v>
      </c>
      <c r="C77" s="139" t="s">
        <v>264</v>
      </c>
      <c r="D77" s="145" t="s">
        <v>421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.25" x14ac:dyDescent="0.2">
      <c r="A78" s="127" t="s">
        <v>260</v>
      </c>
      <c r="B78" s="139" t="s">
        <v>144</v>
      </c>
      <c r="C78" s="139" t="s">
        <v>267</v>
      </c>
      <c r="D78" s="145" t="s">
        <v>421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.25" x14ac:dyDescent="0.2">
      <c r="A79" s="127" t="s">
        <v>263</v>
      </c>
      <c r="B79" s="139" t="s">
        <v>144</v>
      </c>
      <c r="C79" s="139" t="s">
        <v>384</v>
      </c>
      <c r="D79" s="145" t="s">
        <v>421</v>
      </c>
      <c r="E79" s="139" t="s">
        <v>505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.25" x14ac:dyDescent="0.2">
      <c r="A80" s="247" t="s">
        <v>266</v>
      </c>
      <c r="B80" s="139" t="s">
        <v>144</v>
      </c>
      <c r="C80" s="139" t="s">
        <v>467</v>
      </c>
      <c r="D80" s="145" t="s">
        <v>421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75" x14ac:dyDescent="0.25">
      <c r="A81" s="248" t="s">
        <v>269</v>
      </c>
      <c r="B81" s="138"/>
      <c r="C81" s="138" t="s">
        <v>270</v>
      </c>
      <c r="D81" s="145" t="s">
        <v>421</v>
      </c>
      <c r="E81" s="138"/>
      <c r="F81" s="201"/>
      <c r="G81" s="150"/>
      <c r="H81" s="201"/>
      <c r="I81" s="162"/>
    </row>
    <row r="82" spans="1:13" ht="14.25" x14ac:dyDescent="0.2">
      <c r="A82" s="247" t="s">
        <v>271</v>
      </c>
      <c r="B82" s="139" t="s">
        <v>144</v>
      </c>
      <c r="C82" s="139" t="s">
        <v>445</v>
      </c>
      <c r="D82" s="145" t="s">
        <v>421</v>
      </c>
      <c r="E82" s="139" t="s">
        <v>442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.25" x14ac:dyDescent="0.2">
      <c r="A83" s="246" t="s">
        <v>377</v>
      </c>
      <c r="B83" s="220" t="s">
        <v>144</v>
      </c>
      <c r="C83" s="220" t="s">
        <v>482</v>
      </c>
      <c r="D83" s="145" t="s">
        <v>421</v>
      </c>
      <c r="E83" s="220" t="s">
        <v>462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.25" x14ac:dyDescent="0.2">
      <c r="A84" s="246" t="s">
        <v>443</v>
      </c>
      <c r="B84" s="220" t="s">
        <v>144</v>
      </c>
      <c r="C84" s="220" t="s">
        <v>447</v>
      </c>
      <c r="D84" s="145" t="s">
        <v>421</v>
      </c>
      <c r="E84" s="220" t="s">
        <v>425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.25" x14ac:dyDescent="0.2">
      <c r="A85" s="246" t="s">
        <v>448</v>
      </c>
      <c r="B85" s="220" t="s">
        <v>144</v>
      </c>
      <c r="C85" s="220" t="s">
        <v>446</v>
      </c>
      <c r="D85" s="145" t="s">
        <v>421</v>
      </c>
      <c r="E85" s="220" t="s">
        <v>444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" customHeight="1" x14ac:dyDescent="0.2">
      <c r="A86" s="219" t="s">
        <v>468</v>
      </c>
      <c r="B86" s="224" t="s">
        <v>144</v>
      </c>
      <c r="C86" s="224" t="s">
        <v>483</v>
      </c>
      <c r="D86" s="145" t="s">
        <v>421</v>
      </c>
      <c r="E86" s="224" t="s">
        <v>484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2">
      <c r="I87" s="266"/>
    </row>
    <row r="88" spans="1:13" ht="15.75" x14ac:dyDescent="0.25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" x14ac:dyDescent="0.2">
      <c r="A89" s="263" t="s">
        <v>274</v>
      </c>
      <c r="B89" s="269" t="s">
        <v>144</v>
      </c>
      <c r="C89" s="269" t="s">
        <v>520</v>
      </c>
      <c r="D89" s="264"/>
      <c r="E89" s="224" t="s">
        <v>521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</row>
    <row r="90" spans="1:13" ht="14.25" x14ac:dyDescent="0.2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75" x14ac:dyDescent="0.25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x14ac:dyDescent="0.2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75" x14ac:dyDescent="0.25">
      <c r="A94" s="428" t="s">
        <v>515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.5" x14ac:dyDescent="0.2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75" x14ac:dyDescent="0.2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" x14ac:dyDescent="0.2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2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2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.25" x14ac:dyDescent="0.2">
      <c r="D100" s="228"/>
    </row>
    <row r="101" spans="1:9" ht="15.75" x14ac:dyDescent="0.25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" x14ac:dyDescent="0.2">
      <c r="A102" s="124" t="s">
        <v>159</v>
      </c>
      <c r="B102" s="136" t="s">
        <v>144</v>
      </c>
      <c r="C102" s="136" t="s">
        <v>282</v>
      </c>
      <c r="D102" s="230" t="s">
        <v>422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2">
      <c r="A103" s="124" t="s">
        <v>190</v>
      </c>
      <c r="B103" s="136" t="s">
        <v>144</v>
      </c>
      <c r="C103" s="136" t="s">
        <v>283</v>
      </c>
      <c r="D103" s="230" t="s">
        <v>422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2">
      <c r="A104" s="124" t="s">
        <v>192</v>
      </c>
      <c r="B104" s="136" t="s">
        <v>144</v>
      </c>
      <c r="C104" s="136" t="s">
        <v>284</v>
      </c>
      <c r="D104" s="230" t="s">
        <v>422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2">
      <c r="A105" s="124" t="s">
        <v>196</v>
      </c>
      <c r="B105" s="136" t="s">
        <v>144</v>
      </c>
      <c r="C105" s="136" t="s">
        <v>494</v>
      </c>
      <c r="D105" s="230" t="s">
        <v>422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2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2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25" x14ac:dyDescent="0.2">
      <c r="D108" s="228"/>
    </row>
    <row r="109" spans="1:9" ht="15.75" x14ac:dyDescent="0.25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" x14ac:dyDescent="0.2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25" x14ac:dyDescent="0.2">
      <c r="D111" s="228"/>
    </row>
    <row r="112" spans="1:9" ht="15.75" x14ac:dyDescent="0.25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75" x14ac:dyDescent="0.25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.25" x14ac:dyDescent="0.2">
      <c r="A114" s="127" t="s">
        <v>222</v>
      </c>
      <c r="B114" s="139" t="s">
        <v>144</v>
      </c>
      <c r="C114" s="139" t="s">
        <v>290</v>
      </c>
      <c r="D114" s="139" t="s">
        <v>563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25" x14ac:dyDescent="0.2">
      <c r="A115" s="127" t="s">
        <v>224</v>
      </c>
      <c r="B115" s="139" t="s">
        <v>144</v>
      </c>
      <c r="C115" s="139" t="s">
        <v>292</v>
      </c>
      <c r="D115" s="139" t="s">
        <v>563</v>
      </c>
      <c r="E115" s="139" t="s">
        <v>459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75" x14ac:dyDescent="0.25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.25" x14ac:dyDescent="0.2">
      <c r="A117" s="127" t="s">
        <v>243</v>
      </c>
      <c r="B117" s="139" t="s">
        <v>144</v>
      </c>
      <c r="C117" s="139" t="s">
        <v>423</v>
      </c>
      <c r="D117" s="220" t="s">
        <v>563</v>
      </c>
      <c r="E117" s="139" t="s">
        <v>478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" customHeight="1" x14ac:dyDescent="0.2">
      <c r="A118" s="219" t="s">
        <v>244</v>
      </c>
      <c r="B118" s="224" t="s">
        <v>144</v>
      </c>
      <c r="C118" s="224" t="s">
        <v>469</v>
      </c>
      <c r="D118" s="224" t="s">
        <v>563</v>
      </c>
      <c r="E118" s="224" t="s">
        <v>461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.25" x14ac:dyDescent="0.2">
      <c r="D119" s="228"/>
    </row>
    <row r="120" spans="1:9" ht="15.75" x14ac:dyDescent="0.25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" x14ac:dyDescent="0.2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8" si="11">F121+TIME(0,G121,0)</f>
        <v>0.46041666666666659</v>
      </c>
      <c r="I121" s="160"/>
    </row>
    <row r="122" spans="1:9" ht="15" x14ac:dyDescent="0.2">
      <c r="A122" s="124" t="s">
        <v>275</v>
      </c>
      <c r="B122" s="136" t="s">
        <v>296</v>
      </c>
      <c r="C122" s="136" t="s">
        <v>495</v>
      </c>
      <c r="D122" s="139" t="s">
        <v>563</v>
      </c>
      <c r="E122" s="136" t="s">
        <v>518</v>
      </c>
      <c r="F122" s="199">
        <f t="shared" ref="F122:F128" si="12">H121</f>
        <v>0.46041666666666659</v>
      </c>
      <c r="G122" s="148">
        <v>10</v>
      </c>
      <c r="H122" s="199">
        <f t="shared" si="11"/>
        <v>0.46736111111111101</v>
      </c>
      <c r="I122" s="160"/>
    </row>
    <row r="123" spans="1:9" s="84" customFormat="1" ht="15" x14ac:dyDescent="0.2">
      <c r="A123" s="250" t="s">
        <v>276</v>
      </c>
      <c r="B123" s="136" t="s">
        <v>296</v>
      </c>
      <c r="C123" s="136" t="s">
        <v>519</v>
      </c>
      <c r="D123" s="139" t="s">
        <v>563</v>
      </c>
      <c r="E123" s="136" t="s">
        <v>425</v>
      </c>
      <c r="F123" s="199">
        <f>H122</f>
        <v>0.46736111111111101</v>
      </c>
      <c r="G123" s="148">
        <v>40</v>
      </c>
      <c r="H123" s="199">
        <f t="shared" si="11"/>
        <v>0.4951388888888888</v>
      </c>
      <c r="I123" s="160"/>
    </row>
    <row r="124" spans="1:9" s="84" customFormat="1" ht="15" x14ac:dyDescent="0.2">
      <c r="A124" s="250" t="s">
        <v>413</v>
      </c>
      <c r="B124" s="136" t="s">
        <v>296</v>
      </c>
      <c r="C124" s="136" t="s">
        <v>537</v>
      </c>
      <c r="D124" s="139" t="s">
        <v>563</v>
      </c>
      <c r="E124" s="136"/>
      <c r="F124" s="199">
        <f>H123</f>
        <v>0.4951388888888888</v>
      </c>
      <c r="G124" s="148">
        <v>20</v>
      </c>
      <c r="H124" s="199">
        <f t="shared" si="11"/>
        <v>0.50902777777777763</v>
      </c>
      <c r="I124" s="160"/>
    </row>
    <row r="125" spans="1:9" s="84" customFormat="1" ht="15" x14ac:dyDescent="0.2">
      <c r="A125" s="250" t="s">
        <v>414</v>
      </c>
      <c r="B125" s="136" t="s">
        <v>296</v>
      </c>
      <c r="C125" s="136"/>
      <c r="D125" s="220"/>
      <c r="E125" s="136"/>
      <c r="F125" s="199">
        <f>H124</f>
        <v>0.50902777777777763</v>
      </c>
      <c r="G125" s="148">
        <v>0</v>
      </c>
      <c r="H125" s="199">
        <f t="shared" si="11"/>
        <v>0.50902777777777763</v>
      </c>
      <c r="I125" s="160"/>
    </row>
    <row r="126" spans="1:9" ht="18.95" customHeight="1" x14ac:dyDescent="0.2">
      <c r="A126" s="124" t="s">
        <v>415</v>
      </c>
      <c r="B126" s="136" t="s">
        <v>296</v>
      </c>
      <c r="D126" s="136"/>
      <c r="E126" s="136"/>
      <c r="F126" s="199">
        <f>H125</f>
        <v>0.50902777777777763</v>
      </c>
      <c r="G126" s="148"/>
      <c r="H126" s="199">
        <f t="shared" si="11"/>
        <v>0.50902777777777763</v>
      </c>
      <c r="I126" s="160"/>
    </row>
    <row r="127" spans="1:9" ht="15" x14ac:dyDescent="0.2">
      <c r="A127" s="124" t="s">
        <v>416</v>
      </c>
      <c r="B127" s="136" t="s">
        <v>296</v>
      </c>
      <c r="C127" s="136"/>
      <c r="D127" s="136"/>
      <c r="E127" s="136"/>
      <c r="F127" s="199">
        <f t="shared" si="12"/>
        <v>0.50902777777777763</v>
      </c>
      <c r="G127" s="148"/>
      <c r="H127" s="199">
        <f t="shared" si="11"/>
        <v>0.50902777777777763</v>
      </c>
      <c r="I127" s="160"/>
    </row>
    <row r="128" spans="1:9" ht="36" customHeight="1" x14ac:dyDescent="0.2">
      <c r="A128" s="124" t="s">
        <v>506</v>
      </c>
      <c r="B128" s="136"/>
      <c r="C128" s="136"/>
      <c r="D128" s="136"/>
      <c r="E128" s="136"/>
      <c r="F128" s="199">
        <f t="shared" si="12"/>
        <v>0.50902777777777763</v>
      </c>
      <c r="G128" s="148">
        <v>0</v>
      </c>
      <c r="H128" s="199">
        <f t="shared" si="11"/>
        <v>0.50902777777777763</v>
      </c>
      <c r="I128" s="160"/>
    </row>
    <row r="130" spans="1:9" ht="15.75" x14ac:dyDescent="0.25">
      <c r="A130" s="171" t="s">
        <v>277</v>
      </c>
      <c r="B130" s="177"/>
      <c r="C130" s="177" t="s">
        <v>278</v>
      </c>
      <c r="D130" s="177"/>
      <c r="E130" s="177" t="s">
        <v>164</v>
      </c>
      <c r="F130" s="211">
        <f>H128</f>
        <v>0.50902777777777763</v>
      </c>
      <c r="G130" s="182">
        <v>0</v>
      </c>
      <c r="H130" s="211">
        <f>F130+TIME(0,G130,0)</f>
        <v>0.50902777777777763</v>
      </c>
      <c r="I130" s="177"/>
    </row>
    <row r="131" spans="1:9" x14ac:dyDescent="0.2">
      <c r="A131" s="131"/>
      <c r="B131" s="131"/>
      <c r="C131" s="131" t="s">
        <v>279</v>
      </c>
      <c r="D131" s="131"/>
      <c r="E131" s="131"/>
      <c r="F131" s="210"/>
      <c r="G131" s="155">
        <f>(H131-H130) * 24 * 60</f>
        <v>17.000000000000259</v>
      </c>
      <c r="H131" s="210">
        <v>0.52083333333333337</v>
      </c>
      <c r="I131" s="131"/>
    </row>
    <row r="133" spans="1:9" ht="15.75" x14ac:dyDescent="0.25">
      <c r="A133" s="428" t="s">
        <v>516</v>
      </c>
      <c r="B133" s="429"/>
      <c r="C133" s="429"/>
      <c r="D133" s="429"/>
      <c r="E133" s="429"/>
      <c r="F133" s="429"/>
      <c r="G133" s="429"/>
      <c r="H133" s="429"/>
      <c r="I133" s="429"/>
    </row>
    <row r="134" spans="1:9" s="3" customFormat="1" ht="31.5" x14ac:dyDescent="0.25">
      <c r="A134" s="122" t="s">
        <v>133</v>
      </c>
      <c r="B134" s="122" t="s">
        <v>134</v>
      </c>
      <c r="C134" s="122" t="s">
        <v>59</v>
      </c>
      <c r="D134" s="122" t="s">
        <v>135</v>
      </c>
      <c r="E134" s="122" t="s">
        <v>136</v>
      </c>
      <c r="F134" s="197" t="s">
        <v>137</v>
      </c>
      <c r="G134" s="146" t="s">
        <v>138</v>
      </c>
      <c r="H134" s="197" t="s">
        <v>139</v>
      </c>
      <c r="I134" s="122" t="s">
        <v>140</v>
      </c>
    </row>
    <row r="135" spans="1:9" ht="15.75" x14ac:dyDescent="0.25">
      <c r="A135" s="123" t="s">
        <v>141</v>
      </c>
      <c r="B135" s="135"/>
      <c r="C135" s="135" t="s">
        <v>142</v>
      </c>
      <c r="D135" s="135"/>
      <c r="E135" s="135"/>
      <c r="F135" s="198"/>
      <c r="G135" s="147"/>
      <c r="H135" s="198"/>
      <c r="I135" s="159"/>
    </row>
    <row r="136" spans="1:9" ht="15" x14ac:dyDescent="0.2">
      <c r="A136" s="124" t="s">
        <v>143</v>
      </c>
      <c r="B136" s="136" t="s">
        <v>144</v>
      </c>
      <c r="C136" s="136" t="s">
        <v>280</v>
      </c>
      <c r="D136" s="139"/>
      <c r="E136" s="136" t="s">
        <v>164</v>
      </c>
      <c r="F136" s="199">
        <v>0.33333333333333331</v>
      </c>
      <c r="G136" s="148">
        <v>1</v>
      </c>
      <c r="H136" s="199">
        <f>F136+TIME(0,G136,0)</f>
        <v>0.33402777777777776</v>
      </c>
      <c r="I136" s="160"/>
    </row>
    <row r="137" spans="1:9" ht="15" x14ac:dyDescent="0.2">
      <c r="A137" s="124" t="s">
        <v>146</v>
      </c>
      <c r="B137" s="136" t="s">
        <v>144</v>
      </c>
      <c r="C137" s="136" t="s">
        <v>281</v>
      </c>
      <c r="D137" s="139"/>
      <c r="E137" s="136" t="s">
        <v>148</v>
      </c>
      <c r="F137" s="199">
        <f>H136</f>
        <v>0.33402777777777776</v>
      </c>
      <c r="G137" s="148">
        <v>1</v>
      </c>
      <c r="H137" s="199">
        <f>F137+TIME(0,G137,0)</f>
        <v>0.3347222222222222</v>
      </c>
      <c r="I137" s="160"/>
    </row>
    <row r="138" spans="1:9" ht="15" x14ac:dyDescent="0.2">
      <c r="A138" s="125" t="s">
        <v>149</v>
      </c>
      <c r="B138" s="137" t="s">
        <v>151</v>
      </c>
      <c r="C138" s="137" t="s">
        <v>342</v>
      </c>
      <c r="D138" s="145" t="s">
        <v>95</v>
      </c>
      <c r="E138" s="137" t="s">
        <v>164</v>
      </c>
      <c r="F138" s="200">
        <f>H137</f>
        <v>0.3347222222222222</v>
      </c>
      <c r="G138" s="149">
        <v>1</v>
      </c>
      <c r="H138" s="200">
        <f>F138+TIME(0,G138,0)</f>
        <v>0.33541666666666664</v>
      </c>
      <c r="I138" s="161"/>
    </row>
    <row r="139" spans="1:9" ht="14.25" x14ac:dyDescent="0.2">
      <c r="D139" s="228"/>
    </row>
    <row r="140" spans="1:9" ht="15.75" x14ac:dyDescent="0.25">
      <c r="A140" s="123" t="s">
        <v>157</v>
      </c>
      <c r="B140" s="135"/>
      <c r="C140" s="135" t="s">
        <v>158</v>
      </c>
      <c r="D140" s="229"/>
      <c r="E140" s="135"/>
      <c r="F140" s="198"/>
      <c r="G140" s="147"/>
      <c r="H140" s="198"/>
      <c r="I140" s="159"/>
    </row>
    <row r="141" spans="1:9" ht="15" x14ac:dyDescent="0.2">
      <c r="A141" s="124" t="s">
        <v>159</v>
      </c>
      <c r="B141" s="136" t="s">
        <v>144</v>
      </c>
      <c r="C141" s="141" t="s">
        <v>282</v>
      </c>
      <c r="D141" s="230" t="s">
        <v>422</v>
      </c>
      <c r="E141" s="136" t="s">
        <v>164</v>
      </c>
      <c r="F141" s="199">
        <f>H138</f>
        <v>0.33541666666666664</v>
      </c>
      <c r="G141" s="148">
        <v>1</v>
      </c>
      <c r="H141" s="199">
        <f t="shared" ref="H141:H149" si="13">F141+TIME(0,G141,0)</f>
        <v>0.33611111111111108</v>
      </c>
      <c r="I141" s="160"/>
    </row>
    <row r="142" spans="1:9" ht="15" x14ac:dyDescent="0.2">
      <c r="A142" s="124" t="s">
        <v>190</v>
      </c>
      <c r="B142" s="136" t="s">
        <v>144</v>
      </c>
      <c r="C142" s="136" t="s">
        <v>283</v>
      </c>
      <c r="D142" s="230" t="s">
        <v>422</v>
      </c>
      <c r="E142" s="136" t="s">
        <v>164</v>
      </c>
      <c r="F142" s="199">
        <f t="shared" ref="F142:F149" si="14">H141</f>
        <v>0.33611111111111108</v>
      </c>
      <c r="G142" s="148">
        <v>1</v>
      </c>
      <c r="H142" s="199">
        <f t="shared" si="13"/>
        <v>0.33680555555555552</v>
      </c>
      <c r="I142" s="160"/>
    </row>
    <row r="143" spans="1:9" ht="15" x14ac:dyDescent="0.2">
      <c r="A143" s="124" t="s">
        <v>192</v>
      </c>
      <c r="B143" s="136" t="s">
        <v>144</v>
      </c>
      <c r="C143" s="136" t="s">
        <v>297</v>
      </c>
      <c r="D143" s="139"/>
      <c r="E143" s="136" t="s">
        <v>154</v>
      </c>
      <c r="F143" s="199">
        <f t="shared" si="14"/>
        <v>0.33680555555555552</v>
      </c>
      <c r="G143" s="148">
        <v>1</v>
      </c>
      <c r="H143" s="199">
        <f t="shared" si="13"/>
        <v>0.33749999999999997</v>
      </c>
      <c r="I143" s="160"/>
    </row>
    <row r="144" spans="1:9" ht="30" x14ac:dyDescent="0.2">
      <c r="A144" s="124" t="s">
        <v>196</v>
      </c>
      <c r="B144" s="136" t="s">
        <v>144</v>
      </c>
      <c r="C144" s="136" t="s">
        <v>298</v>
      </c>
      <c r="D144" s="230" t="s">
        <v>422</v>
      </c>
      <c r="E144" s="136" t="s">
        <v>164</v>
      </c>
      <c r="F144" s="199">
        <f t="shared" si="14"/>
        <v>0.33749999999999997</v>
      </c>
      <c r="G144" s="148">
        <v>1</v>
      </c>
      <c r="H144" s="199">
        <f t="shared" si="13"/>
        <v>0.33819444444444441</v>
      </c>
      <c r="I144" s="160"/>
    </row>
    <row r="145" spans="1:15" ht="15" x14ac:dyDescent="0.2">
      <c r="A145" s="124" t="s">
        <v>197</v>
      </c>
      <c r="B145" s="136" t="s">
        <v>144</v>
      </c>
      <c r="C145" s="136" t="s">
        <v>299</v>
      </c>
      <c r="D145" s="230" t="s">
        <v>422</v>
      </c>
      <c r="E145" s="136" t="s">
        <v>164</v>
      </c>
      <c r="F145" s="199">
        <f t="shared" si="14"/>
        <v>0.33819444444444441</v>
      </c>
      <c r="G145" s="148">
        <v>1</v>
      </c>
      <c r="H145" s="199">
        <f t="shared" si="13"/>
        <v>0.33888888888888885</v>
      </c>
      <c r="I145" s="160"/>
    </row>
    <row r="146" spans="1:15" ht="15" x14ac:dyDescent="0.2">
      <c r="A146" s="124" t="s">
        <v>286</v>
      </c>
      <c r="B146" s="136" t="s">
        <v>144</v>
      </c>
      <c r="C146" s="136" t="s">
        <v>300</v>
      </c>
      <c r="D146" s="230" t="s">
        <v>422</v>
      </c>
      <c r="E146" s="136" t="s">
        <v>164</v>
      </c>
      <c r="F146" s="199">
        <f t="shared" si="14"/>
        <v>0.33888888888888885</v>
      </c>
      <c r="G146" s="148">
        <v>1</v>
      </c>
      <c r="H146" s="199">
        <f t="shared" si="13"/>
        <v>0.33958333333333329</v>
      </c>
      <c r="I146" s="160"/>
    </row>
    <row r="147" spans="1:15" ht="15" x14ac:dyDescent="0.2">
      <c r="A147" s="124" t="s">
        <v>301</v>
      </c>
      <c r="B147" s="136" t="s">
        <v>144</v>
      </c>
      <c r="C147" s="136" t="s">
        <v>302</v>
      </c>
      <c r="D147" s="230" t="s">
        <v>422</v>
      </c>
      <c r="E147" s="136" t="s">
        <v>164</v>
      </c>
      <c r="F147" s="199">
        <f t="shared" si="14"/>
        <v>0.33958333333333329</v>
      </c>
      <c r="G147" s="148">
        <v>1</v>
      </c>
      <c r="H147" s="199">
        <f t="shared" si="13"/>
        <v>0.34027777777777773</v>
      </c>
      <c r="I147" s="160"/>
    </row>
    <row r="148" spans="1:15" ht="15" x14ac:dyDescent="0.2">
      <c r="A148" s="124" t="s">
        <v>338</v>
      </c>
      <c r="B148" s="136" t="s">
        <v>144</v>
      </c>
      <c r="C148" s="136" t="s">
        <v>460</v>
      </c>
      <c r="D148" s="230" t="s">
        <v>422</v>
      </c>
      <c r="E148" s="136" t="s">
        <v>164</v>
      </c>
      <c r="F148" s="199">
        <f t="shared" si="14"/>
        <v>0.34027777777777773</v>
      </c>
      <c r="G148" s="148">
        <v>3</v>
      </c>
      <c r="H148" s="199">
        <f t="shared" si="13"/>
        <v>0.34236111111111106</v>
      </c>
      <c r="I148" s="160"/>
      <c r="L148" s="199"/>
      <c r="M148" s="148"/>
      <c r="N148" s="199"/>
      <c r="O148" s="160"/>
    </row>
    <row r="149" spans="1:15" ht="15" x14ac:dyDescent="0.2">
      <c r="A149" s="168" t="s">
        <v>380</v>
      </c>
      <c r="B149" s="173"/>
      <c r="C149" s="173"/>
      <c r="D149" s="176"/>
      <c r="E149" s="173"/>
      <c r="F149" s="207">
        <f t="shared" si="14"/>
        <v>0.34236111111111106</v>
      </c>
      <c r="G149" s="179">
        <v>0</v>
      </c>
      <c r="H149" s="207">
        <f t="shared" si="13"/>
        <v>0.34236111111111106</v>
      </c>
      <c r="I149" s="184"/>
    </row>
    <row r="150" spans="1:15" ht="14.25" x14ac:dyDescent="0.2">
      <c r="D150" s="228"/>
    </row>
    <row r="151" spans="1:15" ht="15.75" x14ac:dyDescent="0.25">
      <c r="A151" s="123" t="s">
        <v>198</v>
      </c>
      <c r="B151" s="135"/>
      <c r="C151" s="135" t="s">
        <v>303</v>
      </c>
      <c r="D151" s="229"/>
      <c r="E151" s="135"/>
      <c r="F151" s="198"/>
      <c r="G151" s="147"/>
      <c r="H151" s="198"/>
      <c r="I151" s="159"/>
    </row>
    <row r="152" spans="1:15" ht="15.75" x14ac:dyDescent="0.25">
      <c r="A152" s="126" t="s">
        <v>200</v>
      </c>
      <c r="B152" s="138"/>
      <c r="C152" s="138" t="s">
        <v>304</v>
      </c>
      <c r="D152" s="140"/>
      <c r="E152" s="138"/>
      <c r="F152" s="201"/>
      <c r="G152" s="150"/>
      <c r="H152" s="201"/>
      <c r="I152" s="162"/>
    </row>
    <row r="153" spans="1:15" ht="14.25" x14ac:dyDescent="0.2">
      <c r="A153" s="127" t="s">
        <v>343</v>
      </c>
      <c r="B153" s="139" t="s">
        <v>144</v>
      </c>
      <c r="C153" s="139" t="s">
        <v>386</v>
      </c>
      <c r="D153" s="139"/>
      <c r="E153" s="139" t="s">
        <v>205</v>
      </c>
      <c r="F153" s="202">
        <f>H149</f>
        <v>0.34236111111111106</v>
      </c>
      <c r="G153" s="151">
        <v>2</v>
      </c>
      <c r="H153" s="202">
        <f t="shared" ref="H153:H159" si="15">F153+TIME(0,G153,0)</f>
        <v>0.34374999999999994</v>
      </c>
      <c r="I153" s="163"/>
    </row>
    <row r="154" spans="1:15" ht="14.25" x14ac:dyDescent="0.2">
      <c r="A154" s="127" t="s">
        <v>344</v>
      </c>
      <c r="B154" s="139" t="s">
        <v>296</v>
      </c>
      <c r="C154" s="139" t="s">
        <v>305</v>
      </c>
      <c r="D154" s="233" t="s">
        <v>420</v>
      </c>
      <c r="E154" s="139" t="s">
        <v>205</v>
      </c>
      <c r="F154" s="202">
        <f t="shared" ref="F154:F159" si="16">H153</f>
        <v>0.34374999999999994</v>
      </c>
      <c r="G154" s="151">
        <v>10</v>
      </c>
      <c r="H154" s="202">
        <f t="shared" si="15"/>
        <v>0.35069444444444436</v>
      </c>
      <c r="I154" s="163"/>
    </row>
    <row r="155" spans="1:15" ht="14.25" x14ac:dyDescent="0.2">
      <c r="A155" s="127" t="s">
        <v>345</v>
      </c>
      <c r="B155" s="139" t="s">
        <v>144</v>
      </c>
      <c r="C155" s="139" t="s">
        <v>306</v>
      </c>
      <c r="D155" s="233" t="s">
        <v>306</v>
      </c>
      <c r="E155" s="139" t="s">
        <v>205</v>
      </c>
      <c r="F155" s="202">
        <f t="shared" si="16"/>
        <v>0.35069444444444436</v>
      </c>
      <c r="G155" s="151">
        <v>10</v>
      </c>
      <c r="H155" s="202">
        <f t="shared" si="15"/>
        <v>0.35763888888888878</v>
      </c>
      <c r="I155" s="163"/>
    </row>
    <row r="156" spans="1:15" ht="13.9" customHeight="1" x14ac:dyDescent="0.2">
      <c r="A156" s="127" t="s">
        <v>346</v>
      </c>
      <c r="B156" s="139" t="s">
        <v>144</v>
      </c>
      <c r="C156" s="139" t="s">
        <v>307</v>
      </c>
      <c r="D156" s="139"/>
      <c r="E156" s="139" t="s">
        <v>154</v>
      </c>
      <c r="F156" s="202">
        <f t="shared" si="16"/>
        <v>0.35763888888888878</v>
      </c>
      <c r="G156" s="151">
        <v>2</v>
      </c>
      <c r="H156" s="202">
        <f t="shared" si="15"/>
        <v>0.35902777777777767</v>
      </c>
      <c r="I156" s="163"/>
    </row>
    <row r="157" spans="1:15" ht="15" x14ac:dyDescent="0.2">
      <c r="A157" s="127" t="s">
        <v>347</v>
      </c>
      <c r="B157" s="139" t="s">
        <v>144</v>
      </c>
      <c r="C157" s="139" t="s">
        <v>308</v>
      </c>
      <c r="D157" s="145"/>
      <c r="E157" s="136"/>
      <c r="F157" s="202">
        <f t="shared" si="16"/>
        <v>0.35902777777777767</v>
      </c>
      <c r="G157" s="151">
        <v>0</v>
      </c>
      <c r="H157" s="202">
        <f t="shared" si="15"/>
        <v>0.35902777777777767</v>
      </c>
      <c r="I157" s="163"/>
    </row>
    <row r="158" spans="1:15" ht="14.25" x14ac:dyDescent="0.2">
      <c r="A158" s="127" t="s">
        <v>348</v>
      </c>
      <c r="B158" s="139" t="s">
        <v>144</v>
      </c>
      <c r="C158" s="139" t="s">
        <v>309</v>
      </c>
      <c r="D158" s="233" t="s">
        <v>424</v>
      </c>
      <c r="E158" s="139" t="s">
        <v>480</v>
      </c>
      <c r="F158" s="202">
        <f t="shared" si="16"/>
        <v>0.35902777777777767</v>
      </c>
      <c r="G158" s="151">
        <v>3</v>
      </c>
      <c r="H158" s="202">
        <f t="shared" si="15"/>
        <v>0.36111111111111099</v>
      </c>
      <c r="I158" s="163"/>
    </row>
    <row r="159" spans="1:15" ht="13.9" customHeight="1" x14ac:dyDescent="0.2">
      <c r="A159" s="169" t="s">
        <v>349</v>
      </c>
      <c r="B159" s="174"/>
      <c r="C159" s="174"/>
      <c r="D159" s="174"/>
      <c r="E159" s="174"/>
      <c r="F159" s="208">
        <f t="shared" si="16"/>
        <v>0.36111111111111099</v>
      </c>
      <c r="G159" s="180">
        <v>0</v>
      </c>
      <c r="H159" s="208">
        <f t="shared" si="15"/>
        <v>0.36111111111111099</v>
      </c>
      <c r="I159" s="185"/>
    </row>
    <row r="160" spans="1:15" ht="15.75" x14ac:dyDescent="0.25">
      <c r="A160" s="126" t="s">
        <v>202</v>
      </c>
      <c r="B160" s="138"/>
      <c r="C160" s="138" t="s">
        <v>242</v>
      </c>
      <c r="D160" s="233"/>
      <c r="E160" s="138"/>
      <c r="F160" s="201"/>
      <c r="G160" s="150"/>
      <c r="H160" s="201"/>
      <c r="I160" s="162"/>
    </row>
    <row r="161" spans="1:9" ht="14.25" x14ac:dyDescent="0.2">
      <c r="A161" s="127" t="s">
        <v>350</v>
      </c>
      <c r="B161" s="139" t="s">
        <v>144</v>
      </c>
      <c r="C161" s="139" t="s">
        <v>373</v>
      </c>
      <c r="D161" s="233" t="s">
        <v>424</v>
      </c>
      <c r="E161" s="139" t="s">
        <v>154</v>
      </c>
      <c r="F161" s="202">
        <f>H159</f>
        <v>0.36111111111111099</v>
      </c>
      <c r="G161" s="151">
        <v>3</v>
      </c>
      <c r="H161" s="202">
        <f t="shared" ref="H161:H166" si="17">F161+TIME(0,G161,0)</f>
        <v>0.36319444444444432</v>
      </c>
      <c r="I161" s="163"/>
    </row>
    <row r="162" spans="1:9" ht="14.25" x14ac:dyDescent="0.2">
      <c r="A162" s="127" t="s">
        <v>351</v>
      </c>
      <c r="B162" s="139" t="s">
        <v>144</v>
      </c>
      <c r="C162" s="139" t="s">
        <v>310</v>
      </c>
      <c r="D162" s="233" t="s">
        <v>424</v>
      </c>
      <c r="E162" s="139" t="s">
        <v>311</v>
      </c>
      <c r="F162" s="202">
        <f>H161</f>
        <v>0.36319444444444432</v>
      </c>
      <c r="G162" s="151">
        <v>3</v>
      </c>
      <c r="H162" s="202">
        <f t="shared" si="17"/>
        <v>0.36527777777777765</v>
      </c>
      <c r="I162" s="163"/>
    </row>
    <row r="163" spans="1:9" s="2" customFormat="1" ht="14.25" x14ac:dyDescent="0.2">
      <c r="A163" s="235" t="s">
        <v>352</v>
      </c>
      <c r="B163" s="220" t="s">
        <v>144</v>
      </c>
      <c r="C163" s="220" t="s">
        <v>245</v>
      </c>
      <c r="D163" s="271" t="s">
        <v>424</v>
      </c>
      <c r="E163" s="220" t="s">
        <v>205</v>
      </c>
      <c r="F163" s="221">
        <f>H162</f>
        <v>0.36527777777777765</v>
      </c>
      <c r="G163" s="222">
        <v>0</v>
      </c>
      <c r="H163" s="221">
        <f t="shared" si="17"/>
        <v>0.36527777777777765</v>
      </c>
      <c r="I163" s="223"/>
    </row>
    <row r="164" spans="1:9" ht="14.25" x14ac:dyDescent="0.2">
      <c r="A164" s="127" t="s">
        <v>353</v>
      </c>
      <c r="B164" s="139" t="s">
        <v>144</v>
      </c>
      <c r="C164" s="139" t="s">
        <v>407</v>
      </c>
      <c r="D164" s="233" t="s">
        <v>424</v>
      </c>
      <c r="E164" s="139" t="s">
        <v>251</v>
      </c>
      <c r="F164" s="202">
        <f>H163</f>
        <v>0.36527777777777765</v>
      </c>
      <c r="G164" s="151">
        <v>3</v>
      </c>
      <c r="H164" s="202">
        <f t="shared" si="17"/>
        <v>0.36736111111111097</v>
      </c>
      <c r="I164" s="163"/>
    </row>
    <row r="165" spans="1:9" ht="14.25" x14ac:dyDescent="0.2">
      <c r="A165" s="127" t="s">
        <v>354</v>
      </c>
      <c r="B165" s="139" t="s">
        <v>144</v>
      </c>
      <c r="C165" s="139" t="s">
        <v>248</v>
      </c>
      <c r="D165" s="233" t="s">
        <v>424</v>
      </c>
      <c r="E165" s="139" t="s">
        <v>504</v>
      </c>
      <c r="F165" s="202">
        <f>H164</f>
        <v>0.36736111111111097</v>
      </c>
      <c r="G165" s="151">
        <v>0</v>
      </c>
      <c r="H165" s="202">
        <f t="shared" si="17"/>
        <v>0.36736111111111097</v>
      </c>
      <c r="I165" s="163"/>
    </row>
    <row r="166" spans="1:9" ht="14.25" x14ac:dyDescent="0.2">
      <c r="A166" s="127" t="s">
        <v>362</v>
      </c>
      <c r="B166" s="139" t="s">
        <v>144</v>
      </c>
      <c r="C166" s="139" t="s">
        <v>379</v>
      </c>
      <c r="D166" s="233" t="s">
        <v>424</v>
      </c>
      <c r="E166" s="139" t="s">
        <v>459</v>
      </c>
      <c r="F166" s="202">
        <f>H165</f>
        <v>0.36736111111111097</v>
      </c>
      <c r="G166" s="151">
        <v>3</v>
      </c>
      <c r="H166" s="202">
        <f t="shared" si="17"/>
        <v>0.3694444444444443</v>
      </c>
      <c r="I166" s="163"/>
    </row>
    <row r="167" spans="1:9" ht="15.75" x14ac:dyDescent="0.25">
      <c r="A167" s="126" t="s">
        <v>203</v>
      </c>
      <c r="B167" s="138"/>
      <c r="C167" s="138" t="s">
        <v>253</v>
      </c>
      <c r="D167" s="233"/>
      <c r="E167" s="138"/>
      <c r="F167" s="201"/>
      <c r="G167" s="150"/>
      <c r="H167" s="201"/>
      <c r="I167" s="162"/>
    </row>
    <row r="168" spans="1:9" ht="14.25" x14ac:dyDescent="0.2">
      <c r="A168" s="127" t="s">
        <v>355</v>
      </c>
      <c r="B168" s="139" t="s">
        <v>144</v>
      </c>
      <c r="C168" s="139" t="s">
        <v>394</v>
      </c>
      <c r="D168" s="233" t="s">
        <v>424</v>
      </c>
      <c r="E168" s="139" t="s">
        <v>164</v>
      </c>
      <c r="F168" s="202">
        <f>H166</f>
        <v>0.3694444444444443</v>
      </c>
      <c r="G168" s="151">
        <v>3</v>
      </c>
      <c r="H168" s="202">
        <f t="shared" ref="H168:H173" si="18">F168+TIME(0,G168,0)</f>
        <v>0.37152777777777762</v>
      </c>
      <c r="I168" s="163"/>
    </row>
    <row r="169" spans="1:9" ht="14.25" x14ac:dyDescent="0.2">
      <c r="A169" s="127" t="s">
        <v>356</v>
      </c>
      <c r="B169" s="139" t="s">
        <v>144</v>
      </c>
      <c r="C169" s="139" t="s">
        <v>261</v>
      </c>
      <c r="D169" s="233" t="s">
        <v>424</v>
      </c>
      <c r="E169" s="139" t="s">
        <v>262</v>
      </c>
      <c r="F169" s="202">
        <f>H168</f>
        <v>0.37152777777777762</v>
      </c>
      <c r="G169" s="151">
        <v>3</v>
      </c>
      <c r="H169" s="202">
        <f t="shared" si="18"/>
        <v>0.37361111111111095</v>
      </c>
      <c r="I169" s="163"/>
    </row>
    <row r="170" spans="1:9" ht="14.25" x14ac:dyDescent="0.2">
      <c r="A170" s="127" t="s">
        <v>357</v>
      </c>
      <c r="B170" s="139" t="s">
        <v>144</v>
      </c>
      <c r="C170" s="139" t="s">
        <v>312</v>
      </c>
      <c r="D170" s="233" t="s">
        <v>424</v>
      </c>
      <c r="E170" s="139" t="s">
        <v>265</v>
      </c>
      <c r="F170" s="202">
        <f t="shared" ref="F170:F171" si="19">H169</f>
        <v>0.37361111111111095</v>
      </c>
      <c r="G170" s="151">
        <v>3</v>
      </c>
      <c r="H170" s="202">
        <f t="shared" si="18"/>
        <v>0.37569444444444428</v>
      </c>
      <c r="I170" s="163"/>
    </row>
    <row r="171" spans="1:9" ht="14.25" x14ac:dyDescent="0.2">
      <c r="A171" s="127" t="s">
        <v>358</v>
      </c>
      <c r="B171" s="139" t="s">
        <v>144</v>
      </c>
      <c r="C171" s="139" t="s">
        <v>313</v>
      </c>
      <c r="D171" s="233" t="s">
        <v>424</v>
      </c>
      <c r="E171" s="139" t="s">
        <v>511</v>
      </c>
      <c r="F171" s="202">
        <f t="shared" si="19"/>
        <v>0.37569444444444428</v>
      </c>
      <c r="G171" s="151">
        <v>3</v>
      </c>
      <c r="H171" s="202">
        <f t="shared" si="18"/>
        <v>0.3777777777777776</v>
      </c>
      <c r="I171" s="163"/>
    </row>
    <row r="172" spans="1:9" s="84" customFormat="1" ht="14.25" x14ac:dyDescent="0.2">
      <c r="A172" s="127" t="s">
        <v>395</v>
      </c>
      <c r="B172" s="139" t="s">
        <v>144</v>
      </c>
      <c r="C172" s="139" t="s">
        <v>385</v>
      </c>
      <c r="D172" s="233" t="s">
        <v>424</v>
      </c>
      <c r="E172" s="139" t="s">
        <v>505</v>
      </c>
      <c r="F172" s="202">
        <f>H171</f>
        <v>0.3777777777777776</v>
      </c>
      <c r="G172" s="151">
        <v>3</v>
      </c>
      <c r="H172" s="202">
        <f>F172+TIME(0,G172,0)</f>
        <v>0.37986111111111093</v>
      </c>
      <c r="I172" s="163"/>
    </row>
    <row r="173" spans="1:9" ht="14.25" x14ac:dyDescent="0.2">
      <c r="A173" s="127" t="s">
        <v>470</v>
      </c>
      <c r="B173" s="139" t="s">
        <v>144</v>
      </c>
      <c r="C173" s="139" t="s">
        <v>467</v>
      </c>
      <c r="D173" s="233" t="s">
        <v>424</v>
      </c>
      <c r="E173" s="139" t="s">
        <v>479</v>
      </c>
      <c r="F173" s="202">
        <f>H172</f>
        <v>0.37986111111111093</v>
      </c>
      <c r="G173" s="151">
        <v>3</v>
      </c>
      <c r="H173" s="202">
        <f t="shared" si="18"/>
        <v>0.38194444444444425</v>
      </c>
      <c r="I173" s="163"/>
    </row>
    <row r="174" spans="1:9" ht="15.75" x14ac:dyDescent="0.25">
      <c r="A174" s="126" t="s">
        <v>206</v>
      </c>
      <c r="B174" s="138"/>
      <c r="C174" s="138" t="s">
        <v>314</v>
      </c>
      <c r="D174" s="233"/>
      <c r="E174" s="138"/>
      <c r="F174" s="201"/>
      <c r="G174" s="150"/>
      <c r="H174" s="201"/>
      <c r="I174" s="162"/>
    </row>
    <row r="175" spans="1:9" ht="14.25" x14ac:dyDescent="0.2">
      <c r="A175" s="127" t="s">
        <v>359</v>
      </c>
      <c r="B175" s="139" t="s">
        <v>144</v>
      </c>
      <c r="C175" s="139" t="s">
        <v>445</v>
      </c>
      <c r="D175" s="233" t="s">
        <v>424</v>
      </c>
      <c r="E175" s="139" t="s">
        <v>442</v>
      </c>
      <c r="F175" s="202">
        <f>H173</f>
        <v>0.38194444444444425</v>
      </c>
      <c r="G175" s="151">
        <v>3</v>
      </c>
      <c r="H175" s="202">
        <f>F175+TIME(0,G175,0)</f>
        <v>0.38402777777777758</v>
      </c>
      <c r="I175" s="163"/>
    </row>
    <row r="176" spans="1:9" s="84" customFormat="1" ht="14.25" x14ac:dyDescent="0.2">
      <c r="A176" s="127" t="s">
        <v>449</v>
      </c>
      <c r="B176" s="139" t="s">
        <v>144</v>
      </c>
      <c r="C176" s="220" t="s">
        <v>482</v>
      </c>
      <c r="D176" s="233" t="s">
        <v>424</v>
      </c>
      <c r="E176" s="139" t="s">
        <v>481</v>
      </c>
      <c r="F176" s="202">
        <f>H175</f>
        <v>0.38402777777777758</v>
      </c>
      <c r="G176" s="151">
        <v>3</v>
      </c>
      <c r="H176" s="202">
        <f>F176+TIME(0,G176,0)</f>
        <v>0.38611111111111091</v>
      </c>
      <c r="I176" s="163"/>
    </row>
    <row r="177" spans="1:9" s="84" customFormat="1" ht="14.25" x14ac:dyDescent="0.2">
      <c r="A177" s="127" t="s">
        <v>450</v>
      </c>
      <c r="B177" s="139" t="s">
        <v>144</v>
      </c>
      <c r="C177" s="220" t="s">
        <v>447</v>
      </c>
      <c r="D177" s="233" t="s">
        <v>424</v>
      </c>
      <c r="E177" s="139" t="s">
        <v>425</v>
      </c>
      <c r="F177" s="202">
        <f>H176</f>
        <v>0.38611111111111091</v>
      </c>
      <c r="G177" s="151">
        <v>3</v>
      </c>
      <c r="H177" s="202">
        <f>F177+TIME(0,G177,0)</f>
        <v>0.38819444444444423</v>
      </c>
      <c r="I177" s="163"/>
    </row>
    <row r="178" spans="1:9" s="84" customFormat="1" ht="14.25" x14ac:dyDescent="0.2">
      <c r="A178" s="127" t="s">
        <v>465</v>
      </c>
      <c r="B178" s="139" t="s">
        <v>144</v>
      </c>
      <c r="C178" s="220" t="s">
        <v>446</v>
      </c>
      <c r="D178" s="233" t="s">
        <v>424</v>
      </c>
      <c r="E178" s="139" t="s">
        <v>444</v>
      </c>
      <c r="F178" s="202">
        <f>H177</f>
        <v>0.38819444444444423</v>
      </c>
      <c r="G178" s="151">
        <v>3</v>
      </c>
      <c r="H178" s="202">
        <f>F178+TIME(0,G178,0)</f>
        <v>0.39027777777777756</v>
      </c>
      <c r="I178" s="163"/>
    </row>
    <row r="179" spans="1:9" s="84" customFormat="1" ht="14.25" x14ac:dyDescent="0.2">
      <c r="A179" s="127" t="s">
        <v>471</v>
      </c>
      <c r="B179" s="139" t="s">
        <v>144</v>
      </c>
      <c r="C179" s="220" t="s">
        <v>485</v>
      </c>
      <c r="D179" s="233" t="s">
        <v>424</v>
      </c>
      <c r="E179" s="139" t="s">
        <v>484</v>
      </c>
      <c r="F179" s="202">
        <f>H178</f>
        <v>0.39027777777777756</v>
      </c>
      <c r="G179" s="151">
        <v>3</v>
      </c>
      <c r="H179" s="202">
        <f>F179+TIME(0,G179,0)</f>
        <v>0.39236111111111088</v>
      </c>
      <c r="I179" s="163"/>
    </row>
    <row r="180" spans="1:9" s="84" customFormat="1" ht="14.25" x14ac:dyDescent="0.2">
      <c r="A180" s="127"/>
      <c r="B180" s="139"/>
      <c r="C180" s="139"/>
      <c r="D180" s="145"/>
      <c r="E180" s="139"/>
      <c r="F180" s="202"/>
      <c r="G180" s="151"/>
      <c r="H180" s="202"/>
      <c r="I180" s="163"/>
    </row>
    <row r="181" spans="1:9" ht="15.75" x14ac:dyDescent="0.25">
      <c r="A181" s="126" t="s">
        <v>208</v>
      </c>
      <c r="B181" s="138"/>
      <c r="C181" s="138" t="s">
        <v>363</v>
      </c>
      <c r="D181" s="233"/>
      <c r="E181" s="138"/>
      <c r="F181" s="201"/>
      <c r="G181" s="150"/>
      <c r="H181" s="201"/>
      <c r="I181" s="162"/>
    </row>
    <row r="182" spans="1:9" s="2" customFormat="1" ht="14.25" x14ac:dyDescent="0.2">
      <c r="A182" s="235" t="s">
        <v>360</v>
      </c>
      <c r="B182" s="220" t="s">
        <v>144</v>
      </c>
      <c r="C182" s="220" t="s">
        <v>364</v>
      </c>
      <c r="D182" s="233" t="s">
        <v>424</v>
      </c>
      <c r="E182" s="220" t="s">
        <v>315</v>
      </c>
      <c r="F182" s="221">
        <f>H179</f>
        <v>0.39236111111111088</v>
      </c>
      <c r="G182" s="222">
        <v>10</v>
      </c>
      <c r="H182" s="221">
        <f t="shared" ref="H182:H187" si="20">F182+TIME(0,G182,0)</f>
        <v>0.3993055555555553</v>
      </c>
      <c r="I182" s="223"/>
    </row>
    <row r="183" spans="1:9" s="2" customFormat="1" ht="14.25" x14ac:dyDescent="0.2">
      <c r="A183" s="235" t="s">
        <v>409</v>
      </c>
      <c r="B183" s="220" t="s">
        <v>144</v>
      </c>
      <c r="C183" s="220" t="s">
        <v>316</v>
      </c>
      <c r="D183" s="233" t="s">
        <v>424</v>
      </c>
      <c r="E183" s="220" t="s">
        <v>478</v>
      </c>
      <c r="F183" s="221">
        <f>H182</f>
        <v>0.3993055555555553</v>
      </c>
      <c r="G183" s="222">
        <v>5</v>
      </c>
      <c r="H183" s="221">
        <f t="shared" si="20"/>
        <v>0.40277777777777751</v>
      </c>
      <c r="I183" s="223"/>
    </row>
    <row r="184" spans="1:9" s="2" customFormat="1" ht="14.25" x14ac:dyDescent="0.2">
      <c r="A184" s="235" t="s">
        <v>410</v>
      </c>
      <c r="B184" s="220"/>
      <c r="C184" s="220" t="s">
        <v>510</v>
      </c>
      <c r="D184" s="233" t="s">
        <v>424</v>
      </c>
      <c r="E184" s="220" t="s">
        <v>461</v>
      </c>
      <c r="F184" s="221">
        <f>H183</f>
        <v>0.40277777777777751</v>
      </c>
      <c r="G184" s="222">
        <v>5</v>
      </c>
      <c r="H184" s="221">
        <f t="shared" si="20"/>
        <v>0.40624999999999972</v>
      </c>
      <c r="I184" s="223"/>
    </row>
    <row r="185" spans="1:9" s="2" customFormat="1" ht="14.25" x14ac:dyDescent="0.2">
      <c r="A185" s="235" t="s">
        <v>411</v>
      </c>
      <c r="B185" s="220" t="s">
        <v>144</v>
      </c>
      <c r="C185" s="220" t="s">
        <v>365</v>
      </c>
      <c r="D185" s="233" t="s">
        <v>424</v>
      </c>
      <c r="E185" s="220" t="s">
        <v>315</v>
      </c>
      <c r="F185" s="221">
        <f>H184</f>
        <v>0.40624999999999972</v>
      </c>
      <c r="G185" s="222">
        <v>5</v>
      </c>
      <c r="H185" s="221">
        <f t="shared" si="20"/>
        <v>0.40972222222222193</v>
      </c>
      <c r="I185" s="223"/>
    </row>
    <row r="186" spans="1:9" s="2" customFormat="1" ht="14.25" x14ac:dyDescent="0.2">
      <c r="A186" s="235" t="s">
        <v>412</v>
      </c>
      <c r="B186" s="220" t="s">
        <v>144</v>
      </c>
      <c r="C186" s="220" t="s">
        <v>317</v>
      </c>
      <c r="D186" s="233" t="s">
        <v>424</v>
      </c>
      <c r="E186" s="220" t="s">
        <v>512</v>
      </c>
      <c r="F186" s="221">
        <f>H185</f>
        <v>0.40972222222222193</v>
      </c>
      <c r="G186" s="222">
        <v>3</v>
      </c>
      <c r="H186" s="221">
        <f t="shared" si="20"/>
        <v>0.41180555555555526</v>
      </c>
      <c r="I186" s="223"/>
    </row>
    <row r="187" spans="1:9" s="2" customFormat="1" ht="14.25" x14ac:dyDescent="0.2">
      <c r="A187" s="255" t="s">
        <v>466</v>
      </c>
      <c r="B187" s="224" t="s">
        <v>144</v>
      </c>
      <c r="C187" s="224" t="s">
        <v>366</v>
      </c>
      <c r="D187" s="233" t="s">
        <v>424</v>
      </c>
      <c r="E187" s="224" t="s">
        <v>318</v>
      </c>
      <c r="F187" s="225">
        <f>H186</f>
        <v>0.41180555555555526</v>
      </c>
      <c r="G187" s="226">
        <v>0</v>
      </c>
      <c r="H187" s="225">
        <f t="shared" si="20"/>
        <v>0.41180555555555526</v>
      </c>
      <c r="I187" s="227"/>
    </row>
    <row r="188" spans="1:9" ht="14.25" x14ac:dyDescent="0.2">
      <c r="D188" s="228"/>
    </row>
    <row r="189" spans="1:9" ht="15.75" x14ac:dyDescent="0.25">
      <c r="A189" s="123" t="s">
        <v>218</v>
      </c>
      <c r="B189" s="135"/>
      <c r="C189" s="135" t="s">
        <v>319</v>
      </c>
      <c r="D189" s="229"/>
      <c r="E189" s="135"/>
      <c r="F189" s="198"/>
      <c r="G189" s="147"/>
      <c r="H189" s="198"/>
      <c r="I189" s="159"/>
    </row>
    <row r="190" spans="1:9" ht="15.75" x14ac:dyDescent="0.25">
      <c r="A190" s="126" t="s">
        <v>220</v>
      </c>
      <c r="B190" s="138"/>
      <c r="C190" s="138" t="s">
        <v>321</v>
      </c>
      <c r="D190" s="140"/>
      <c r="E190" s="138"/>
      <c r="F190" s="201"/>
      <c r="G190" s="150"/>
      <c r="H190" s="201"/>
      <c r="I190" s="162"/>
    </row>
    <row r="191" spans="1:9" s="84" customFormat="1" ht="15" x14ac:dyDescent="0.2">
      <c r="A191" s="127" t="s">
        <v>222</v>
      </c>
      <c r="B191" s="139" t="s">
        <v>151</v>
      </c>
      <c r="C191" s="139" t="s">
        <v>322</v>
      </c>
      <c r="D191" s="233" t="s">
        <v>1</v>
      </c>
      <c r="E191" s="139" t="s">
        <v>235</v>
      </c>
      <c r="F191" s="202">
        <f>H187</f>
        <v>0.41180555555555526</v>
      </c>
      <c r="G191" s="151">
        <v>3</v>
      </c>
      <c r="H191" s="202">
        <f>F191+TIME(0,G191,0)</f>
        <v>0.41388888888888858</v>
      </c>
      <c r="I191" s="160" t="s">
        <v>509</v>
      </c>
    </row>
    <row r="192" spans="1:9" s="84" customFormat="1" ht="15" x14ac:dyDescent="0.2">
      <c r="A192" s="127" t="s">
        <v>222</v>
      </c>
      <c r="B192" s="139" t="s">
        <v>151</v>
      </c>
      <c r="C192" s="139"/>
      <c r="D192" s="233" t="s">
        <v>1</v>
      </c>
      <c r="E192" s="139" t="s">
        <v>235</v>
      </c>
      <c r="F192" s="202">
        <f>H191</f>
        <v>0.41388888888888858</v>
      </c>
      <c r="G192" s="151">
        <v>0</v>
      </c>
      <c r="H192" s="202">
        <f>F192+TIME(0,G192,0)</f>
        <v>0.41388888888888858</v>
      </c>
      <c r="I192" s="160"/>
    </row>
    <row r="193" spans="1:10" ht="14.25" x14ac:dyDescent="0.2">
      <c r="A193" s="127" t="s">
        <v>224</v>
      </c>
      <c r="B193" s="139" t="s">
        <v>151</v>
      </c>
      <c r="C193" s="139" t="s">
        <v>417</v>
      </c>
      <c r="D193" s="233" t="s">
        <v>1</v>
      </c>
      <c r="E193" s="139" t="s">
        <v>235</v>
      </c>
      <c r="F193" s="202">
        <f>H192</f>
        <v>0.41388888888888858</v>
      </c>
      <c r="G193" s="151">
        <v>0</v>
      </c>
      <c r="H193" s="202">
        <f>F193+TIME(0,G193,0)</f>
        <v>0.41388888888888858</v>
      </c>
      <c r="I193" s="163"/>
      <c r="J193" s="158"/>
    </row>
    <row r="194" spans="1:10" ht="14.25" x14ac:dyDescent="0.2">
      <c r="A194" s="169" t="s">
        <v>226</v>
      </c>
      <c r="B194" s="174" t="s">
        <v>151</v>
      </c>
      <c r="C194" s="174"/>
      <c r="D194" s="174"/>
      <c r="E194" s="174"/>
      <c r="F194" s="208">
        <f>H193</f>
        <v>0.41388888888888858</v>
      </c>
      <c r="G194" s="180">
        <v>0</v>
      </c>
      <c r="H194" s="208">
        <f>F194+TIME(0,G194,0)</f>
        <v>0.41388888888888858</v>
      </c>
      <c r="I194" s="185"/>
    </row>
    <row r="195" spans="1:10" ht="15.75" x14ac:dyDescent="0.25">
      <c r="A195" s="126" t="s">
        <v>241</v>
      </c>
      <c r="B195" s="138"/>
      <c r="C195" s="138" t="s">
        <v>324</v>
      </c>
      <c r="D195" s="140"/>
      <c r="E195" s="138"/>
      <c r="F195" s="201"/>
      <c r="G195" s="150"/>
      <c r="H195" s="201"/>
      <c r="I195" s="162"/>
    </row>
    <row r="196" spans="1:10" s="2" customFormat="1" ht="14.25" x14ac:dyDescent="0.2">
      <c r="A196" s="235" t="s">
        <v>243</v>
      </c>
      <c r="B196" s="220" t="s">
        <v>325</v>
      </c>
      <c r="C196" s="220" t="s">
        <v>372</v>
      </c>
      <c r="D196" s="233" t="s">
        <v>1</v>
      </c>
      <c r="E196" s="220" t="s">
        <v>154</v>
      </c>
      <c r="F196" s="221">
        <f>H194</f>
        <v>0.41388888888888858</v>
      </c>
      <c r="G196" s="222">
        <v>0</v>
      </c>
      <c r="H196" s="221">
        <f t="shared" ref="H196:H201" si="21">F196+TIME(0,G196,0)</f>
        <v>0.41388888888888858</v>
      </c>
      <c r="I196" s="223"/>
    </row>
    <row r="197" spans="1:10" ht="14.25" x14ac:dyDescent="0.2">
      <c r="A197" s="127" t="s">
        <v>244</v>
      </c>
      <c r="B197" s="139" t="s">
        <v>151</v>
      </c>
      <c r="C197" s="139" t="s">
        <v>310</v>
      </c>
      <c r="D197" s="233" t="s">
        <v>1</v>
      </c>
      <c r="E197" s="139" t="s">
        <v>311</v>
      </c>
      <c r="F197" s="202">
        <f>H196</f>
        <v>0.41388888888888858</v>
      </c>
      <c r="G197" s="151">
        <v>0</v>
      </c>
      <c r="H197" s="202">
        <f t="shared" si="21"/>
        <v>0.41388888888888858</v>
      </c>
      <c r="I197" s="163"/>
    </row>
    <row r="198" spans="1:10" ht="14.25" x14ac:dyDescent="0.2">
      <c r="A198" s="127" t="s">
        <v>246</v>
      </c>
      <c r="B198" s="139" t="s">
        <v>325</v>
      </c>
      <c r="C198" s="139" t="s">
        <v>407</v>
      </c>
      <c r="D198" s="233" t="s">
        <v>1</v>
      </c>
      <c r="E198" s="139" t="s">
        <v>251</v>
      </c>
      <c r="F198" s="202">
        <f>H197</f>
        <v>0.41388888888888858</v>
      </c>
      <c r="G198" s="151">
        <v>0</v>
      </c>
      <c r="H198" s="202">
        <f t="shared" si="21"/>
        <v>0.41388888888888858</v>
      </c>
      <c r="I198" s="163"/>
    </row>
    <row r="199" spans="1:10" s="2" customFormat="1" ht="14.25" x14ac:dyDescent="0.2">
      <c r="A199" s="235" t="s">
        <v>247</v>
      </c>
      <c r="B199" s="220" t="s">
        <v>325</v>
      </c>
      <c r="C199" s="220" t="s">
        <v>245</v>
      </c>
      <c r="D199" s="233" t="s">
        <v>1</v>
      </c>
      <c r="E199" s="220" t="s">
        <v>205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10" ht="14.25" x14ac:dyDescent="0.2">
      <c r="A200" s="235" t="s">
        <v>249</v>
      </c>
      <c r="B200" s="220" t="s">
        <v>151</v>
      </c>
      <c r="C200" s="220" t="s">
        <v>248</v>
      </c>
      <c r="D200" s="233" t="s">
        <v>1</v>
      </c>
      <c r="E200" s="220" t="s">
        <v>504</v>
      </c>
      <c r="F200" s="221">
        <f>H199</f>
        <v>0.41388888888888858</v>
      </c>
      <c r="G200" s="222">
        <v>0</v>
      </c>
      <c r="H200" s="221">
        <f t="shared" si="21"/>
        <v>0.41388888888888858</v>
      </c>
      <c r="I200" s="223"/>
    </row>
    <row r="201" spans="1:10" ht="28.5" x14ac:dyDescent="0.2">
      <c r="A201" s="235" t="s">
        <v>361</v>
      </c>
      <c r="B201" s="220" t="s">
        <v>325</v>
      </c>
      <c r="C201" s="220" t="s">
        <v>408</v>
      </c>
      <c r="D201" s="233" t="s">
        <v>1</v>
      </c>
      <c r="E201" s="220" t="s">
        <v>251</v>
      </c>
      <c r="F201" s="221">
        <f>H200</f>
        <v>0.41388888888888858</v>
      </c>
      <c r="G201" s="222">
        <v>0</v>
      </c>
      <c r="H201" s="221">
        <f t="shared" si="21"/>
        <v>0.41388888888888858</v>
      </c>
      <c r="I201" s="223"/>
    </row>
    <row r="202" spans="1:10" ht="15.75" x14ac:dyDescent="0.25">
      <c r="A202" s="126" t="s">
        <v>252</v>
      </c>
      <c r="B202" s="138"/>
      <c r="C202" s="138" t="s">
        <v>327</v>
      </c>
      <c r="D202" s="140"/>
      <c r="E202" s="138"/>
      <c r="F202" s="201"/>
      <c r="G202" s="150"/>
      <c r="H202" s="201"/>
      <c r="I202" s="162"/>
    </row>
    <row r="203" spans="1:10" ht="14.25" x14ac:dyDescent="0.2">
      <c r="A203" s="235" t="s">
        <v>255</v>
      </c>
      <c r="B203" s="220" t="s">
        <v>151</v>
      </c>
      <c r="C203" s="220" t="s">
        <v>394</v>
      </c>
      <c r="D203" s="233" t="s">
        <v>1</v>
      </c>
      <c r="E203" s="220" t="s">
        <v>164</v>
      </c>
      <c r="F203" s="221">
        <f>H201</f>
        <v>0.41388888888888858</v>
      </c>
      <c r="G203" s="222">
        <v>0</v>
      </c>
      <c r="H203" s="221">
        <f t="shared" ref="H203:H208" si="22">F203+TIME(0,G203,0)</f>
        <v>0.41388888888888858</v>
      </c>
      <c r="I203" s="223"/>
    </row>
    <row r="204" spans="1:10" ht="14.25" x14ac:dyDescent="0.2">
      <c r="A204" s="235" t="s">
        <v>256</v>
      </c>
      <c r="B204" s="220" t="s">
        <v>325</v>
      </c>
      <c r="C204" s="220" t="s">
        <v>261</v>
      </c>
      <c r="D204" s="233" t="s">
        <v>1</v>
      </c>
      <c r="E204" s="220" t="s">
        <v>262</v>
      </c>
      <c r="F204" s="221">
        <f t="shared" ref="F204:F208" si="23">H203</f>
        <v>0.41388888888888858</v>
      </c>
      <c r="G204" s="222">
        <v>5</v>
      </c>
      <c r="H204" s="221">
        <f t="shared" si="22"/>
        <v>0.41736111111111079</v>
      </c>
      <c r="I204" s="223"/>
    </row>
    <row r="205" spans="1:10" ht="14.25" x14ac:dyDescent="0.2">
      <c r="A205" s="235" t="s">
        <v>257</v>
      </c>
      <c r="B205" s="220" t="s">
        <v>151</v>
      </c>
      <c r="C205" s="220" t="s">
        <v>328</v>
      </c>
      <c r="D205" s="233" t="s">
        <v>1</v>
      </c>
      <c r="E205" s="220" t="s">
        <v>265</v>
      </c>
      <c r="F205" s="221">
        <f>H204</f>
        <v>0.41736111111111079</v>
      </c>
      <c r="G205" s="222">
        <v>0</v>
      </c>
      <c r="H205" s="221">
        <f t="shared" si="22"/>
        <v>0.41736111111111079</v>
      </c>
      <c r="I205" s="223"/>
    </row>
    <row r="206" spans="1:10" ht="14.25" x14ac:dyDescent="0.2">
      <c r="A206" s="235" t="s">
        <v>258</v>
      </c>
      <c r="B206" s="220" t="s">
        <v>325</v>
      </c>
      <c r="C206" s="220" t="s">
        <v>313</v>
      </c>
      <c r="D206" s="233" t="s">
        <v>1</v>
      </c>
      <c r="E206" s="220" t="s">
        <v>268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10" ht="14.25" x14ac:dyDescent="0.2">
      <c r="A207" s="235" t="s">
        <v>259</v>
      </c>
      <c r="B207" s="220" t="s">
        <v>151</v>
      </c>
      <c r="C207" s="220" t="s">
        <v>385</v>
      </c>
      <c r="D207" s="233" t="s">
        <v>1</v>
      </c>
      <c r="E207" s="220" t="s">
        <v>505</v>
      </c>
      <c r="F207" s="221">
        <f t="shared" si="23"/>
        <v>0.41736111111111079</v>
      </c>
      <c r="G207" s="222">
        <v>0</v>
      </c>
      <c r="H207" s="221">
        <f t="shared" si="22"/>
        <v>0.41736111111111079</v>
      </c>
      <c r="I207" s="223"/>
    </row>
    <row r="208" spans="1:10" ht="14.25" x14ac:dyDescent="0.2">
      <c r="A208" s="235" t="s">
        <v>260</v>
      </c>
      <c r="B208" s="220" t="s">
        <v>151</v>
      </c>
      <c r="C208" s="220" t="s">
        <v>467</v>
      </c>
      <c r="D208" s="233" t="s">
        <v>1</v>
      </c>
      <c r="E208" s="221" t="s">
        <v>479</v>
      </c>
      <c r="F208" s="221">
        <f t="shared" si="23"/>
        <v>0.41736111111111079</v>
      </c>
      <c r="G208" s="222">
        <v>0</v>
      </c>
      <c r="H208" s="221">
        <f t="shared" si="22"/>
        <v>0.41736111111111079</v>
      </c>
      <c r="I208" s="223"/>
    </row>
    <row r="209" spans="1:9" ht="15.75" x14ac:dyDescent="0.25">
      <c r="A209" s="236" t="s">
        <v>269</v>
      </c>
      <c r="B209" s="237"/>
      <c r="C209" s="237" t="s">
        <v>329</v>
      </c>
      <c r="D209" s="238"/>
      <c r="E209" s="237"/>
      <c r="F209" s="239"/>
      <c r="G209" s="240"/>
      <c r="H209" s="239"/>
      <c r="I209" s="241"/>
    </row>
    <row r="210" spans="1:9" s="84" customFormat="1" ht="14.25" x14ac:dyDescent="0.2">
      <c r="A210" s="235" t="s">
        <v>271</v>
      </c>
      <c r="B210" s="220" t="s">
        <v>325</v>
      </c>
      <c r="C210" s="139" t="s">
        <v>445</v>
      </c>
      <c r="D210" s="233" t="s">
        <v>1</v>
      </c>
      <c r="E210" s="139" t="s">
        <v>442</v>
      </c>
      <c r="F210" s="221">
        <f>H208</f>
        <v>0.41736111111111079</v>
      </c>
      <c r="G210" s="222">
        <v>5</v>
      </c>
      <c r="H210" s="221">
        <f>F210+TIME(0,G210,0)</f>
        <v>0.420833333333333</v>
      </c>
      <c r="I210" s="223" t="s">
        <v>508</v>
      </c>
    </row>
    <row r="211" spans="1:9" s="84" customFormat="1" ht="14.25" x14ac:dyDescent="0.2">
      <c r="A211" s="235" t="s">
        <v>377</v>
      </c>
      <c r="B211" s="220" t="s">
        <v>325</v>
      </c>
      <c r="C211" s="220" t="s">
        <v>482</v>
      </c>
      <c r="D211" s="233" t="s">
        <v>1</v>
      </c>
      <c r="E211" s="139" t="s">
        <v>462</v>
      </c>
      <c r="F211" s="221">
        <f>H210</f>
        <v>0.420833333333333</v>
      </c>
      <c r="G211" s="222">
        <v>0</v>
      </c>
      <c r="H211" s="221">
        <f>F211+TIME(0,G211,0)</f>
        <v>0.420833333333333</v>
      </c>
      <c r="I211" s="223"/>
    </row>
    <row r="212" spans="1:9" s="84" customFormat="1" ht="14.25" x14ac:dyDescent="0.2">
      <c r="A212" s="235" t="s">
        <v>443</v>
      </c>
      <c r="B212" s="220" t="s">
        <v>325</v>
      </c>
      <c r="C212" s="220" t="s">
        <v>447</v>
      </c>
      <c r="D212" s="233" t="s">
        <v>1</v>
      </c>
      <c r="E212" s="139" t="s">
        <v>425</v>
      </c>
      <c r="F212" s="221">
        <f>H211</f>
        <v>0.420833333333333</v>
      </c>
      <c r="G212" s="222">
        <v>10</v>
      </c>
      <c r="H212" s="221">
        <f>F212+TIME(0,G212,0)</f>
        <v>0.42777777777777742</v>
      </c>
      <c r="I212" s="223" t="s">
        <v>509</v>
      </c>
    </row>
    <row r="213" spans="1:9" s="84" customFormat="1" ht="14.25" x14ac:dyDescent="0.2">
      <c r="A213" s="235" t="s">
        <v>448</v>
      </c>
      <c r="B213" s="220" t="s">
        <v>325</v>
      </c>
      <c r="C213" s="220" t="s">
        <v>446</v>
      </c>
      <c r="D213" s="233" t="s">
        <v>1</v>
      </c>
      <c r="E213" s="139" t="s">
        <v>444</v>
      </c>
      <c r="F213" s="221">
        <f>H211</f>
        <v>0.420833333333333</v>
      </c>
      <c r="G213" s="222">
        <v>5</v>
      </c>
      <c r="H213" s="221">
        <f>F213+TIME(0,G213,0)</f>
        <v>0.42430555555555521</v>
      </c>
      <c r="I213" s="223" t="s">
        <v>508</v>
      </c>
    </row>
    <row r="214" spans="1:9" ht="14.25" x14ac:dyDescent="0.2">
      <c r="A214" s="219" t="s">
        <v>448</v>
      </c>
      <c r="B214" s="224" t="s">
        <v>325</v>
      </c>
      <c r="C214" s="224" t="s">
        <v>485</v>
      </c>
      <c r="D214" s="233" t="s">
        <v>1</v>
      </c>
      <c r="E214" s="196" t="s">
        <v>484</v>
      </c>
      <c r="F214" s="225">
        <f>H212</f>
        <v>0.42777777777777742</v>
      </c>
      <c r="G214" s="226">
        <v>0</v>
      </c>
      <c r="H214" s="225">
        <f>F214+TIME(0,G214,0)</f>
        <v>0.42777777777777742</v>
      </c>
      <c r="I214" s="227"/>
    </row>
    <row r="215" spans="1:9" ht="14.25" x14ac:dyDescent="0.2">
      <c r="D215" s="228"/>
    </row>
    <row r="216" spans="1:9" ht="15.75" x14ac:dyDescent="0.25">
      <c r="A216" s="123" t="s">
        <v>272</v>
      </c>
      <c r="B216" s="135"/>
      <c r="C216" s="135" t="s">
        <v>273</v>
      </c>
      <c r="D216" s="229"/>
      <c r="E216" s="135"/>
      <c r="F216" s="198"/>
      <c r="G216" s="147"/>
      <c r="H216" s="198"/>
      <c r="I216" s="159"/>
    </row>
    <row r="217" spans="1:9" ht="15" x14ac:dyDescent="0.2">
      <c r="A217" s="124" t="s">
        <v>274</v>
      </c>
      <c r="B217" s="136" t="s">
        <v>151</v>
      </c>
      <c r="C217" s="136"/>
      <c r="D217" s="139"/>
      <c r="E217" s="136"/>
      <c r="F217" s="199">
        <f>H214</f>
        <v>0.42777777777777742</v>
      </c>
      <c r="G217" s="148">
        <v>0</v>
      </c>
      <c r="H217" s="199">
        <f t="shared" ref="H217:H220" si="24">F217+TIME(0,G217,0)</f>
        <v>0.42777777777777742</v>
      </c>
      <c r="I217" s="160"/>
    </row>
    <row r="218" spans="1:9" ht="15" x14ac:dyDescent="0.2">
      <c r="A218" s="124" t="s">
        <v>275</v>
      </c>
      <c r="B218" s="136" t="s">
        <v>151</v>
      </c>
      <c r="C218" s="136"/>
      <c r="D218" s="139"/>
      <c r="E218" s="136"/>
      <c r="F218" s="199">
        <f t="shared" ref="F218:F220" si="25">H217</f>
        <v>0.42777777777777742</v>
      </c>
      <c r="G218" s="148">
        <v>0</v>
      </c>
      <c r="H218" s="199">
        <f t="shared" si="24"/>
        <v>0.42777777777777742</v>
      </c>
      <c r="I218" s="160"/>
    </row>
    <row r="219" spans="1:9" ht="15" x14ac:dyDescent="0.2">
      <c r="A219" s="124" t="s">
        <v>276</v>
      </c>
      <c r="B219" s="136" t="s">
        <v>296</v>
      </c>
      <c r="C219" s="136"/>
      <c r="D219" s="251"/>
      <c r="E219" s="136"/>
      <c r="F219" s="199">
        <f t="shared" si="25"/>
        <v>0.42777777777777742</v>
      </c>
      <c r="G219" s="148">
        <v>0</v>
      </c>
      <c r="H219" s="199">
        <f t="shared" si="24"/>
        <v>0.42777777777777742</v>
      </c>
      <c r="I219" s="160"/>
    </row>
    <row r="220" spans="1:9" ht="15" x14ac:dyDescent="0.2">
      <c r="A220" s="242" t="s">
        <v>413</v>
      </c>
      <c r="B220" s="136"/>
      <c r="C220" s="136"/>
      <c r="D220" s="251"/>
      <c r="E220" s="136"/>
      <c r="F220" s="243">
        <f t="shared" si="25"/>
        <v>0.42777777777777742</v>
      </c>
      <c r="G220" s="244">
        <v>0</v>
      </c>
      <c r="H220" s="243">
        <f t="shared" si="24"/>
        <v>0.42777777777777742</v>
      </c>
      <c r="I220" s="245"/>
    </row>
    <row r="221" spans="1:9" ht="14.25" x14ac:dyDescent="0.2">
      <c r="D221" s="228"/>
      <c r="I221" s="260"/>
    </row>
    <row r="222" spans="1:9" ht="15.75" x14ac:dyDescent="0.25">
      <c r="A222" s="130" t="s">
        <v>277</v>
      </c>
      <c r="B222" s="142"/>
      <c r="C222" s="142" t="s">
        <v>331</v>
      </c>
      <c r="D222" s="231"/>
      <c r="E222" s="142"/>
      <c r="F222" s="209"/>
      <c r="G222" s="154"/>
      <c r="H222" s="209"/>
      <c r="I222" s="261"/>
    </row>
    <row r="223" spans="1:9" ht="15" x14ac:dyDescent="0.2">
      <c r="A223" s="133" t="s">
        <v>320</v>
      </c>
      <c r="B223" s="144" t="s">
        <v>144</v>
      </c>
      <c r="C223" s="144" t="s">
        <v>332</v>
      </c>
      <c r="D223" s="230" t="s">
        <v>422</v>
      </c>
      <c r="E223" s="144" t="s">
        <v>164</v>
      </c>
      <c r="F223" s="212">
        <f>H220</f>
        <v>0.42777777777777742</v>
      </c>
      <c r="G223" s="157">
        <v>1</v>
      </c>
      <c r="H223" s="212">
        <f>F223+TIME(0,G223,0)</f>
        <v>0.42847222222222187</v>
      </c>
      <c r="I223" s="160"/>
    </row>
    <row r="224" spans="1:9" ht="15" x14ac:dyDescent="0.2">
      <c r="A224" s="133" t="s">
        <v>323</v>
      </c>
      <c r="B224" s="144" t="s">
        <v>144</v>
      </c>
      <c r="C224" s="144" t="s">
        <v>209</v>
      </c>
      <c r="D224" s="230" t="s">
        <v>422</v>
      </c>
      <c r="E224" s="144" t="s">
        <v>164</v>
      </c>
      <c r="F224" s="212">
        <f>H223</f>
        <v>0.42847222222222187</v>
      </c>
      <c r="G224" s="157">
        <v>1</v>
      </c>
      <c r="H224" s="212">
        <f>F224+TIME(0,G224,0)</f>
        <v>0.42916666666666631</v>
      </c>
      <c r="I224" s="160"/>
    </row>
    <row r="225" spans="1:9" s="84" customFormat="1" ht="15" x14ac:dyDescent="0.2">
      <c r="A225" s="133"/>
      <c r="B225" s="144" t="s">
        <v>144</v>
      </c>
      <c r="C225" s="144" t="s">
        <v>158</v>
      </c>
      <c r="D225" s="230"/>
      <c r="E225" s="144"/>
      <c r="F225" s="212">
        <f>H224</f>
        <v>0.42916666666666631</v>
      </c>
      <c r="G225" s="157">
        <v>3</v>
      </c>
      <c r="H225" s="212">
        <f>F225+TIME(0,G225,0)</f>
        <v>0.43124999999999963</v>
      </c>
      <c r="I225" s="160"/>
    </row>
    <row r="226" spans="1:9" ht="15" x14ac:dyDescent="0.2">
      <c r="A226" s="133" t="s">
        <v>326</v>
      </c>
      <c r="B226" s="144" t="s">
        <v>151</v>
      </c>
      <c r="C226" s="144" t="s">
        <v>333</v>
      </c>
      <c r="D226" s="232"/>
      <c r="E226" s="144" t="s">
        <v>164</v>
      </c>
      <c r="F226" s="212">
        <f>H225</f>
        <v>0.43124999999999963</v>
      </c>
      <c r="G226" s="157">
        <v>1</v>
      </c>
      <c r="H226" s="212">
        <f>F226+TIME(0,G226,0)</f>
        <v>0.43194444444444408</v>
      </c>
      <c r="I226" s="160"/>
    </row>
    <row r="227" spans="1:9" x14ac:dyDescent="0.2">
      <c r="A227" s="257"/>
      <c r="B227" s="257"/>
      <c r="C227" s="257" t="s">
        <v>279</v>
      </c>
      <c r="D227" s="257"/>
      <c r="E227" s="257"/>
      <c r="F227" s="258"/>
      <c r="G227" s="259">
        <f>(H227-H226) * 24 * 60</f>
        <v>98.000000000000526</v>
      </c>
      <c r="H227" s="258">
        <v>0.5</v>
      </c>
      <c r="I227" s="26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3:I133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5" r:id="rId12"/>
    <hyperlink ref="D47" r:id="rId13"/>
    <hyperlink ref="D141" r:id="rId14"/>
    <hyperlink ref="D191" r:id="rId15"/>
    <hyperlink ref="D154" r:id="rId16"/>
    <hyperlink ref="D217" r:id="rId17" display="11-18-1286"/>
    <hyperlink ref="D38" r:id="rId18"/>
    <hyperlink ref="D39" r:id="rId19"/>
    <hyperlink ref="D99" r:id="rId20"/>
    <hyperlink ref="D121" r:id="rId21"/>
    <hyperlink ref="D138" r:id="rId22"/>
    <hyperlink ref="D102" r:id="rId23"/>
    <hyperlink ref="D36" r:id="rId24"/>
    <hyperlink ref="D158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2" r:id="rId43"/>
    <hyperlink ref="D144" r:id="rId44"/>
    <hyperlink ref="D145" r:id="rId45"/>
    <hyperlink ref="D146" r:id="rId46"/>
    <hyperlink ref="D147" r:id="rId47"/>
    <hyperlink ref="D148" r:id="rId48"/>
    <hyperlink ref="D223" r:id="rId49"/>
    <hyperlink ref="D224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8" r:id="rId76"/>
    <hyperlink ref="D169" r:id="rId77"/>
    <hyperlink ref="D170" r:id="rId78"/>
    <hyperlink ref="D171" r:id="rId79"/>
    <hyperlink ref="D172" r:id="rId80"/>
    <hyperlink ref="D173" r:id="rId81"/>
    <hyperlink ref="D175" r:id="rId82"/>
    <hyperlink ref="D176" r:id="rId83"/>
    <hyperlink ref="D177" r:id="rId84"/>
    <hyperlink ref="D178" r:id="rId85"/>
    <hyperlink ref="D179" r:id="rId86"/>
    <hyperlink ref="D182" r:id="rId87"/>
    <hyperlink ref="D183" r:id="rId88"/>
    <hyperlink ref="D184" r:id="rId89"/>
    <hyperlink ref="D185" r:id="rId90"/>
    <hyperlink ref="D186" r:id="rId91"/>
    <hyperlink ref="D187" r:id="rId92"/>
    <hyperlink ref="D192" r:id="rId93"/>
    <hyperlink ref="D193" r:id="rId94"/>
    <hyperlink ref="D196" r:id="rId95"/>
    <hyperlink ref="D197" r:id="rId96"/>
    <hyperlink ref="D198" r:id="rId97"/>
    <hyperlink ref="D199" r:id="rId98"/>
    <hyperlink ref="D200" r:id="rId99"/>
    <hyperlink ref="D201" r:id="rId100"/>
    <hyperlink ref="D203" r:id="rId101"/>
    <hyperlink ref="D204" r:id="rId102"/>
    <hyperlink ref="D205" r:id="rId103"/>
    <hyperlink ref="D206" r:id="rId104"/>
    <hyperlink ref="D207" r:id="rId105"/>
    <hyperlink ref="D208" r:id="rId106"/>
    <hyperlink ref="D210" r:id="rId107"/>
    <hyperlink ref="D211" r:id="rId108"/>
    <hyperlink ref="D212" r:id="rId109"/>
    <hyperlink ref="D213" r:id="rId110"/>
    <hyperlink ref="D214" r:id="rId111"/>
  </hyperlinks>
  <pageMargins left="0.7" right="0.7" top="0.75" bottom="0.75" header="0.3" footer="0.3"/>
  <pageSetup paperSize="9" orientation="portrait" r:id="rId112"/>
  <legacyDrawing r:id="rId1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4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4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25">
      <c r="A4" s="424" t="s">
        <v>440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2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25">
      <c r="A6" s="424" t="s">
        <v>441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2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4">
      <c r="A8" s="426" t="str">
        <f>"Agenda R" &amp; Parameters!$B$8</f>
        <v>Agenda R0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486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75" x14ac:dyDescent="0.25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75" x14ac:dyDescent="0.25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.5" x14ac:dyDescent="0.25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75" x14ac:dyDescent="0.25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.5" x14ac:dyDescent="0.25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.5" x14ac:dyDescent="0.25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75" x14ac:dyDescent="0.25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2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D30" sqref="D30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31" t="s">
        <v>78</v>
      </c>
      <c r="B3" s="431"/>
      <c r="C3" s="98"/>
      <c r="D3" s="98"/>
    </row>
    <row r="4" spans="1:5" s="4" customFormat="1" x14ac:dyDescent="0.2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">
      <c r="A5" s="47" t="s">
        <v>400</v>
      </c>
      <c r="B5" s="47" t="s">
        <v>401</v>
      </c>
      <c r="C5" s="47" t="s">
        <v>402</v>
      </c>
      <c r="D5" s="69" t="s">
        <v>562</v>
      </c>
    </row>
    <row r="6" spans="1:5" s="193" customFormat="1" x14ac:dyDescent="0.2">
      <c r="A6" s="47" t="s">
        <v>371</v>
      </c>
      <c r="B6" s="47" t="s">
        <v>369</v>
      </c>
      <c r="C6" s="47" t="s">
        <v>370</v>
      </c>
      <c r="D6" s="69" t="s">
        <v>557</v>
      </c>
    </row>
    <row r="7" spans="1:5" x14ac:dyDescent="0.2">
      <c r="A7" s="78" t="s">
        <v>46</v>
      </c>
      <c r="B7" s="48" t="s">
        <v>64</v>
      </c>
      <c r="C7" s="48" t="s">
        <v>65</v>
      </c>
      <c r="D7" s="69" t="s">
        <v>553</v>
      </c>
    </row>
    <row r="8" spans="1:5" ht="12.75" customHeight="1" x14ac:dyDescent="0.2">
      <c r="A8" s="191" t="s">
        <v>406</v>
      </c>
      <c r="B8" s="47" t="s">
        <v>405</v>
      </c>
      <c r="C8" s="47" t="s">
        <v>374</v>
      </c>
      <c r="D8" s="69" t="s">
        <v>555</v>
      </c>
    </row>
    <row r="9" spans="1:5" x14ac:dyDescent="0.2">
      <c r="A9" s="191" t="s">
        <v>110</v>
      </c>
      <c r="B9" s="47" t="s">
        <v>453</v>
      </c>
      <c r="C9" s="47" t="s">
        <v>339</v>
      </c>
      <c r="D9" s="69" t="s">
        <v>541</v>
      </c>
      <c r="E9" s="270"/>
    </row>
    <row r="10" spans="1:5" ht="12.75" customHeight="1" x14ac:dyDescent="0.2">
      <c r="A10" s="77" t="s">
        <v>5</v>
      </c>
      <c r="B10" s="48" t="s">
        <v>108</v>
      </c>
      <c r="C10" s="48" t="s">
        <v>122</v>
      </c>
      <c r="D10" s="69" t="s">
        <v>546</v>
      </c>
    </row>
    <row r="11" spans="1:5" ht="12.75" customHeight="1" x14ac:dyDescent="0.2">
      <c r="A11" s="47" t="s">
        <v>375</v>
      </c>
      <c r="B11" s="48" t="s">
        <v>376</v>
      </c>
      <c r="C11" s="48" t="s">
        <v>374</v>
      </c>
      <c r="D11" s="69" t="s">
        <v>543</v>
      </c>
    </row>
    <row r="12" spans="1:5" ht="12.75" customHeight="1" x14ac:dyDescent="0.2">
      <c r="A12" s="195" t="s">
        <v>390</v>
      </c>
      <c r="B12" s="47" t="s">
        <v>391</v>
      </c>
      <c r="C12" s="47" t="s">
        <v>392</v>
      </c>
      <c r="D12" s="69" t="s">
        <v>540</v>
      </c>
    </row>
    <row r="13" spans="1:5" ht="12.75" customHeight="1" x14ac:dyDescent="0.2">
      <c r="A13" s="79" t="s">
        <v>61</v>
      </c>
      <c r="B13" s="47" t="s">
        <v>62</v>
      </c>
      <c r="C13" s="47" t="s">
        <v>63</v>
      </c>
      <c r="D13" s="69" t="s">
        <v>539</v>
      </c>
    </row>
    <row r="14" spans="1:5" ht="12.75" customHeight="1" x14ac:dyDescent="0.2">
      <c r="A14" s="76" t="s">
        <v>116</v>
      </c>
      <c r="B14" s="48" t="s">
        <v>109</v>
      </c>
      <c r="C14" s="48" t="s">
        <v>113</v>
      </c>
      <c r="D14" s="69" t="s">
        <v>552</v>
      </c>
    </row>
    <row r="15" spans="1:5" ht="12.75" customHeight="1" x14ac:dyDescent="0.2">
      <c r="A15" s="80" t="s">
        <v>125</v>
      </c>
      <c r="B15" s="48" t="s">
        <v>114</v>
      </c>
      <c r="C15" s="47" t="s">
        <v>120</v>
      </c>
      <c r="D15" s="69" t="s">
        <v>542</v>
      </c>
    </row>
    <row r="16" spans="1:5" ht="12.75" customHeight="1" x14ac:dyDescent="0.2">
      <c r="A16" s="192" t="s">
        <v>381</v>
      </c>
      <c r="B16" s="47" t="s">
        <v>382</v>
      </c>
      <c r="C16" s="47" t="s">
        <v>387</v>
      </c>
      <c r="D16" s="69" t="s">
        <v>548</v>
      </c>
    </row>
    <row r="17" spans="1:9" ht="12.75" customHeight="1" x14ac:dyDescent="0.2">
      <c r="A17" s="194" t="s">
        <v>472</v>
      </c>
      <c r="B17" s="47" t="s">
        <v>473</v>
      </c>
      <c r="C17" s="47" t="s">
        <v>454</v>
      </c>
      <c r="D17" s="69" t="s">
        <v>547</v>
      </c>
    </row>
    <row r="18" spans="1:9" ht="12.75" customHeight="1" x14ac:dyDescent="0.2">
      <c r="A18" s="218" t="s">
        <v>497</v>
      </c>
      <c r="B18" s="47" t="s">
        <v>435</v>
      </c>
      <c r="C18" s="47" t="s">
        <v>432</v>
      </c>
      <c r="D18" s="69" t="s">
        <v>556</v>
      </c>
    </row>
    <row r="19" spans="1:9" ht="12.75" customHeight="1" x14ac:dyDescent="0.2">
      <c r="A19" s="249" t="s">
        <v>496</v>
      </c>
      <c r="B19" s="47" t="s">
        <v>498</v>
      </c>
      <c r="C19" s="47" t="s">
        <v>475</v>
      </c>
      <c r="D19" s="69" t="s">
        <v>544</v>
      </c>
    </row>
    <row r="20" spans="1:9" ht="12.75" customHeight="1" x14ac:dyDescent="0.2">
      <c r="A20" s="216" t="s">
        <v>437</v>
      </c>
      <c r="B20" s="47" t="s">
        <v>438</v>
      </c>
      <c r="C20" s="47" t="s">
        <v>439</v>
      </c>
      <c r="D20" s="69" t="s">
        <v>489</v>
      </c>
    </row>
    <row r="21" spans="1:9" ht="12.75" customHeight="1" x14ac:dyDescent="0.2">
      <c r="A21" s="217" t="s">
        <v>433</v>
      </c>
      <c r="B21" s="47" t="s">
        <v>434</v>
      </c>
      <c r="C21" s="47" t="s">
        <v>436</v>
      </c>
      <c r="D21" s="69" t="s">
        <v>554</v>
      </c>
    </row>
    <row r="22" spans="1:9" ht="12.75" customHeight="1" x14ac:dyDescent="0.2">
      <c r="A22" s="252" t="s">
        <v>483</v>
      </c>
      <c r="B22" s="47" t="s">
        <v>488</v>
      </c>
      <c r="C22" s="47" t="s">
        <v>487</v>
      </c>
      <c r="D22" s="69" t="s">
        <v>545</v>
      </c>
    </row>
    <row r="23" spans="1:9" s="4" customFormat="1" ht="12.75" customHeight="1" x14ac:dyDescent="0.2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2">
      <c r="A24" s="100" t="s">
        <v>79</v>
      </c>
      <c r="B24" s="100"/>
      <c r="C24" s="99"/>
      <c r="D24" s="2"/>
    </row>
    <row r="25" spans="1:9" ht="15" customHeight="1" x14ac:dyDescent="0.2">
      <c r="A25" s="100" t="s">
        <v>94</v>
      </c>
      <c r="B25" s="49"/>
      <c r="C25" s="2"/>
      <c r="D25" s="2"/>
    </row>
    <row r="26" spans="1:9" s="4" customFormat="1" ht="15.75" customHeight="1" x14ac:dyDescent="0.2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2">
      <c r="A27" s="102" t="s">
        <v>84</v>
      </c>
      <c r="B27" s="103"/>
      <c r="C27" s="2"/>
      <c r="D27" s="2"/>
    </row>
    <row r="28" spans="1:9" ht="12.75" customHeight="1" x14ac:dyDescent="0.2">
      <c r="A28" s="50" t="s">
        <v>80</v>
      </c>
      <c r="B28" s="51" t="s">
        <v>81</v>
      </c>
      <c r="C28" s="2"/>
      <c r="D28" s="2"/>
    </row>
    <row r="29" spans="1:9" ht="12.75" customHeight="1" x14ac:dyDescent="0.2">
      <c r="A29" s="50" t="s">
        <v>82</v>
      </c>
      <c r="B29" s="51" t="s">
        <v>83</v>
      </c>
      <c r="C29" s="2"/>
      <c r="D29" s="2"/>
    </row>
    <row r="30" spans="1:9" ht="12.75" customHeight="1" x14ac:dyDescent="0.2">
      <c r="A30" s="50" t="s">
        <v>85</v>
      </c>
      <c r="B30" s="51" t="s">
        <v>86</v>
      </c>
      <c r="C30" s="2"/>
      <c r="D30" s="2"/>
    </row>
    <row r="31" spans="1:9" ht="12.75" customHeight="1" x14ac:dyDescent="0.2">
      <c r="A31" s="50" t="s">
        <v>87</v>
      </c>
      <c r="B31" s="51" t="s">
        <v>88</v>
      </c>
      <c r="C31" s="2"/>
      <c r="D31" s="2"/>
    </row>
    <row r="32" spans="1:9" ht="12.75" customHeight="1" x14ac:dyDescent="0.2">
      <c r="A32" s="50" t="s">
        <v>89</v>
      </c>
      <c r="B32" s="51" t="s">
        <v>90</v>
      </c>
      <c r="C32" s="2"/>
      <c r="D32" s="2"/>
    </row>
    <row r="33" spans="1:4" x14ac:dyDescent="0.2">
      <c r="A33" s="50" t="s">
        <v>126</v>
      </c>
      <c r="B33" s="120" t="s">
        <v>129</v>
      </c>
      <c r="C33" s="2"/>
      <c r="D33" s="2"/>
    </row>
    <row r="34" spans="1:4" x14ac:dyDescent="0.2">
      <c r="A34" s="50" t="s">
        <v>91</v>
      </c>
      <c r="B34" s="51" t="s">
        <v>92</v>
      </c>
      <c r="C34" s="2"/>
      <c r="D34" s="2"/>
    </row>
    <row r="35" spans="1:4" s="4" customFormat="1" x14ac:dyDescent="0.2">
      <c r="A35"/>
      <c r="B35" s="6"/>
      <c r="C35" s="2"/>
      <c r="D35" s="2"/>
    </row>
    <row r="36" spans="1:4" s="101" customFormat="1" x14ac:dyDescent="0.2">
      <c r="A36" s="104" t="s">
        <v>93</v>
      </c>
      <c r="B36" s="105"/>
      <c r="C36" s="99"/>
      <c r="D36" s="99"/>
    </row>
    <row r="37" spans="1:4" x14ac:dyDescent="0.2">
      <c r="A37" s="52" t="s">
        <v>95</v>
      </c>
      <c r="B37" s="75" t="s">
        <v>527</v>
      </c>
      <c r="C37" s="2"/>
      <c r="D37" s="2"/>
    </row>
    <row r="38" spans="1:4" x14ac:dyDescent="0.2">
      <c r="A38" s="52" t="s">
        <v>96</v>
      </c>
      <c r="B38" s="75" t="s">
        <v>528</v>
      </c>
      <c r="C38" s="2"/>
      <c r="D38" s="2"/>
    </row>
    <row r="39" spans="1:4" x14ac:dyDescent="0.2">
      <c r="A39" s="52" t="s">
        <v>97</v>
      </c>
      <c r="B39" s="75" t="s">
        <v>558</v>
      </c>
      <c r="C39" s="2"/>
      <c r="D39" s="2"/>
    </row>
    <row r="40" spans="1:4" ht="14.25" x14ac:dyDescent="0.2">
      <c r="A40" s="52" t="s">
        <v>99</v>
      </c>
      <c r="B40" s="75" t="s">
        <v>525</v>
      </c>
      <c r="C40" s="2"/>
      <c r="D40" s="2"/>
    </row>
    <row r="41" spans="1:4" ht="14.25" x14ac:dyDescent="0.2">
      <c r="A41" s="52" t="s">
        <v>101</v>
      </c>
      <c r="B41" s="75" t="s">
        <v>559</v>
      </c>
      <c r="C41" s="2"/>
      <c r="D41" s="2"/>
    </row>
    <row r="42" spans="1:4" x14ac:dyDescent="0.2">
      <c r="A42" s="52" t="s">
        <v>100</v>
      </c>
      <c r="B42" s="75" t="s">
        <v>526</v>
      </c>
      <c r="C42" s="2"/>
      <c r="D42" s="2"/>
    </row>
    <row r="43" spans="1:4" x14ac:dyDescent="0.2">
      <c r="A43" s="52" t="s">
        <v>399</v>
      </c>
      <c r="B43" s="75" t="s">
        <v>529</v>
      </c>
      <c r="C43" s="2"/>
      <c r="D43" s="2"/>
    </row>
    <row r="44" spans="1:4" x14ac:dyDescent="0.2">
      <c r="A44" s="52" t="s">
        <v>1</v>
      </c>
      <c r="B44" s="75" t="s">
        <v>560</v>
      </c>
      <c r="C44" s="2"/>
      <c r="D44" s="2"/>
    </row>
    <row r="45" spans="1:4" x14ac:dyDescent="0.2">
      <c r="A45" s="52" t="s">
        <v>98</v>
      </c>
      <c r="B45" s="75" t="s">
        <v>561</v>
      </c>
      <c r="C45" s="2"/>
      <c r="D45" s="2"/>
    </row>
    <row r="46" spans="1:4" x14ac:dyDescent="0.2">
      <c r="A46" s="52" t="s">
        <v>130</v>
      </c>
      <c r="B46" s="75" t="s">
        <v>549</v>
      </c>
      <c r="C46" s="2"/>
      <c r="D46" s="2"/>
    </row>
    <row r="47" spans="1:4" x14ac:dyDescent="0.2">
      <c r="B47" s="62"/>
      <c r="C47" s="2"/>
      <c r="D47" s="2"/>
    </row>
    <row r="48" spans="1:4" x14ac:dyDescent="0.2">
      <c r="A48" s="67" t="s">
        <v>102</v>
      </c>
      <c r="B48" s="66" t="s">
        <v>491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1" customFormat="1" x14ac:dyDescent="0.2">
      <c r="A50" s="106" t="s">
        <v>118</v>
      </c>
      <c r="B50" s="106"/>
      <c r="C50" s="99"/>
      <c r="D50" s="99"/>
    </row>
    <row r="51" spans="1:4" x14ac:dyDescent="0.2">
      <c r="A51" s="81" t="s">
        <v>105</v>
      </c>
      <c r="B51" s="68" t="s">
        <v>106</v>
      </c>
      <c r="C51" s="2"/>
      <c r="D51" s="2"/>
    </row>
    <row r="52" spans="1:4" x14ac:dyDescent="0.2">
      <c r="A52" s="81" t="s">
        <v>57</v>
      </c>
      <c r="B52" s="68" t="s">
        <v>107</v>
      </c>
      <c r="C52" s="2"/>
      <c r="D52" s="2"/>
    </row>
    <row r="54" spans="1:4" s="101" customFormat="1" x14ac:dyDescent="0.2">
      <c r="A54" s="107" t="s">
        <v>121</v>
      </c>
      <c r="B54" s="82"/>
      <c r="C54" s="82"/>
      <c r="D54" s="82"/>
    </row>
    <row r="55" spans="1:4" x14ac:dyDescent="0.2">
      <c r="A55" s="108" t="s">
        <v>403</v>
      </c>
      <c r="B55" s="69" t="s">
        <v>490</v>
      </c>
      <c r="C55" s="84"/>
      <c r="D55" s="84"/>
    </row>
    <row r="56" spans="1:4" x14ac:dyDescent="0.2">
      <c r="A56" s="84"/>
      <c r="B56" s="84"/>
      <c r="C56" s="84"/>
      <c r="D56" s="84"/>
    </row>
    <row r="57" spans="1:4" x14ac:dyDescent="0.2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76</v>
      </c>
      <c r="B1" s="39" t="s">
        <v>522</v>
      </c>
    </row>
    <row r="2" spans="1:2" x14ac:dyDescent="0.2">
      <c r="A2" s="39" t="s">
        <v>74</v>
      </c>
      <c r="B2" s="39" t="s">
        <v>523</v>
      </c>
    </row>
    <row r="3" spans="1:2" ht="13.5" thickBot="1" x14ac:dyDescent="0.25">
      <c r="A3" s="39" t="s">
        <v>75</v>
      </c>
      <c r="B3" s="39" t="s">
        <v>524</v>
      </c>
    </row>
    <row r="4" spans="1:2" s="6" customFormat="1" x14ac:dyDescent="0.2">
      <c r="A4" s="6" t="s">
        <v>70</v>
      </c>
      <c r="B4" s="41">
        <v>43415</v>
      </c>
    </row>
    <row r="5" spans="1:2" s="6" customFormat="1" x14ac:dyDescent="0.2">
      <c r="A5" s="45" t="s">
        <v>73</v>
      </c>
      <c r="B5" s="42">
        <f>B4+1</f>
        <v>43416</v>
      </c>
    </row>
    <row r="6" spans="1:2" s="6" customFormat="1" ht="13.5" thickBot="1" x14ac:dyDescent="0.25">
      <c r="A6" s="43" t="s">
        <v>71</v>
      </c>
      <c r="B6" s="44">
        <v>6</v>
      </c>
    </row>
    <row r="7" spans="1:2" s="6" customFormat="1" x14ac:dyDescent="0.2">
      <c r="A7" s="43" t="s">
        <v>72</v>
      </c>
      <c r="B7" s="41">
        <f>B4+B6-1</f>
        <v>43420</v>
      </c>
    </row>
    <row r="8" spans="1:2" x14ac:dyDescent="0.2">
      <c r="A8" t="s">
        <v>69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111-18-1xxxr0</cp:keywords>
  <cp:lastModifiedBy>Dorothy Stanley</cp:lastModifiedBy>
  <cp:lastPrinted>2018-08-07T21:31:08Z</cp:lastPrinted>
  <dcterms:created xsi:type="dcterms:W3CDTF">2007-05-08T22:03:28Z</dcterms:created>
  <dcterms:modified xsi:type="dcterms:W3CDTF">2018-10-10T15:49:31Z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