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18\Plenary documents\"/>
    </mc:Choice>
  </mc:AlternateContent>
  <bookViews>
    <workbookView xWindow="0" yWindow="60" windowWidth="2750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26" i="880" l="1"/>
  <c r="H125" i="880"/>
  <c r="F125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6" i="880"/>
  <c r="F137" i="880" s="1"/>
  <c r="H137" i="880" s="1"/>
  <c r="F138" i="880" s="1"/>
  <c r="H138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6" i="880" s="1"/>
  <c r="H166" i="880" s="1"/>
  <c r="F168" i="880" s="1"/>
  <c r="H168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U5" i="779"/>
  <c r="C5" i="779"/>
  <c r="H76" i="880" l="1"/>
  <c r="F77" i="880" s="1"/>
  <c r="H77" i="880" s="1"/>
  <c r="F78" i="880" s="1"/>
  <c r="H78" i="880" s="1"/>
  <c r="F79" i="880" s="1"/>
  <c r="H79" i="880" s="1"/>
  <c r="AA5" i="779"/>
  <c r="I5" i="779"/>
  <c r="F169" i="880"/>
  <c r="H169" i="880" s="1"/>
  <c r="F170" i="880" s="1"/>
  <c r="H170" i="880" s="1"/>
  <c r="H124" i="880"/>
  <c r="H126" i="880" s="1"/>
  <c r="F127" i="880" s="1"/>
  <c r="H127" i="880" s="1"/>
  <c r="F128" i="880" s="1"/>
  <c r="H128" i="880" s="1"/>
  <c r="F130" i="880" s="1"/>
  <c r="H130" i="880" s="1"/>
  <c r="G131" i="880" s="1"/>
  <c r="A8" i="880"/>
  <c r="A8" i="881"/>
  <c r="F80" i="880" l="1"/>
  <c r="H80" i="880" s="1"/>
  <c r="F82" i="880" s="1"/>
  <c r="H82" i="880" s="1"/>
  <c r="F83" i="880" s="1"/>
  <c r="H83" i="880" s="1"/>
  <c r="F84" i="880" s="1"/>
  <c r="H84" i="880" s="1"/>
  <c r="F171" i="880"/>
  <c r="H171" i="880" s="1"/>
  <c r="F85" i="880" l="1"/>
  <c r="H85" i="880" s="1"/>
  <c r="F86" i="880" s="1"/>
  <c r="H86" i="880" s="1"/>
  <c r="F89" i="880" s="1"/>
  <c r="H89" i="880" s="1"/>
  <c r="F172" i="880"/>
  <c r="H172" i="880" s="1"/>
  <c r="F173" i="880" s="1"/>
  <c r="H173" i="880" s="1"/>
  <c r="F175" i="880" s="1"/>
  <c r="H175" i="880" s="1"/>
  <c r="F176" i="880" s="1"/>
  <c r="H176" i="880" s="1"/>
  <c r="F177" i="880" s="1"/>
  <c r="H177" i="880" s="1"/>
  <c r="F178" i="880" s="1"/>
  <c r="H178" i="880" s="1"/>
  <c r="F179" i="880" s="1"/>
  <c r="H179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87" i="880" s="1"/>
  <c r="H187" i="880" s="1"/>
  <c r="F191" i="880" s="1"/>
  <c r="H191" i="880" s="1"/>
  <c r="F91" i="880" l="1"/>
  <c r="H91" i="880" s="1"/>
  <c r="G92" i="880" s="1"/>
  <c r="F90" i="880"/>
  <c r="H90" i="880" s="1"/>
  <c r="F192" i="880"/>
  <c r="H192" i="880" s="1"/>
  <c r="F193" i="880" s="1"/>
  <c r="H193" i="880" s="1"/>
  <c r="F194" i="880" s="1"/>
  <c r="H194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10" i="880" s="1"/>
  <c r="H210" i="880" s="1"/>
  <c r="F211" i="880" s="1"/>
  <c r="H211" i="880" s="1"/>
  <c r="F212" i="880" s="1"/>
  <c r="H212" i="880" s="1"/>
  <c r="F214" i="880" s="1"/>
  <c r="H214" i="880" s="1"/>
  <c r="F217" i="880" s="1"/>
  <c r="H217" i="880" s="1"/>
  <c r="F218" i="880" s="1"/>
  <c r="H218" i="880" s="1"/>
  <c r="F219" i="880" s="1"/>
  <c r="H219" i="880" s="1"/>
  <c r="F220" i="880" s="1"/>
  <c r="H220" i="880" s="1"/>
  <c r="F223" i="880" s="1"/>
  <c r="H223" i="880" s="1"/>
  <c r="F224" i="880" s="1"/>
  <c r="H224" i="880" s="1"/>
  <c r="F225" i="880" s="1"/>
  <c r="H225" i="880" s="1"/>
  <c r="F226" i="880" s="1"/>
  <c r="H226" i="880" s="1"/>
  <c r="G227" i="880" s="1"/>
  <c r="F213" i="880" l="1"/>
  <c r="H213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<sst xmlns="http://schemas.openxmlformats.org/spreadsheetml/2006/main" count="1136" uniqueCount="569">
  <si>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</si>
  <si>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</si>
  <si>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</si>
  <si>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</si>
  <si>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</si>
  <si>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</si>
  <si>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</si>
  <si>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</si>
  <si>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</si>
  <si>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</si>
  <si>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</si>
  <si>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</si>
  <si>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</si>
  <si>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</si>
  <si>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</si>
  <si>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</si>
  <si>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</si>
  <si>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</si>
  <si>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</si>
  <si>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</si>
  <si>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</si>
  <si>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</si>
  <si>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</si>
  <si>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</si>
  <si>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</si>
  <si>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</si>
  <si>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</si>
  <si>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</si>
  <si>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</si>
  <si>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</si>
  <si>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</si>
  <si>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</si>
  <si>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</si>
  <si>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</si>
  <si>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</si>
  <si>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</si>
  <si>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</si>
  <si>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</si>
  <si>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</si>
  <si>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</si>
  <si>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</si>
  <si>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</si>
  <si>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</si>
  <si>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</si>
  <si>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</si>
  <si>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</si>
  <si>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</si>
  <si>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</si>
  <si>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</si>
  <si>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</si>
  <si>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</si>
  <si>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</si>
  <si>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</si>
  <si>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</si>
  <si>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</si>
  <si>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</si>
  <si>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</si>
  <si>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</si>
  <si>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</si>
  <si>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</si>
  <si>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</si>
  <si>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</si>
  <si>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</si>
  <si>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</si>
  <si>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</si>
  <si>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</si>
  <si>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</si>
  <si>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</si>
  <si>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</si>
  <si>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</si>
  <si>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</si>
  <si>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</si>
  <si>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</si>
  <si>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</si>
  <si>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</si>
  <si>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</si>
  <si>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</si>
  <si>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</si>
  <si>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</si>
  <si>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</si>
  <si>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</si>
  <si>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</si>
  <si>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</si>
  <si>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</si>
  <si>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</si>
  <si>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</si>
  <si>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</si>
  <si>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</si>
  <si>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</si>
  <si>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</si>
  <si>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</si>
  <si>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</si>
  <si>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</si>
  <si>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</si>
  <si>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</si>
  <si>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</si>
  <si>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</si>
  <si>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</si>
  <si>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</si>
  <si>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</si>
  <si>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</si>
  <si>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</si>
  <si>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</si>
  <si>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</si>
  <si>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</si>
  <si>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</si>
  <si>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</si>
  <si>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</si>
  <si>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</si>
  <si>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</si>
  <si>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</si>
  <si>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</si>
  <si>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</si>
  <si>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</si>
  <si>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</si>
  <si>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</si>
  <si>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</si>
  <si>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</si>
  <si>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</si>
  <si>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</si>
  <si>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</si>
  <si>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</si>
  <si>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</si>
  <si>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</si>
  <si>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</si>
  <si>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</si>
  <si>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</si>
  <si>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</si>
  <si>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</si>
  <si>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</si>
  <si>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</si>
  <si>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</si>
  <si>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</si>
  <si>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</si>
  <si>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</si>
  <si>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</si>
  <si>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</si>
  <si>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</si>
  <si>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</si>
  <si>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</si>
  <si>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</si>
  <si>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</si>
  <si>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</si>
  <si>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</si>
  <si>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</si>
  <si>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</si>
  <si>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</si>
  <si>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</si>
  <si>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</si>
  <si>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</si>
  <si>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</si>
  <si>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</si>
  <si>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</si>
  <si>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</si>
  <si>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</si>
  <si>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</si>
  <si>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</si>
  <si>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</si>
  <si>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</si>
  <si>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</si>
  <si>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</si>
  <si>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</si>
  <si>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</si>
  <si>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</si>
  <si>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</si>
  <si>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</si>
  <si>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</si>
  <si>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</si>
  <si>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</si>
  <si>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</si>
  <si>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</si>
  <si>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</si>
  <si>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</si>
  <si>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</si>
  <si>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</si>
  <si>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</si>
  <si>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</si>
  <si>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</si>
  <si>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</si>
  <si>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</si>
  <si>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</si>
  <si>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</si>
  <si>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</si>
  <si>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</si>
  <si>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</si>
  <si>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</si>
  <si>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</si>
  <si>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</si>
  <si>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</si>
  <si>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</si>
  <si>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</si>
  <si>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</si>
  <si>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</si>
  <si>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</si>
  <si>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</si>
  <si>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</si>
  <si>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</si>
  <si>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</si>
  <si>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</si>
  <si>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</si>
  <si>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</si>
  <si>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</si>
  <si>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</si>
  <si>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</si>
  <si>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</si>
  <si>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</si>
  <si>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</si>
  <si>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</si>
  <si>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</si>
  <si>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</si>
  <si>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</si>
  <si>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</si>
  <si>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</si>
  <si>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</si>
  <si>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</si>
  <si>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</si>
  <si>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</si>
  <si>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</si>
  <si>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</si>
  <si>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</si>
  <si>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</si>
  <si>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</si>
  <si>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</si>
  <si>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</si>
  <si>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</si>
  <si>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</si>
  <si>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</si>
  <si>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</si>
  <si>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</si>
  <si>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</si>
  <si>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</si>
  <si>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</si>
  <si>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</si>
  <si>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</si>
  <si>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</si>
  <si>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</si>
  <si>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</si>
  <si>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</si>
  <si>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</si>
  <si>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</si>
  <si>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</si>
  <si>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</si>
  <si>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</si>
  <si>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</si>
  <si>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</si>
  <si>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</si>
  <si>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</si>
  <si>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</si>
  <si>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</si>
  <si>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</si>
  <si>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</si>
  <si>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</si>
  <si>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</si>
  <si>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</si>
  <si>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</si>
  <si>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</si>
  <si>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</si>
  <si>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</si>
  <si>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</si>
  <si>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</si>
  <si>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</si>
  <si>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</si>
  <si>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</si>
  <si>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</si>
  <si>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</si>
  <si>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</si>
  <si>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</si>
  <si>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</si>
  <si>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</si>
  <si>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</si>
  <si>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</si>
  <si>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</si>
  <si>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</si>
  <si>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</si>
  <si>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</si>
  <si>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</si>
  <si>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</si>
  <si>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</si>
  <si>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</si>
  <si>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</si>
  <si>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</si>
  <si>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</si>
  <si>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</si>
  <si>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</si>
  <si>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</si>
  <si>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</si>
  <si>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</si>
  <si>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</si>
  <si>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</si>
  <si>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</si>
  <si>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</si>
  <si>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</si>
  <si>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</si>
  <si>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</si>
  <si>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</si>
  <si>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</si>
  <si>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</si>
  <si>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</si>
  <si>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</si>
  <si>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</si>
  <si>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</si>
  <si>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</si>
  <si>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</si>
  <si>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</si>
  <si>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</si>
  <si>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</si>
  <si>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</si>
  <si>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</si>
  <si>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</si>
  <si>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</si>
  <si>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</si>
  <si>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</si>
  <si>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</si>
  <si>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</si>
  <si>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</si>
  <si>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</si>
  <si>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</si>
  <si>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</si>
  <si>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</si>
  <si>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</si>
  <si>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</si>
  <si>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</si>
  <si>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</si>
  <si>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</si>
  <si>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</si>
  <si>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</si>
  <si>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</si>
  <si>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</si>
  <si>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</si>
  <si>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</si>
  <si>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</si>
  <si>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</si>
  <si>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</si>
  <si>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</si>
  <si>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</si>
  <si>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</si>
  <si>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</si>
  <si>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</si>
  <si>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</si>
  <si>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</si>
  <si>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</si>
  <si>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</si>
  <si>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</si>
  <si>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</si>
  <si>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</si>
  <si>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</si>
  <si>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</si>
  <si>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</si>
  <si>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</si>
  <si>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</si>
  <si>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</si>
  <si>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</si>
  <si>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</si>
  <si>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</si>
  <si>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</si>
  <si>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</si>
  <si>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</si>
  <si>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</si>
  <si>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</si>
  <si>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</si>
  <si>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</si>
  <si>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</si>
  <si>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</si>
  <si>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</si>
  <si>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</si>
  <si>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</si>
  <si>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</si>
  <si>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</si>
  <si>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</si>
  <si>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</si>
  <si>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</si>
  <si>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</si>
  <si>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</si>
  <si>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</si>
  <si>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</si>
  <si>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</si>
  <si>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</si>
  <si>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</si>
  <si>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</si>
  <si>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</si>
  <si>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</si>
  <si>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</si>
  <si>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</si>
  <si>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</si>
  <si>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</si>
  <si>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</si>
  <si>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</si>
  <si>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</si>
  <si>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</si>
  <si>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</si>
  <si>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</si>
  <si>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</si>
  <si>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</si>
  <si>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</si>
  <si>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</si>
  <si>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</si>
  <si>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</si>
  <si>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</si>
  <si>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</si>
  <si>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</si>
  <si>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</si>
  <si>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</si>
  <si>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</si>
  <si>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</si>
  <si>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</si>
  <si>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</si>
  <si>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</si>
  <si>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</si>
  <si>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</si>
  <si>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</si>
  <si>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</si>
  <si>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</si>
  <si>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</si>
  <si>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</si>
  <si>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</si>
  <si>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</si>
  <si>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</si>
  <si>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</si>
  <si>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</si>
  <si>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</si>
  <si>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</si>
  <si>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</si>
  <si>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>Holcomb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</si>
  <si>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</si>
  <si>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</si>
  <si>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</si>
  <si>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</si>
  <si>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</si>
  <si>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</si>
  <si>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</si>
  <si>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</si>
  <si>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</si>
  <si>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</si>
  <si>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</si>
  <si>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</si>
  <si>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</si>
  <si>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</si>
  <si>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</si>
  <si>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</si>
  <si>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</si>
  <si>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</si>
  <si>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</si>
  <si>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</si>
  <si>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</si>
  <si>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</si>
  <si>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</si>
  <si>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</si>
  <si>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</si>
  <si>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</si>
  <si>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</si>
  <si>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</si>
  <si>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</si>
  <si>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</si>
  <si>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</si>
  <si>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</si>
  <si>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</si>
  <si>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</si>
  <si>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</si>
  <si>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</si>
  <si>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</si>
  <si>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</si>
  <si>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</si>
  <si>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</si>
  <si>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</si>
  <si>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</si>
  <si>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</si>
  <si>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</si>
  <si>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</si>
  <si>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Yang</t>
  </si>
  <si>
    <t>Montemurro</t>
  </si>
  <si>
    <t>Joint meetings &amp; Reciprocal Credit/802.18, 802.19 details</t>
  </si>
  <si>
    <t xml:space="preserve">Meeting Decorum </t>
  </si>
  <si>
    <t xml:space="preserve">      3.4.4</t>
  </si>
  <si>
    <t>802.19 TAG liaison report</t>
  </si>
  <si>
    <t xml:space="preserve">      3.5.6</t>
  </si>
  <si>
    <t>TGbb - Light Communications (LC)</t>
  </si>
  <si>
    <t xml:space="preserve">      4.4.5</t>
  </si>
  <si>
    <t>802.19 (Coexistence TAG)</t>
  </si>
  <si>
    <t xml:space="preserve">      3.3.9</t>
  </si>
  <si>
    <t xml:space="preserve">      3.4.5</t>
  </si>
  <si>
    <t>TGbb</t>
  </si>
  <si>
    <t xml:space="preserve">Light Communications (LC) </t>
  </si>
  <si>
    <t>EHT</t>
  </si>
  <si>
    <t>Michael Montemurro</t>
  </si>
  <si>
    <t>BB</t>
  </si>
  <si>
    <t>Wang</t>
  </si>
  <si>
    <t>2nd Vice Chair report</t>
  </si>
  <si>
    <t>Notor</t>
  </si>
  <si>
    <t>Luo</t>
  </si>
  <si>
    <t>Ecclesine</t>
  </si>
  <si>
    <t xml:space="preserve">Montemurro </t>
  </si>
  <si>
    <t>802.11ak Recognition</t>
  </si>
  <si>
    <t>802.11aq Recognition</t>
  </si>
  <si>
    <t>September 2018</t>
  </si>
  <si>
    <t>WG Agenda September 2018</t>
  </si>
  <si>
    <t>171th IEEE 802.11 WIRELESS LOCAL AREA NETWORKS SESSION</t>
  </si>
  <si>
    <t>Hilton Waikoloa, Waikoloa HI</t>
  </si>
  <si>
    <t>September 9-14, 2018</t>
  </si>
  <si>
    <t>WG11 Agenda - Mon 2018-09-10 - 9:05 to 10:05</t>
  </si>
  <si>
    <t>EHT - Extremely High Throughput Study Group</t>
  </si>
  <si>
    <t>RTA TIG</t>
  </si>
  <si>
    <t>Jones</t>
  </si>
  <si>
    <t>EHT SG, RTA TIG Chair Confirmation Motions</t>
  </si>
  <si>
    <t>WG11 Agenda - Wed 2018-09-12 - 10:30 to 12:30</t>
  </si>
  <si>
    <t>WG11 Agenda - Fri 2018-09-14 - 08:00 to 12:00</t>
  </si>
  <si>
    <t>802 Wireless Opening Plenary</t>
  </si>
  <si>
    <t>RTA - Real Time Applications Topic Interest Group</t>
  </si>
  <si>
    <t>CAC Agenda - Thu 2018-09-13 - 19:30 to 21:30</t>
  </si>
  <si>
    <t>Allan Jones</t>
  </si>
  <si>
    <t>Real Time Applications Topic Interest Group</t>
  </si>
  <si>
    <t>https://mentor.ieee.org/802.11/dcn/11-18-1392</t>
  </si>
  <si>
    <t>https://mentor.ieee.org/802.11/dcn/11-18-1389</t>
  </si>
  <si>
    <t>https://mentor.ieee.org/802.11/dcn/11-18-1390</t>
  </si>
  <si>
    <t>https://mentor.ieee.org/802.11/dcn/11-18-1391</t>
  </si>
  <si>
    <t>https://mentor.ieee.org/802.11/dcn/11-18-1387</t>
  </si>
  <si>
    <t>https://mentor.ieee.org/802.11/dcn/11-18-1384</t>
  </si>
  <si>
    <t>https://mentor.ieee.org/802.11/dcn/11-18-1383</t>
  </si>
  <si>
    <t>https://mentor.ieee.org/802.11/dcn/11-18-1382</t>
  </si>
  <si>
    <t>https://mentor.ieee.org/802.11/dcn/11-18-1381</t>
  </si>
  <si>
    <t>https://mentor.ieee.org/802.11/dcn/11-18-1379</t>
  </si>
  <si>
    <t>https://mentor.ieee.org/802.11/dcn/11-18-1378</t>
  </si>
  <si>
    <t>https://mentor.ieee.org/802.11/dcn/11-18-1377</t>
  </si>
  <si>
    <t>https://mentor.ieee.org/802.11/dcn/11-18-1373</t>
  </si>
  <si>
    <t>https://mentor.ieee.org/802.11/dcn/11-18-1343</t>
  </si>
  <si>
    <t>https://mentor.ieee.org/802.11/dcn/11-18-1345</t>
  </si>
  <si>
    <t>https://mentor.ieee.org/802.11/dcn/11-18-1388</t>
  </si>
  <si>
    <t>https://mentor.ieee.org/802.11/dcn/</t>
  </si>
  <si>
    <t>https://mentor.ieee.org/802.11/dcn/11-18-1380</t>
  </si>
  <si>
    <t>https://mentor.ieee.org/802.11/dcn/11-18-0034</t>
  </si>
  <si>
    <t>https://mentor.ieee.org/802.11/dcn/11-18-1089</t>
  </si>
  <si>
    <t>http://802world.org/wireless/</t>
  </si>
  <si>
    <t>https://mentor.ieee.org/802.11/dcn/11-18-1397</t>
  </si>
  <si>
    <t>https://mentor.ieee.org/802.11/dcn/11-18-1395</t>
  </si>
  <si>
    <t>https://mentor.ieee.org/802.11/dcn/11-18-1396</t>
  </si>
  <si>
    <t>https://mentor.ieee.org/802.11/dcn/11-18-1394</t>
  </si>
  <si>
    <t>https://mentor.ieee.org/802.11/dcn/11-18-1398</t>
  </si>
  <si>
    <t>https://mentor.ieee.org/802.11/dcn/11-18-1400</t>
  </si>
  <si>
    <t>https://mentor.ieee.org/802.11/dcn/11-18-1399</t>
  </si>
  <si>
    <t>https://mentor.ieee.org/802.11/dcn/11-18-1404</t>
  </si>
  <si>
    <t>https://mentor.ieee.org/802.11/dcn/11-18-1409</t>
  </si>
  <si>
    <t>Address:3333 Scott Blvd, Santa Clara, CA 99054, USA</t>
  </si>
  <si>
    <t>Phone:  +1 (630) 363-1389</t>
  </si>
  <si>
    <t>Meeting Decorum</t>
  </si>
  <si>
    <t>NENDICA Presentation</t>
  </si>
  <si>
    <t>Marks</t>
  </si>
  <si>
    <t>TGay D2.0 For Sale</t>
  </si>
  <si>
    <t>Eastlake</t>
  </si>
  <si>
    <t>TGaq, ECR final minutes approval</t>
  </si>
  <si>
    <t>Comment resolution resources</t>
  </si>
  <si>
    <t>AANI Liaison update</t>
  </si>
  <si>
    <t>EHT SG</t>
  </si>
  <si>
    <t>BCS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</si>
  <si>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</si>
  <si>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</si>
  <si>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</si>
  <si>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</si>
  <si>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</si>
  <si>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</si>
  <si>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</si>
  <si>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</si>
  <si>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 xml:space="preserve">    5.8</t>
  </si>
  <si>
    <t>Full Duplex TIG Status</t>
  </si>
  <si>
    <t>11-18-1635</t>
  </si>
  <si>
    <t>11-18-1596</t>
  </si>
  <si>
    <t>doc.: IEEE 802.11-18/1389r2</t>
  </si>
  <si>
    <t>Photos (after recess), with thanks to Matthew Fischer 
Group Photo on main steps</t>
  </si>
  <si>
    <t>11-18-1644</t>
  </si>
  <si>
    <t>11-18-1640</t>
  </si>
  <si>
    <t>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</si>
</sst>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3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49" fontId="52" fillId="0" borderId="0" xfId="61" applyNumberFormat="1" applyFont="1" applyAlignment="1" applyProtection="1">
      <alignment wrapText="1"/>
    </xf>
    <xf numFmtId="0" fontId="15" fillId="50" borderId="24" xfId="0" applyFont="1" applyFill="1" applyBorder="1" applyAlignment="1">
      <alignment vertical="center"/>
    </xf>
    <xf numFmtId="0" fontId="15" fillId="51" borderId="19" xfId="0" applyFont="1" applyFill="1" applyBorder="1" applyAlignment="1">
      <alignment vertical="center"/>
    </xf>
    <xf numFmtId="0" fontId="7" fillId="51" borderId="0" xfId="0" applyFont="1" applyFill="1"/>
    <xf numFmtId="0" fontId="10" fillId="51" borderId="0" xfId="61" applyFill="1" applyAlignment="1" applyProtection="1"/>
    <xf numFmtId="0" fontId="79" fillId="51" borderId="0" xfId="0" applyFont="1" applyFill="1"/>
    <xf numFmtId="0" fontId="0" fillId="51" borderId="0" xfId="0" applyFill="1"/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73" fillId="52" borderId="21" xfId="0" applyFont="1" applyFill="1" applyBorder="1" applyAlignment="1">
      <alignment vertical="center" wrapText="1"/>
    </xf>
    <xf numFmtId="0" fontId="87" fillId="53" borderId="0" xfId="0" applyFont="1" applyFill="1" applyBorder="1" applyAlignment="1">
      <alignment vertical="center" wrapText="1"/>
    </xf>
    <xf numFmtId="0" fontId="73" fillId="55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7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52" fillId="0" borderId="0" xfId="61" applyNumberFormat="1" applyFont="1" applyBorder="1" applyAlignment="1" applyProtection="1">
      <alignment wrapText="1"/>
    </xf>
    <xf numFmtId="49" fontId="10" fillId="0" borderId="0" xfId="61" applyNumberFormat="1" applyAlignment="1" applyProtection="1">
      <alignment wrapText="1"/>
    </xf>
    <xf numFmtId="0" fontId="87" fillId="56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>
      <alignment wrapText="1"/>
    </xf>
    <xf numFmtId="49" fontId="12" fillId="0" borderId="0" xfId="0" applyNumberFormat="1" applyFont="1"/>
    <xf numFmtId="49" fontId="10" fillId="58" borderId="0" xfId="61" applyNumberFormat="1" applyFill="1" applyBorder="1" applyAlignment="1" applyProtection="1">
      <alignment wrapText="1"/>
    </xf>
    <xf numFmtId="49" fontId="82" fillId="58" borderId="21" xfId="0" quotePrefix="1" applyNumberFormat="1" applyFont="1" applyFill="1" applyBorder="1" applyAlignment="1">
      <alignment wrapText="1"/>
    </xf>
    <xf numFmtId="49" fontId="82" fillId="58" borderId="0" xfId="0" applyNumberFormat="1" applyFont="1" applyFill="1" applyBorder="1" applyAlignment="1">
      <alignment wrapText="1"/>
    </xf>
    <xf numFmtId="20" fontId="82" fillId="58" borderId="0" xfId="0" applyNumberFormat="1" applyFont="1" applyFill="1" applyBorder="1" applyAlignment="1">
      <alignment wrapText="1"/>
    </xf>
    <xf numFmtId="1" fontId="82" fillId="58" borderId="0" xfId="0" applyNumberFormat="1" applyFont="1" applyFill="1" applyBorder="1" applyAlignment="1">
      <alignment wrapText="1"/>
    </xf>
    <xf numFmtId="49" fontId="82" fillId="58" borderId="15" xfId="0" applyNumberFormat="1" applyFont="1" applyFill="1" applyBorder="1" applyAlignment="1">
      <alignment wrapText="1"/>
    </xf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83" fillId="0" borderId="10" xfId="61" applyNumberFormat="1" applyFon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5" fillId="52" borderId="19" xfId="0" applyFont="1" applyFill="1" applyBorder="1" applyAlignment="1">
      <alignment horizontal="center" vertical="center" wrapText="1"/>
    </xf>
    <xf numFmtId="0" fontId="85" fillId="52" borderId="28" xfId="0" applyFont="1" applyFill="1" applyBorder="1" applyAlignment="1">
      <alignment horizontal="center" vertical="center" wrapText="1"/>
    </xf>
    <xf numFmtId="0" fontId="85" fillId="52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13" fillId="57" borderId="28" xfId="0" applyFont="1" applyFill="1" applyBorder="1" applyAlignment="1">
      <alignment horizontal="center" vertical="center"/>
    </xf>
    <xf numFmtId="0" fontId="13" fillId="57" borderId="29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3" fillId="53" borderId="21" xfId="0" applyFont="1" applyFill="1" applyBorder="1" applyAlignment="1">
      <alignment horizontal="center" vertical="center" wrapText="1"/>
    </xf>
    <xf numFmtId="0" fontId="13" fillId="53" borderId="21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6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6" fillId="56" borderId="21" xfId="0" applyFont="1" applyFill="1" applyBorder="1" applyAlignment="1">
      <alignment horizontal="center" vertical="center" wrapText="1"/>
    </xf>
    <xf numFmtId="0" fontId="86" fillId="56" borderId="21" xfId="0" applyFont="1" applyFill="1" applyBorder="1" applyAlignment="1">
      <alignment horizontal="center" vertical="center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53" borderId="19" xfId="0" applyFont="1" applyFill="1" applyBorder="1" applyAlignment="1">
      <alignment horizontal="center" vertical="center" wrapText="1"/>
    </xf>
    <xf numFmtId="0" fontId="13" fillId="53" borderId="28" xfId="0" applyFont="1" applyFill="1" applyBorder="1" applyAlignment="1">
      <alignment horizontal="center" vertical="center" wrapText="1"/>
    </xf>
    <xf numFmtId="0" fontId="13" fillId="53" borderId="29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5" fillId="54" borderId="19" xfId="0" applyFont="1" applyFill="1" applyBorder="1" applyAlignment="1">
      <alignment horizontal="center" vertical="center" wrapText="1"/>
    </xf>
    <xf numFmtId="0" fontId="85" fillId="54" borderId="28" xfId="0" applyFont="1" applyFill="1" applyBorder="1" applyAlignment="1">
      <alignment horizontal="center" vertical="center"/>
    </xf>
    <xf numFmtId="0" fontId="85" fillId="54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85" fillId="52" borderId="28" xfId="0" applyFont="1" applyFill="1" applyBorder="1" applyAlignment="1">
      <alignment horizontal="center" vertical="center"/>
    </xf>
    <xf numFmtId="0" fontId="85" fillId="52" borderId="29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6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/>
    </xf>
    <xf numFmtId="0" fontId="86" fillId="56" borderId="29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D0D0D0"/>
      <color rgb="FFCCFFFF"/>
      <color rgb="FFBFBFBF"/>
      <color rgb="FFFFFF00"/>
      <color rgb="FFED2BD6"/>
      <color rgb="FFCC9900"/>
      <color rgb="FFFF99FF"/>
      <color rgb="FFCC00CC"/>
      <color rgb="FFFE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134056</xdr:colOff>
      <xdr:row>8</xdr:row>
      <xdr:rowOff>70397</xdr:rowOff>
    </xdr:from>
    <xdr:to>
      <xdr:col>7</xdr:col>
      <xdr:colOff>521298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1721397"/>
          <a:ext cx="5502520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929829</xdr:colOff>
      <xdr:row>26</xdr:row>
      <xdr:rowOff>27215</xdr:rowOff>
    </xdr:from>
    <xdr:to>
      <xdr:col>26</xdr:col>
      <xdr:colOff>4006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08900" y="6159501"/>
          <a:ext cx="15502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935182</xdr:colOff>
      <xdr:row>8</xdr:row>
      <xdr:rowOff>34637</xdr:rowOff>
    </xdr:from>
    <xdr:to>
      <xdr:col>2</xdr:col>
      <xdr:colOff>6845</xdr:colOff>
      <xdr:row>26</xdr:row>
      <xdr:rowOff>7</xdr:rowOff>
    </xdr:to>
    <xdr:cxnSp macro="">
      <xdr:nvCxnSpPr>
        <xdr:cNvPr id="30" name="Straight Connector 29"/>
        <xdr:cNvCxnSpPr/>
      </xdr:nvCxnSpPr>
      <xdr:spPr bwMode="auto">
        <a:xfrm flipH="1" flipV="1">
          <a:off x="2210955" y="2268682"/>
          <a:ext cx="18390" cy="3792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2</xdr:rowOff>
    </xdr:from>
    <xdr:to>
      <xdr:col>8</xdr:col>
      <xdr:colOff>9071</xdr:colOff>
      <xdr:row>8</xdr:row>
      <xdr:rowOff>36286</xdr:rowOff>
    </xdr:to>
    <xdr:cxnSp macro="">
      <xdr:nvCxnSpPr>
        <xdr:cNvPr id="29" name="Straight Connector 28"/>
        <xdr:cNvCxnSpPr/>
      </xdr:nvCxnSpPr>
      <xdr:spPr bwMode="auto">
        <a:xfrm flipH="1" flipV="1">
          <a:off x="6086929" y="1850573"/>
          <a:ext cx="9071" cy="43542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37" name="Straight Connector 36"/>
        <xdr:cNvCxnSpPr/>
      </xdr:nvCxnSpPr>
      <xdr:spPr bwMode="auto">
        <a:xfrm flipH="1">
          <a:off x="2181416" y="2267174"/>
          <a:ext cx="390873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390" TargetMode="External"/><Relationship Id="rId21" Type="http://schemas.openxmlformats.org/officeDocument/2006/relationships/hyperlink" Target="https://mentor.ieee.org/802.11/dcn/11-18-1390" TargetMode="External"/><Relationship Id="rId34" Type="http://schemas.openxmlformats.org/officeDocument/2006/relationships/hyperlink" Target="https://mentor.ieee.org/802.11/dcn/11-18-1391" TargetMode="External"/><Relationship Id="rId42" Type="http://schemas.openxmlformats.org/officeDocument/2006/relationships/hyperlink" Target="https://mentor.ieee.org/802.11/dcn/11-18-1391" TargetMode="External"/><Relationship Id="rId47" Type="http://schemas.openxmlformats.org/officeDocument/2006/relationships/hyperlink" Target="https://mentor.ieee.org/802.11/dcn/11-18-1399" TargetMode="External"/><Relationship Id="rId50" Type="http://schemas.openxmlformats.org/officeDocument/2006/relationships/hyperlink" Target="https://mentor.ieee.org/802.11/dcn/11-18-1399" TargetMode="External"/><Relationship Id="rId55" Type="http://schemas.openxmlformats.org/officeDocument/2006/relationships/hyperlink" Target="https://mentor.ieee.org/802.11/dcn/11-18-1394" TargetMode="External"/><Relationship Id="rId63" Type="http://schemas.openxmlformats.org/officeDocument/2006/relationships/hyperlink" Target="https://mentor.ieee.org/802.11/dcn/11-18-1394" TargetMode="External"/><Relationship Id="rId68" Type="http://schemas.openxmlformats.org/officeDocument/2006/relationships/hyperlink" Target="https://mentor.ieee.org/802.11/dcn/11-18-1394" TargetMode="External"/><Relationship Id="rId76" Type="http://schemas.openxmlformats.org/officeDocument/2006/relationships/hyperlink" Target="https://mentor.ieee.org/802.11/dcn/11-18-1397" TargetMode="External"/><Relationship Id="rId84" Type="http://schemas.openxmlformats.org/officeDocument/2006/relationships/hyperlink" Target="https://mentor.ieee.org/802.11/dcn/11-18-1397" TargetMode="External"/><Relationship Id="rId89" Type="http://schemas.openxmlformats.org/officeDocument/2006/relationships/hyperlink" Target="https://mentor.ieee.org/802.11/dcn/11-18-1397" TargetMode="External"/><Relationship Id="rId97" Type="http://schemas.openxmlformats.org/officeDocument/2006/relationships/hyperlink" Target="https://mentor.ieee.org/802.11/dcn/11-18-1395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1395" TargetMode="External"/><Relationship Id="rId92" Type="http://schemas.openxmlformats.org/officeDocument/2006/relationships/hyperlink" Target="https://mentor.ieee.org/802.11/dcn/11-18-1397" TargetMode="External"/><Relationship Id="rId2" Type="http://schemas.openxmlformats.org/officeDocument/2006/relationships/hyperlink" Target="https://mentor.ieee.org/802.11/dcn/11-18-1389" TargetMode="External"/><Relationship Id="rId16" Type="http://schemas.openxmlformats.org/officeDocument/2006/relationships/hyperlink" Target="https://mentor.ieee.org/802.11/dcn/11-18-1395" TargetMode="External"/><Relationship Id="rId29" Type="http://schemas.openxmlformats.org/officeDocument/2006/relationships/hyperlink" Target="https://mentor.ieee.org/802.11/dcn/11-18-1389" TargetMode="External"/><Relationship Id="rId11" Type="http://schemas.openxmlformats.org/officeDocument/2006/relationships/hyperlink" Target="https://mentor.ieee.org/802.11/dcn/11-18-1394" TargetMode="External"/><Relationship Id="rId24" Type="http://schemas.openxmlformats.org/officeDocument/2006/relationships/hyperlink" Target="https://mentor.ieee.org/802.11/dcn/11-18-1390" TargetMode="External"/><Relationship Id="rId32" Type="http://schemas.openxmlformats.org/officeDocument/2006/relationships/hyperlink" Target="https://mentor.ieee.org/802.11/dcn/11-18-1391" TargetMode="External"/><Relationship Id="rId37" Type="http://schemas.openxmlformats.org/officeDocument/2006/relationships/hyperlink" Target="https://mentor.ieee.org/802.11/dcn/11-18-1391" TargetMode="External"/><Relationship Id="rId40" Type="http://schemas.openxmlformats.org/officeDocument/2006/relationships/hyperlink" Target="https://mentor.ieee.org/802.11/dcn/11-18-1391" TargetMode="External"/><Relationship Id="rId45" Type="http://schemas.openxmlformats.org/officeDocument/2006/relationships/hyperlink" Target="https://mentor.ieee.org/802.11/dcn/11-18-1399" TargetMode="External"/><Relationship Id="rId53" Type="http://schemas.openxmlformats.org/officeDocument/2006/relationships/hyperlink" Target="https://mentor.ieee.org/802.11/dcn/11-18-1394" TargetMode="External"/><Relationship Id="rId58" Type="http://schemas.openxmlformats.org/officeDocument/2006/relationships/hyperlink" Target="https://mentor.ieee.org/802.11/dcn/11-18-1394" TargetMode="External"/><Relationship Id="rId66" Type="http://schemas.openxmlformats.org/officeDocument/2006/relationships/hyperlink" Target="https://mentor.ieee.org/802.11/dcn/11-18-1394" TargetMode="External"/><Relationship Id="rId74" Type="http://schemas.openxmlformats.org/officeDocument/2006/relationships/hyperlink" Target="https://mentor.ieee.org/802.11/dcn/11-18-1397" TargetMode="External"/><Relationship Id="rId79" Type="http://schemas.openxmlformats.org/officeDocument/2006/relationships/hyperlink" Target="https://mentor.ieee.org/802.11/dcn/11-18-1397" TargetMode="External"/><Relationship Id="rId87" Type="http://schemas.openxmlformats.org/officeDocument/2006/relationships/hyperlink" Target="https://mentor.ieee.org/802.11/dcn/11-18-1397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1394" TargetMode="External"/><Relationship Id="rId82" Type="http://schemas.openxmlformats.org/officeDocument/2006/relationships/hyperlink" Target="https://mentor.ieee.org/802.11/dcn/11-18-1397" TargetMode="External"/><Relationship Id="rId90" Type="http://schemas.openxmlformats.org/officeDocument/2006/relationships/hyperlink" Target="https://mentor.ieee.org/802.11/dcn/11-18-1397" TargetMode="External"/><Relationship Id="rId95" Type="http://schemas.openxmlformats.org/officeDocument/2006/relationships/hyperlink" Target="https://mentor.ieee.org/802.11/dcn/11-18-1397" TargetMode="External"/><Relationship Id="rId19" Type="http://schemas.openxmlformats.org/officeDocument/2006/relationships/hyperlink" Target="https://mentor.ieee.org/802.11/dcn/11-18-1390" TargetMode="External"/><Relationship Id="rId14" Type="http://schemas.openxmlformats.org/officeDocument/2006/relationships/hyperlink" Target="https://mentor.ieee.org/802.11/dcn/11-18-1391" TargetMode="External"/><Relationship Id="rId22" Type="http://schemas.openxmlformats.org/officeDocument/2006/relationships/hyperlink" Target="https://mentor.ieee.org/802.11/dcn/11-18-1390" TargetMode="External"/><Relationship Id="rId27" Type="http://schemas.openxmlformats.org/officeDocument/2006/relationships/hyperlink" Target="https://mentor.ieee.org/802.11/dcn/11-18-1390" TargetMode="External"/><Relationship Id="rId30" Type="http://schemas.openxmlformats.org/officeDocument/2006/relationships/hyperlink" Target="https://mentor.ieee.org/802.11/dcn/11-18-1389" TargetMode="External"/><Relationship Id="rId35" Type="http://schemas.openxmlformats.org/officeDocument/2006/relationships/hyperlink" Target="https://mentor.ieee.org/802.11/dcn/11-18-1391" TargetMode="External"/><Relationship Id="rId43" Type="http://schemas.openxmlformats.org/officeDocument/2006/relationships/hyperlink" Target="https://mentor.ieee.org/802.11/dcn/11-18-1391" TargetMode="External"/><Relationship Id="rId48" Type="http://schemas.openxmlformats.org/officeDocument/2006/relationships/hyperlink" Target="https://mentor.ieee.org/802.11/dcn/11-18-1399" TargetMode="External"/><Relationship Id="rId56" Type="http://schemas.openxmlformats.org/officeDocument/2006/relationships/hyperlink" Target="https://mentor.ieee.org/802.11/dcn/11-18-1394" TargetMode="External"/><Relationship Id="rId64" Type="http://schemas.openxmlformats.org/officeDocument/2006/relationships/hyperlink" Target="https://mentor.ieee.org/802.11/dcn/11-18-1394" TargetMode="External"/><Relationship Id="rId69" Type="http://schemas.openxmlformats.org/officeDocument/2006/relationships/hyperlink" Target="https://mentor.ieee.org/802.11/dcn/11-18-1394" TargetMode="External"/><Relationship Id="rId77" Type="http://schemas.openxmlformats.org/officeDocument/2006/relationships/hyperlink" Target="https://mentor.ieee.org/802.11/dcn/11-18-1397" TargetMode="External"/><Relationship Id="rId100" Type="http://schemas.openxmlformats.org/officeDocument/2006/relationships/comments" Target="../comments1.xm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1394" TargetMode="External"/><Relationship Id="rId72" Type="http://schemas.openxmlformats.org/officeDocument/2006/relationships/hyperlink" Target="https://mentor.ieee.org/802.11/dcn/11-18-1395" TargetMode="External"/><Relationship Id="rId80" Type="http://schemas.openxmlformats.org/officeDocument/2006/relationships/hyperlink" Target="https://mentor.ieee.org/802.11/dcn/11-18-1397" TargetMode="External"/><Relationship Id="rId85" Type="http://schemas.openxmlformats.org/officeDocument/2006/relationships/hyperlink" Target="https://mentor.ieee.org/802.11/dcn/11-18-1397" TargetMode="External"/><Relationship Id="rId93" Type="http://schemas.openxmlformats.org/officeDocument/2006/relationships/hyperlink" Target="https://mentor.ieee.org/802.11/dcn/11-18-1397" TargetMode="External"/><Relationship Id="rId98" Type="http://schemas.openxmlformats.org/officeDocument/2006/relationships/printerSettings" Target="../printerSettings/printerSettings12.bin"/><Relationship Id="rId3" Type="http://schemas.openxmlformats.org/officeDocument/2006/relationships/hyperlink" Target="https://mentor.ieee.org/802.11/dcn/11-18-1089" TargetMode="External"/><Relationship Id="rId12" Type="http://schemas.openxmlformats.org/officeDocument/2006/relationships/hyperlink" Target="https://mentor.ieee.org/802.11/dcn/11-18-1400" TargetMode="External"/><Relationship Id="rId17" Type="http://schemas.openxmlformats.org/officeDocument/2006/relationships/hyperlink" Target="https://mentor.ieee.org/802.11/dcn/11-18-1399" TargetMode="External"/><Relationship Id="rId25" Type="http://schemas.openxmlformats.org/officeDocument/2006/relationships/hyperlink" Target="https://mentor.ieee.org/802.11/dcn/11-18-1390" TargetMode="External"/><Relationship Id="rId33" Type="http://schemas.openxmlformats.org/officeDocument/2006/relationships/hyperlink" Target="https://mentor.ieee.org/802.11/dcn/11-18-1391" TargetMode="External"/><Relationship Id="rId38" Type="http://schemas.openxmlformats.org/officeDocument/2006/relationships/hyperlink" Target="https://mentor.ieee.org/802.11/dcn/11-18-1391" TargetMode="External"/><Relationship Id="rId46" Type="http://schemas.openxmlformats.org/officeDocument/2006/relationships/hyperlink" Target="https://mentor.ieee.org/802.11/dcn/11-18-1399" TargetMode="External"/><Relationship Id="rId59" Type="http://schemas.openxmlformats.org/officeDocument/2006/relationships/hyperlink" Target="https://mentor.ieee.org/802.11/dcn/11-18-1394" TargetMode="External"/><Relationship Id="rId67" Type="http://schemas.openxmlformats.org/officeDocument/2006/relationships/hyperlink" Target="https://mentor.ieee.org/802.11/dcn/11-18-1394" TargetMode="External"/><Relationship Id="rId20" Type="http://schemas.openxmlformats.org/officeDocument/2006/relationships/hyperlink" Target="https://mentor.ieee.org/802.11/dcn/11-18-1390" TargetMode="External"/><Relationship Id="rId41" Type="http://schemas.openxmlformats.org/officeDocument/2006/relationships/hyperlink" Target="https://mentor.ieee.org/802.11/dcn/11-18-1391" TargetMode="External"/><Relationship Id="rId54" Type="http://schemas.openxmlformats.org/officeDocument/2006/relationships/hyperlink" Target="https://mentor.ieee.org/802.11/dcn/11-18-1394" TargetMode="External"/><Relationship Id="rId62" Type="http://schemas.openxmlformats.org/officeDocument/2006/relationships/hyperlink" Target="https://mentor.ieee.org/802.11/dcn/11-18-1394" TargetMode="External"/><Relationship Id="rId70" Type="http://schemas.openxmlformats.org/officeDocument/2006/relationships/hyperlink" Target="https://mentor.ieee.org/802.11/dcn/11-18-1395" TargetMode="External"/><Relationship Id="rId75" Type="http://schemas.openxmlformats.org/officeDocument/2006/relationships/hyperlink" Target="https://mentor.ieee.org/802.11/dcn/11-18-1397" TargetMode="External"/><Relationship Id="rId83" Type="http://schemas.openxmlformats.org/officeDocument/2006/relationships/hyperlink" Target="https://mentor.ieee.org/802.11/dcn/11-18-1397" TargetMode="External"/><Relationship Id="rId88" Type="http://schemas.openxmlformats.org/officeDocument/2006/relationships/hyperlink" Target="https://mentor.ieee.org/802.11/dcn/11-18-1397" TargetMode="External"/><Relationship Id="rId91" Type="http://schemas.openxmlformats.org/officeDocument/2006/relationships/hyperlink" Target="https://mentor.ieee.org/802.11/dcn/11-18-1397" TargetMode="External"/><Relationship Id="rId96" Type="http://schemas.openxmlformats.org/officeDocument/2006/relationships/hyperlink" Target="https://mentor.ieee.org/802.11/dcn/11-18-1397" TargetMode="External"/><Relationship Id="rId1" Type="http://schemas.openxmlformats.org/officeDocument/2006/relationships/hyperlink" Target="https://mentor.ieee.org/802.11/dcn/11-18-1390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1395" TargetMode="External"/><Relationship Id="rId23" Type="http://schemas.openxmlformats.org/officeDocument/2006/relationships/hyperlink" Target="https://mentor.ieee.org/802.11/dcn/11-18-1390" TargetMode="External"/><Relationship Id="rId28" Type="http://schemas.openxmlformats.org/officeDocument/2006/relationships/hyperlink" Target="https://mentor.ieee.org/802.11/dcn/11-18-1390" TargetMode="External"/><Relationship Id="rId36" Type="http://schemas.openxmlformats.org/officeDocument/2006/relationships/hyperlink" Target="https://mentor.ieee.org/802.11/dcn/11-18-1391" TargetMode="External"/><Relationship Id="rId49" Type="http://schemas.openxmlformats.org/officeDocument/2006/relationships/hyperlink" Target="https://mentor.ieee.org/802.11/dcn/11-18-1399" TargetMode="External"/><Relationship Id="rId57" Type="http://schemas.openxmlformats.org/officeDocument/2006/relationships/hyperlink" Target="https://mentor.ieee.org/802.11/dcn/11-18-1394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1389" TargetMode="External"/><Relationship Id="rId44" Type="http://schemas.openxmlformats.org/officeDocument/2006/relationships/hyperlink" Target="https://mentor.ieee.org/802.11/dcn/11-18-1396" TargetMode="External"/><Relationship Id="rId52" Type="http://schemas.openxmlformats.org/officeDocument/2006/relationships/hyperlink" Target="https://mentor.ieee.org/802.11/dcn/11-18-1394" TargetMode="External"/><Relationship Id="rId60" Type="http://schemas.openxmlformats.org/officeDocument/2006/relationships/hyperlink" Target="https://mentor.ieee.org/802.11/dcn/11-18-1394" TargetMode="External"/><Relationship Id="rId65" Type="http://schemas.openxmlformats.org/officeDocument/2006/relationships/hyperlink" Target="https://mentor.ieee.org/802.11/dcn/11-18-1394" TargetMode="External"/><Relationship Id="rId73" Type="http://schemas.openxmlformats.org/officeDocument/2006/relationships/hyperlink" Target="https://mentor.ieee.org/802.11/dcn/11-18-1397" TargetMode="External"/><Relationship Id="rId78" Type="http://schemas.openxmlformats.org/officeDocument/2006/relationships/hyperlink" Target="https://mentor.ieee.org/802.11/dcn/11-18-1397" TargetMode="External"/><Relationship Id="rId81" Type="http://schemas.openxmlformats.org/officeDocument/2006/relationships/hyperlink" Target="https://mentor.ieee.org/802.11/dcn/11-18-1397" TargetMode="External"/><Relationship Id="rId86" Type="http://schemas.openxmlformats.org/officeDocument/2006/relationships/hyperlink" Target="https://mentor.ieee.org/802.11/dcn/11-18-1397" TargetMode="External"/><Relationship Id="rId94" Type="http://schemas.openxmlformats.org/officeDocument/2006/relationships/hyperlink" Target="https://mentor.ieee.org/802.11/dcn/11-18-1397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1399" TargetMode="External"/><Relationship Id="rId18" Type="http://schemas.openxmlformats.org/officeDocument/2006/relationships/hyperlink" Target="https://mentor.ieee.org/802.11/dcn/18/11-18-1286-01-0000-predicting-timelines-the-track-record.pptx" TargetMode="External"/><Relationship Id="rId39" Type="http://schemas.openxmlformats.org/officeDocument/2006/relationships/hyperlink" Target="https://mentor.ieee.org/802.11/dcn/11-18-139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1388" TargetMode="External"/><Relationship Id="rId18" Type="http://schemas.openxmlformats.org/officeDocument/2006/relationships/hyperlink" Target="https://mentor.ieee.org/802.11/dcn/11-18-1394" TargetMode="External"/><Relationship Id="rId26" Type="http://schemas.openxmlformats.org/officeDocument/2006/relationships/hyperlink" Target="https://mentor.ieee.org/802.11/dcn/11-18-139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400" TargetMode="External"/><Relationship Id="rId34" Type="http://schemas.openxmlformats.org/officeDocument/2006/relationships/hyperlink" Target="https://mentor.ieee.org/802.11/dcn/11-18-1380" TargetMode="External"/><Relationship Id="rId7" Type="http://schemas.openxmlformats.org/officeDocument/2006/relationships/hyperlink" Target="https://mentor.ieee.org/802.11/dcn/11-18-1389" TargetMode="External"/><Relationship Id="rId12" Type="http://schemas.openxmlformats.org/officeDocument/2006/relationships/hyperlink" Target="https://mentor.ieee.org/802.11/dcn/11-18-1377" TargetMode="External"/><Relationship Id="rId17" Type="http://schemas.openxmlformats.org/officeDocument/2006/relationships/hyperlink" Target="https://mentor.ieee.org/802.11/dcn/11-18-1390" TargetMode="External"/><Relationship Id="rId25" Type="http://schemas.openxmlformats.org/officeDocument/2006/relationships/hyperlink" Target="https://mentor.ieee.org/802.11/dcn/11-18-1089" TargetMode="External"/><Relationship Id="rId33" Type="http://schemas.openxmlformats.org/officeDocument/2006/relationships/hyperlink" Target="https://mentor.ieee.org/802.11/dcn/11-18-139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373" TargetMode="External"/><Relationship Id="rId20" Type="http://schemas.openxmlformats.org/officeDocument/2006/relationships/hyperlink" Target="https://mentor.ieee.org/802.11/dcn/11-18-1396" TargetMode="External"/><Relationship Id="rId29" Type="http://schemas.openxmlformats.org/officeDocument/2006/relationships/hyperlink" Target="https://mentor.ieee.org/802.11/dcn/11-18-137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381" TargetMode="External"/><Relationship Id="rId24" Type="http://schemas.openxmlformats.org/officeDocument/2006/relationships/hyperlink" Target="https://mentor.ieee.org/802.11/dcn/11-18-1397" TargetMode="External"/><Relationship Id="rId32" Type="http://schemas.openxmlformats.org/officeDocument/2006/relationships/hyperlink" Target="https://mentor.ieee.org/802.11/dcn/11-18-1404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345" TargetMode="External"/><Relationship Id="rId23" Type="http://schemas.openxmlformats.org/officeDocument/2006/relationships/hyperlink" Target="https://mentor.ieee.org/802.11/dcn/11-18-1395" TargetMode="External"/><Relationship Id="rId28" Type="http://schemas.openxmlformats.org/officeDocument/2006/relationships/hyperlink" Target="http://802world.org/wireless/" TargetMode="External"/><Relationship Id="rId36" Type="http://schemas.openxmlformats.org/officeDocument/2006/relationships/hyperlink" Target="https://mentor.ieee.org/802.11/dcn/11-18-1379" TargetMode="External"/><Relationship Id="rId10" Type="http://schemas.openxmlformats.org/officeDocument/2006/relationships/hyperlink" Target="https://mentor.ieee.org/802.11/dcn/11-18-1343" TargetMode="External"/><Relationship Id="rId19" Type="http://schemas.openxmlformats.org/officeDocument/2006/relationships/hyperlink" Target="https://mentor.ieee.org/802.11/dcn/11-18-1399" TargetMode="External"/><Relationship Id="rId31" Type="http://schemas.openxmlformats.org/officeDocument/2006/relationships/hyperlink" Target="https://mentor.ieee.org/802.11/dcn/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382" TargetMode="External"/><Relationship Id="rId14" Type="http://schemas.openxmlformats.org/officeDocument/2006/relationships/hyperlink" Target="https://mentor.ieee.org/802.11/dcn/11-18-1384" TargetMode="External"/><Relationship Id="rId22" Type="http://schemas.openxmlformats.org/officeDocument/2006/relationships/hyperlink" Target="https://mentor.ieee.org/802.11/dcn/11-18-1391" TargetMode="External"/><Relationship Id="rId27" Type="http://schemas.openxmlformats.org/officeDocument/2006/relationships/hyperlink" Target="https://mentor.ieee.org/802.11/dcn/11-18-1387" TargetMode="External"/><Relationship Id="rId30" Type="http://schemas.openxmlformats.org/officeDocument/2006/relationships/hyperlink" Target="https://mentor.ieee.org/802.11/dcn/11-18-1383" TargetMode="External"/><Relationship Id="rId35" Type="http://schemas.openxmlformats.org/officeDocument/2006/relationships/hyperlink" Target="https://mentor.ieee.org/802.11/dcn/11-18-140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7" sqref="C17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564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493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432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494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43355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129</v>
      </c>
      <c r="D10" s="23"/>
      <c r="E10" s="23"/>
      <c r="F10" s="23"/>
      <c r="G10" s="23"/>
      <c r="H10" s="34"/>
      <c r="I10" s="56" t="s">
        <v>128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67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540</v>
      </c>
      <c r="D12" s="23"/>
      <c r="E12" s="23"/>
      <c r="F12" s="23"/>
      <c r="G12" s="23"/>
      <c r="H12" s="34"/>
      <c r="I12" s="23" t="s">
        <v>69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541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433</v>
      </c>
      <c r="D14" s="23"/>
      <c r="E14" s="23"/>
      <c r="F14" s="23"/>
      <c r="G14" s="23"/>
      <c r="H14" s="34"/>
      <c r="I14" s="35" t="s">
        <v>50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434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68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437</v>
      </c>
      <c r="J18" s="23" t="s">
        <v>463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435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436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86" t="s">
        <v>105</v>
      </c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8"/>
    </row>
    <row r="23" spans="1:16" ht="20.149999999999999" customHeight="1" x14ac:dyDescent="0.4">
      <c r="B23" s="36" t="s">
        <v>104</v>
      </c>
      <c r="C23" s="289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1"/>
    </row>
    <row r="24" spans="1:16" ht="20.149999999999999" customHeight="1" x14ac:dyDescent="0.35">
      <c r="C24" s="292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4"/>
    </row>
    <row r="32" spans="1:16" ht="20.149999999999999" customHeight="1" x14ac:dyDescent="0.35">
      <c r="B32" s="37"/>
      <c r="C32" s="285"/>
      <c r="D32" s="285"/>
      <c r="E32" s="285"/>
      <c r="F32" s="285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84"/>
      <c r="D34" s="284"/>
      <c r="E34" s="284"/>
      <c r="F34" s="284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84"/>
      <c r="D36" s="284"/>
      <c r="E36" s="284"/>
      <c r="F36" s="284"/>
    </row>
    <row r="37" spans="2:6" ht="20.149999999999999" customHeight="1" x14ac:dyDescent="0.35">
      <c r="C37" s="284"/>
      <c r="D37" s="284"/>
      <c r="E37" s="284"/>
      <c r="F37" s="28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N38" sqref="N38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95" t="str">
        <f>Parameters!B1</f>
        <v>171th IEEE 802.11 WIRELESS LOCAL AREA NETWORKS SESSION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7"/>
      <c r="IS2" s="1" t="s">
        <v>3</v>
      </c>
    </row>
    <row r="3" spans="1:253" ht="15.75" customHeight="1" x14ac:dyDescent="0.25">
      <c r="B3" s="298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300"/>
    </row>
    <row r="4" spans="1:253" ht="15.75" customHeight="1" x14ac:dyDescent="0.25">
      <c r="B4" s="301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3"/>
    </row>
    <row r="5" spans="1:253" ht="21" customHeight="1" x14ac:dyDescent="0.25">
      <c r="B5" s="304" t="str">
        <f>Parameters!B2</f>
        <v>Hilton Waikoloa, Waikoloa HI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</row>
    <row r="6" spans="1:253" ht="15.75" customHeight="1" x14ac:dyDescent="0.25"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</row>
    <row r="7" spans="1:253" ht="15.75" customHeight="1" x14ac:dyDescent="0.25">
      <c r="A7" s="54"/>
      <c r="B7" s="307" t="str">
        <f>Parameters!B3</f>
        <v>September 9-14, 2018</v>
      </c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73"/>
      <c r="R7" s="73"/>
    </row>
    <row r="8" spans="1:253" ht="15.75" customHeight="1" x14ac:dyDescent="0.25">
      <c r="A8" s="54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73"/>
      <c r="R8" s="73"/>
    </row>
    <row r="9" spans="1:253" ht="15.75" customHeight="1" x14ac:dyDescent="0.25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306" t="s">
        <v>2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73"/>
      <c r="R25" s="73"/>
    </row>
    <row r="26" spans="1:21" ht="15.75" customHeight="1" x14ac:dyDescent="0.25">
      <c r="A26" s="54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73"/>
      <c r="R26" s="73"/>
    </row>
    <row r="27" spans="1:21" ht="15.75" customHeight="1" x14ac:dyDescent="0.25">
      <c r="B27" s="305" t="s">
        <v>461</v>
      </c>
      <c r="C27" s="305"/>
      <c r="D27" s="305"/>
      <c r="E27" s="305"/>
      <c r="F27" s="305"/>
      <c r="G27" s="305"/>
      <c r="H27" s="305"/>
      <c r="I27" s="305"/>
      <c r="J27" s="311"/>
      <c r="K27" s="311"/>
      <c r="L27" s="308" t="str">
        <f>Title!C14</f>
        <v>dstanley@ieee.org</v>
      </c>
      <c r="M27" s="309"/>
      <c r="N27" s="309"/>
      <c r="O27" s="309"/>
      <c r="P27" s="309"/>
      <c r="Q27" s="309"/>
      <c r="R27" s="309"/>
    </row>
    <row r="28" spans="1:21" ht="15.75" customHeight="1" x14ac:dyDescent="0.25">
      <c r="B28" s="312"/>
      <c r="C28" s="312"/>
      <c r="D28" s="312"/>
      <c r="E28" s="312"/>
      <c r="F28" s="312"/>
      <c r="G28" s="312"/>
      <c r="H28" s="312"/>
      <c r="I28" s="312"/>
      <c r="J28" s="311"/>
      <c r="K28" s="311"/>
      <c r="L28" s="310"/>
      <c r="M28" s="310"/>
      <c r="N28" s="310"/>
      <c r="O28" s="310"/>
      <c r="P28" s="310"/>
      <c r="Q28" s="310"/>
      <c r="R28" s="310"/>
    </row>
    <row r="29" spans="1:21" ht="15.75" customHeight="1" x14ac:dyDescent="0.25">
      <c r="B29" s="305" t="s">
        <v>49</v>
      </c>
      <c r="C29" s="305"/>
      <c r="D29" s="305"/>
      <c r="E29" s="305"/>
      <c r="F29" s="305"/>
      <c r="G29" s="305"/>
      <c r="H29" s="305"/>
      <c r="I29" s="305"/>
      <c r="J29" s="311"/>
      <c r="K29" s="311"/>
      <c r="L29" s="308" t="str">
        <f>Title!I14</f>
        <v>jrosdahl@ieee.org</v>
      </c>
      <c r="M29" s="309"/>
      <c r="N29" s="309"/>
      <c r="O29" s="309"/>
      <c r="P29" s="309"/>
      <c r="Q29" s="309"/>
      <c r="R29" s="309"/>
    </row>
    <row r="30" spans="1:21" ht="15.75" customHeight="1" x14ac:dyDescent="0.25">
      <c r="B30" s="312"/>
      <c r="C30" s="312"/>
      <c r="D30" s="312"/>
      <c r="E30" s="312"/>
      <c r="F30" s="312"/>
      <c r="G30" s="312"/>
      <c r="H30" s="312"/>
      <c r="I30" s="312"/>
      <c r="J30" s="311"/>
      <c r="K30" s="311"/>
      <c r="L30" s="310"/>
      <c r="M30" s="310"/>
      <c r="N30" s="310"/>
      <c r="O30" s="310"/>
      <c r="P30" s="310"/>
      <c r="Q30" s="310"/>
      <c r="R30" s="310"/>
    </row>
    <row r="31" spans="1:21" ht="15.75" customHeight="1" x14ac:dyDescent="0.25">
      <c r="B31" s="305" t="s">
        <v>462</v>
      </c>
      <c r="C31" s="305"/>
      <c r="D31" s="305"/>
      <c r="E31" s="305"/>
      <c r="F31" s="305"/>
      <c r="G31" s="305"/>
      <c r="H31" s="305"/>
      <c r="I31" s="305"/>
      <c r="J31" s="311"/>
      <c r="K31" s="311"/>
      <c r="L31" s="308" t="str">
        <f>Title!I20</f>
        <v xml:space="preserve">robert.stacey@intel.com </v>
      </c>
      <c r="M31" s="309"/>
      <c r="N31" s="309"/>
      <c r="O31" s="309"/>
      <c r="P31" s="309"/>
      <c r="Q31" s="309"/>
      <c r="R31" s="309"/>
    </row>
    <row r="32" spans="1:21" ht="15.75" customHeight="1" x14ac:dyDescent="0.25">
      <c r="B32" s="312"/>
      <c r="C32" s="312"/>
      <c r="D32" s="312"/>
      <c r="E32" s="312"/>
      <c r="F32" s="312"/>
      <c r="G32" s="312"/>
      <c r="H32" s="312"/>
      <c r="I32" s="312"/>
      <c r="J32" s="311"/>
      <c r="K32" s="311"/>
      <c r="L32" s="310"/>
      <c r="M32" s="310"/>
      <c r="N32" s="310"/>
      <c r="O32" s="310"/>
      <c r="P32" s="310"/>
      <c r="Q32" s="310"/>
      <c r="R32" s="310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4" zoomScale="70" zoomScaleNormal="70" workbookViewId="0">
      <selection activeCell="M7" sqref="M7:M10"/>
    </sheetView>
  </sheetViews>
  <sheetFormatPr defaultColWidth="9.26953125" defaultRowHeight="12.5" outlineLevelCol="1" x14ac:dyDescent="0.25"/>
  <cols>
    <col min="1" max="1" width="18.26953125" style="83" customWidth="1"/>
    <col min="2" max="2" width="13.54296875" style="83" customWidth="1" outlineLevel="1"/>
    <col min="3" max="6" width="9.26953125" style="83"/>
    <col min="7" max="7" width="9.26953125" style="83" customWidth="1"/>
    <col min="8" max="8" width="9.26953125" style="83" customWidth="1" outlineLevel="1"/>
    <col min="9" max="9" width="9.54296875" style="83" customWidth="1"/>
    <col min="10" max="12" width="9.26953125" style="83"/>
    <col min="13" max="13" width="9.26953125" style="83" customWidth="1"/>
    <col min="14" max="14" width="9.26953125" style="83" customWidth="1" outlineLevel="1"/>
    <col min="15" max="18" width="9.26953125" style="83"/>
    <col min="19" max="19" width="9.26953125" style="83" customWidth="1"/>
    <col min="20" max="20" width="9.26953125" style="83" customWidth="1" outlineLevel="1"/>
    <col min="21" max="24" width="9.26953125" style="83"/>
    <col min="25" max="25" width="9.26953125" style="83" customWidth="1"/>
    <col min="26" max="26" width="9.26953125" style="83" customWidth="1" outlineLevel="1"/>
    <col min="27" max="30" width="9.26953125" style="83"/>
    <col min="31" max="31" width="9.26953125" style="83" customWidth="1" collapsed="1"/>
    <col min="32" max="32" width="9.26953125" style="83" hidden="1" customWidth="1" outlineLevel="1"/>
    <col min="33" max="16384" width="9.26953125" style="83"/>
  </cols>
  <sheetData>
    <row r="1" spans="1:32" s="2" customFormat="1" ht="27.75" customHeight="1" x14ac:dyDescent="0.25">
      <c r="A1" s="394" t="str">
        <f>" 802.11 Agenda R" &amp;Parameters!B8</f>
        <v xml:space="preserve"> 802.11 Agenda R2</v>
      </c>
      <c r="B1" s="396" t="str">
        <f>Parameters!B2</f>
        <v>Hilton Waikoloa, Waikoloa HI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</row>
    <row r="2" spans="1:32" s="2" customFormat="1" ht="20.25" customHeight="1" x14ac:dyDescent="0.25">
      <c r="A2" s="39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5">
      <c r="A3" s="395"/>
      <c r="B3" s="402" t="str">
        <f>Parameters!B3</f>
        <v>September 9-14, 2018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</row>
    <row r="4" spans="1:32" s="2" customFormat="1" ht="20.5" thickBot="1" x14ac:dyDescent="0.4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42</v>
      </c>
      <c r="B5" s="72">
        <f>Parameters!B4</f>
        <v>43352</v>
      </c>
      <c r="C5" s="381">
        <f>B5+1</f>
        <v>43353</v>
      </c>
      <c r="D5" s="382"/>
      <c r="E5" s="382"/>
      <c r="F5" s="382"/>
      <c r="G5" s="382"/>
      <c r="H5" s="383"/>
      <c r="I5" s="381">
        <f>B5+2</f>
        <v>43354</v>
      </c>
      <c r="J5" s="382"/>
      <c r="K5" s="382"/>
      <c r="L5" s="382"/>
      <c r="M5" s="382"/>
      <c r="N5" s="383"/>
      <c r="O5" s="381">
        <f>B5+3</f>
        <v>43355</v>
      </c>
      <c r="P5" s="382"/>
      <c r="Q5" s="382"/>
      <c r="R5" s="382"/>
      <c r="S5" s="382"/>
      <c r="T5" s="383"/>
      <c r="U5" s="381">
        <f>B5+4</f>
        <v>43356</v>
      </c>
      <c r="V5" s="382"/>
      <c r="W5" s="382"/>
      <c r="X5" s="382"/>
      <c r="Y5" s="382"/>
      <c r="Z5" s="383"/>
      <c r="AA5" s="381">
        <f>B5+5</f>
        <v>43357</v>
      </c>
      <c r="AB5" s="382"/>
      <c r="AC5" s="382"/>
      <c r="AD5" s="382"/>
      <c r="AE5" s="382"/>
      <c r="AF5" s="383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400" t="s">
        <v>113</v>
      </c>
      <c r="J6" s="401"/>
      <c r="K6" s="401"/>
      <c r="L6" s="401"/>
      <c r="M6" s="40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26" t="s">
        <v>505</v>
      </c>
      <c r="D7" s="327"/>
      <c r="E7" s="327"/>
      <c r="F7" s="327"/>
      <c r="G7" s="327"/>
      <c r="H7" s="328"/>
      <c r="I7" s="378" t="s">
        <v>55</v>
      </c>
      <c r="J7" s="348"/>
      <c r="K7" s="397" t="s">
        <v>457</v>
      </c>
      <c r="L7" s="323" t="s">
        <v>394</v>
      </c>
      <c r="M7" s="348"/>
      <c r="N7" s="348"/>
      <c r="O7" s="378" t="s">
        <v>55</v>
      </c>
      <c r="P7" s="338" t="s">
        <v>458</v>
      </c>
      <c r="Q7" s="340" t="s">
        <v>116</v>
      </c>
      <c r="R7" s="342" t="s">
        <v>484</v>
      </c>
      <c r="S7" s="388" t="s">
        <v>44</v>
      </c>
      <c r="T7" s="348"/>
      <c r="U7" s="378" t="s">
        <v>55</v>
      </c>
      <c r="V7" s="385" t="s">
        <v>458</v>
      </c>
      <c r="W7" s="340" t="s">
        <v>116</v>
      </c>
      <c r="X7" s="362" t="s">
        <v>124</v>
      </c>
      <c r="Y7" s="313" t="s">
        <v>443</v>
      </c>
      <c r="Z7" s="384" t="s">
        <v>373</v>
      </c>
      <c r="AA7" s="408" t="s">
        <v>57</v>
      </c>
      <c r="AB7" s="409"/>
      <c r="AC7" s="409"/>
      <c r="AD7" s="409"/>
      <c r="AE7" s="409"/>
      <c r="AF7" s="410"/>
    </row>
    <row r="8" spans="1:32" s="2" customFormat="1" ht="15.75" customHeight="1" x14ac:dyDescent="0.3">
      <c r="A8" s="93" t="s">
        <v>34</v>
      </c>
      <c r="B8" s="111"/>
      <c r="C8" s="329"/>
      <c r="D8" s="330"/>
      <c r="E8" s="330"/>
      <c r="F8" s="330"/>
      <c r="G8" s="330"/>
      <c r="H8" s="331"/>
      <c r="I8" s="379"/>
      <c r="J8" s="349"/>
      <c r="K8" s="398"/>
      <c r="L8" s="324"/>
      <c r="M8" s="349"/>
      <c r="N8" s="349"/>
      <c r="O8" s="379"/>
      <c r="P8" s="339"/>
      <c r="Q8" s="341"/>
      <c r="R8" s="343"/>
      <c r="S8" s="389"/>
      <c r="T8" s="349"/>
      <c r="U8" s="379"/>
      <c r="V8" s="386"/>
      <c r="W8" s="341"/>
      <c r="X8" s="363"/>
      <c r="Y8" s="314"/>
      <c r="Z8" s="357"/>
      <c r="AA8" s="411"/>
      <c r="AB8" s="412"/>
      <c r="AC8" s="412"/>
      <c r="AD8" s="412"/>
      <c r="AE8" s="412"/>
      <c r="AF8" s="413"/>
    </row>
    <row r="9" spans="1:32" s="2" customFormat="1" ht="15.75" customHeight="1" x14ac:dyDescent="0.3">
      <c r="A9" s="115" t="s">
        <v>32</v>
      </c>
      <c r="B9" s="87"/>
      <c r="C9" s="332" t="s">
        <v>393</v>
      </c>
      <c r="D9" s="333"/>
      <c r="E9" s="333"/>
      <c r="F9" s="333"/>
      <c r="G9" s="333"/>
      <c r="H9" s="334"/>
      <c r="I9" s="379"/>
      <c r="J9" s="349"/>
      <c r="K9" s="398"/>
      <c r="L9" s="324"/>
      <c r="M9" s="349"/>
      <c r="N9" s="349"/>
      <c r="O9" s="379"/>
      <c r="P9" s="339"/>
      <c r="Q9" s="341"/>
      <c r="R9" s="343"/>
      <c r="S9" s="389"/>
      <c r="T9" s="349"/>
      <c r="U9" s="379"/>
      <c r="V9" s="386"/>
      <c r="W9" s="341"/>
      <c r="X9" s="363"/>
      <c r="Y9" s="314"/>
      <c r="Z9" s="357"/>
      <c r="AA9" s="411"/>
      <c r="AB9" s="412"/>
      <c r="AC9" s="412"/>
      <c r="AD9" s="412"/>
      <c r="AE9" s="412"/>
      <c r="AF9" s="413"/>
    </row>
    <row r="10" spans="1:32" s="2" customFormat="1" ht="15.75" customHeight="1" x14ac:dyDescent="0.3">
      <c r="A10" s="115" t="s">
        <v>33</v>
      </c>
      <c r="B10" s="87"/>
      <c r="C10" s="335"/>
      <c r="D10" s="336"/>
      <c r="E10" s="336"/>
      <c r="F10" s="336"/>
      <c r="G10" s="336"/>
      <c r="H10" s="337"/>
      <c r="I10" s="380"/>
      <c r="J10" s="350"/>
      <c r="K10" s="399"/>
      <c r="L10" s="325"/>
      <c r="M10" s="350"/>
      <c r="N10" s="350"/>
      <c r="O10" s="380"/>
      <c r="P10" s="339"/>
      <c r="Q10" s="341"/>
      <c r="R10" s="344"/>
      <c r="S10" s="390"/>
      <c r="T10" s="350"/>
      <c r="U10" s="380"/>
      <c r="V10" s="387"/>
      <c r="W10" s="341"/>
      <c r="X10" s="364"/>
      <c r="Y10" s="315"/>
      <c r="Z10" s="358"/>
      <c r="AA10" s="411"/>
      <c r="AB10" s="412"/>
      <c r="AC10" s="412"/>
      <c r="AD10" s="412"/>
      <c r="AE10" s="412"/>
      <c r="AF10" s="413"/>
    </row>
    <row r="11" spans="1:32" s="2" customFormat="1" ht="27" customHeight="1" x14ac:dyDescent="0.25">
      <c r="A11" s="116" t="s">
        <v>19</v>
      </c>
      <c r="B11" s="114"/>
      <c r="C11" s="353" t="s">
        <v>6</v>
      </c>
      <c r="D11" s="354"/>
      <c r="E11" s="354"/>
      <c r="F11" s="354"/>
      <c r="G11" s="354"/>
      <c r="H11" s="355"/>
      <c r="I11" s="352" t="s">
        <v>6</v>
      </c>
      <c r="J11" s="352"/>
      <c r="K11" s="352"/>
      <c r="L11" s="352"/>
      <c r="M11" s="352"/>
      <c r="N11" s="352"/>
      <c r="O11" s="355" t="s">
        <v>6</v>
      </c>
      <c r="P11" s="352"/>
      <c r="Q11" s="352"/>
      <c r="R11" s="352"/>
      <c r="S11" s="352"/>
      <c r="T11" s="352"/>
      <c r="U11" s="352" t="s">
        <v>6</v>
      </c>
      <c r="V11" s="352"/>
      <c r="W11" s="352"/>
      <c r="X11" s="352"/>
      <c r="Y11" s="352"/>
      <c r="Z11" s="352"/>
      <c r="AA11" s="411"/>
      <c r="AB11" s="412"/>
      <c r="AC11" s="412"/>
      <c r="AD11" s="412"/>
      <c r="AE11" s="412"/>
      <c r="AF11" s="413"/>
    </row>
    <row r="12" spans="1:32" s="2" customFormat="1" ht="15.75" customHeight="1" x14ac:dyDescent="0.3">
      <c r="A12" s="113" t="s">
        <v>18</v>
      </c>
      <c r="B12" s="87"/>
      <c r="C12" s="316" t="s">
        <v>388</v>
      </c>
      <c r="D12" s="338" t="s">
        <v>458</v>
      </c>
      <c r="E12" s="340" t="s">
        <v>116</v>
      </c>
      <c r="F12" s="342" t="s">
        <v>484</v>
      </c>
      <c r="G12" s="345" t="s">
        <v>48</v>
      </c>
      <c r="H12" s="348"/>
      <c r="I12" s="378" t="s">
        <v>55</v>
      </c>
      <c r="J12" s="378" t="s">
        <v>55</v>
      </c>
      <c r="K12" s="340" t="s">
        <v>116</v>
      </c>
      <c r="L12" s="362" t="s">
        <v>124</v>
      </c>
      <c r="M12" s="316" t="s">
        <v>388</v>
      </c>
      <c r="N12" s="356" t="s">
        <v>373</v>
      </c>
      <c r="O12" s="403" t="s">
        <v>56</v>
      </c>
      <c r="P12" s="404"/>
      <c r="Q12" s="404"/>
      <c r="R12" s="404"/>
      <c r="S12" s="404"/>
      <c r="T12" s="405"/>
      <c r="U12" s="318" t="s">
        <v>482</v>
      </c>
      <c r="V12" s="316" t="s">
        <v>388</v>
      </c>
      <c r="W12" s="362" t="s">
        <v>124</v>
      </c>
      <c r="X12" s="342" t="s">
        <v>484</v>
      </c>
      <c r="Y12" s="388" t="s">
        <v>44</v>
      </c>
      <c r="Z12" s="391" t="s">
        <v>554</v>
      </c>
      <c r="AA12" s="411"/>
      <c r="AB12" s="412"/>
      <c r="AC12" s="412"/>
      <c r="AD12" s="412"/>
      <c r="AE12" s="412"/>
      <c r="AF12" s="413"/>
    </row>
    <row r="13" spans="1:32" s="2" customFormat="1" ht="15.75" customHeight="1" x14ac:dyDescent="0.3">
      <c r="A13" s="113" t="s">
        <v>20</v>
      </c>
      <c r="B13" s="87"/>
      <c r="C13" s="317"/>
      <c r="D13" s="339"/>
      <c r="E13" s="341"/>
      <c r="F13" s="343"/>
      <c r="G13" s="346"/>
      <c r="H13" s="349"/>
      <c r="I13" s="379"/>
      <c r="J13" s="379"/>
      <c r="K13" s="341"/>
      <c r="L13" s="363"/>
      <c r="M13" s="317"/>
      <c r="N13" s="357"/>
      <c r="O13" s="332"/>
      <c r="P13" s="333"/>
      <c r="Q13" s="333"/>
      <c r="R13" s="333"/>
      <c r="S13" s="333"/>
      <c r="T13" s="334"/>
      <c r="U13" s="318"/>
      <c r="V13" s="317"/>
      <c r="W13" s="363"/>
      <c r="X13" s="343"/>
      <c r="Y13" s="389"/>
      <c r="Z13" s="392"/>
      <c r="AA13" s="411"/>
      <c r="AB13" s="412"/>
      <c r="AC13" s="412"/>
      <c r="AD13" s="412"/>
      <c r="AE13" s="412"/>
      <c r="AF13" s="413"/>
    </row>
    <row r="14" spans="1:32" s="2" customFormat="1" ht="15.75" customHeight="1" x14ac:dyDescent="0.3">
      <c r="A14" s="113" t="s">
        <v>21</v>
      </c>
      <c r="B14" s="87"/>
      <c r="C14" s="317"/>
      <c r="D14" s="339"/>
      <c r="E14" s="341"/>
      <c r="F14" s="343"/>
      <c r="G14" s="346"/>
      <c r="H14" s="349"/>
      <c r="I14" s="379"/>
      <c r="J14" s="379"/>
      <c r="K14" s="341"/>
      <c r="L14" s="363"/>
      <c r="M14" s="317"/>
      <c r="N14" s="357"/>
      <c r="O14" s="332"/>
      <c r="P14" s="333"/>
      <c r="Q14" s="333"/>
      <c r="R14" s="333"/>
      <c r="S14" s="333"/>
      <c r="T14" s="334"/>
      <c r="U14" s="318"/>
      <c r="V14" s="317"/>
      <c r="W14" s="363"/>
      <c r="X14" s="343"/>
      <c r="Y14" s="389"/>
      <c r="Z14" s="392"/>
      <c r="AA14" s="414"/>
      <c r="AB14" s="415"/>
      <c r="AC14" s="415"/>
      <c r="AD14" s="415"/>
      <c r="AE14" s="415"/>
      <c r="AF14" s="416"/>
    </row>
    <row r="15" spans="1:32" s="2" customFormat="1" ht="15.75" customHeight="1" x14ac:dyDescent="0.3">
      <c r="A15" s="113" t="s">
        <v>22</v>
      </c>
      <c r="B15" s="87"/>
      <c r="C15" s="317"/>
      <c r="D15" s="339"/>
      <c r="E15" s="341"/>
      <c r="F15" s="344"/>
      <c r="G15" s="347"/>
      <c r="H15" s="350"/>
      <c r="I15" s="380"/>
      <c r="J15" s="380"/>
      <c r="K15" s="341"/>
      <c r="L15" s="364"/>
      <c r="M15" s="317"/>
      <c r="N15" s="358"/>
      <c r="O15" s="335"/>
      <c r="P15" s="336"/>
      <c r="Q15" s="336"/>
      <c r="R15" s="336"/>
      <c r="S15" s="336"/>
      <c r="T15" s="337"/>
      <c r="U15" s="319"/>
      <c r="V15" s="317"/>
      <c r="W15" s="364"/>
      <c r="X15" s="344"/>
      <c r="Y15" s="390"/>
      <c r="Z15" s="393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52" t="s">
        <v>31</v>
      </c>
      <c r="D16" s="352"/>
      <c r="E16" s="352"/>
      <c r="F16" s="352"/>
      <c r="G16" s="352"/>
      <c r="H16" s="352"/>
      <c r="I16" s="352" t="s">
        <v>31</v>
      </c>
      <c r="J16" s="352"/>
      <c r="K16" s="352"/>
      <c r="L16" s="352"/>
      <c r="M16" s="352"/>
      <c r="N16" s="352"/>
      <c r="O16" s="355" t="s">
        <v>31</v>
      </c>
      <c r="P16" s="352"/>
      <c r="Q16" s="352"/>
      <c r="R16" s="352"/>
      <c r="S16" s="352"/>
      <c r="T16" s="352"/>
      <c r="U16" s="352" t="s">
        <v>31</v>
      </c>
      <c r="V16" s="352"/>
      <c r="W16" s="352"/>
      <c r="X16" s="352"/>
      <c r="Y16" s="352"/>
      <c r="Z16" s="352"/>
      <c r="AA16" s="87"/>
      <c r="AB16" s="87"/>
      <c r="AC16" s="87"/>
      <c r="AD16" s="87"/>
      <c r="AE16" s="87"/>
      <c r="AF16" s="87"/>
    </row>
    <row r="17" spans="1:32" s="2" customFormat="1" ht="15.75" customHeight="1" x14ac:dyDescent="0.3">
      <c r="A17" s="8" t="s">
        <v>39</v>
      </c>
      <c r="B17" s="119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5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87"/>
      <c r="AB17" s="87"/>
      <c r="AC17" s="87"/>
      <c r="AD17" s="87"/>
      <c r="AE17" s="87"/>
      <c r="AF17" s="87"/>
    </row>
    <row r="18" spans="1:32" s="2" customFormat="1" ht="15.75" customHeight="1" x14ac:dyDescent="0.3">
      <c r="A18" s="94" t="s">
        <v>51</v>
      </c>
      <c r="B18" s="110"/>
      <c r="C18" s="378" t="s">
        <v>55</v>
      </c>
      <c r="D18" s="316" t="s">
        <v>388</v>
      </c>
      <c r="E18" s="313" t="s">
        <v>443</v>
      </c>
      <c r="F18" s="323" t="s">
        <v>394</v>
      </c>
      <c r="G18" s="316" t="s">
        <v>388</v>
      </c>
      <c r="H18" s="356" t="s">
        <v>556</v>
      </c>
      <c r="I18" s="316" t="s">
        <v>388</v>
      </c>
      <c r="J18" s="338" t="s">
        <v>458</v>
      </c>
      <c r="K18" s="323" t="s">
        <v>394</v>
      </c>
      <c r="L18" s="313" t="s">
        <v>443</v>
      </c>
      <c r="M18" s="316" t="s">
        <v>388</v>
      </c>
      <c r="N18" s="356" t="s">
        <v>555</v>
      </c>
      <c r="O18" s="378" t="s">
        <v>55</v>
      </c>
      <c r="P18" s="378" t="s">
        <v>55</v>
      </c>
      <c r="Q18" s="340" t="s">
        <v>116</v>
      </c>
      <c r="R18" s="323" t="s">
        <v>394</v>
      </c>
      <c r="S18" s="417" t="s">
        <v>409</v>
      </c>
      <c r="T18" s="348"/>
      <c r="U18" s="378" t="s">
        <v>55</v>
      </c>
      <c r="V18" s="316" t="s">
        <v>388</v>
      </c>
      <c r="W18" s="340" t="s">
        <v>116</v>
      </c>
      <c r="X18" s="323" t="s">
        <v>394</v>
      </c>
      <c r="Y18" s="417" t="s">
        <v>409</v>
      </c>
      <c r="Z18" s="375"/>
      <c r="AA18" s="87"/>
      <c r="AB18" s="87"/>
      <c r="AC18" s="87"/>
      <c r="AD18" s="87"/>
      <c r="AE18" s="87"/>
      <c r="AF18" s="87"/>
    </row>
    <row r="19" spans="1:32" s="2" customFormat="1" ht="15.75" customHeight="1" x14ac:dyDescent="0.3">
      <c r="A19" s="113" t="s">
        <v>52</v>
      </c>
      <c r="B19" s="87"/>
      <c r="C19" s="379"/>
      <c r="D19" s="317"/>
      <c r="E19" s="314"/>
      <c r="F19" s="324"/>
      <c r="G19" s="317"/>
      <c r="H19" s="357"/>
      <c r="I19" s="317"/>
      <c r="J19" s="339"/>
      <c r="K19" s="324"/>
      <c r="L19" s="406"/>
      <c r="M19" s="317"/>
      <c r="N19" s="357"/>
      <c r="O19" s="379"/>
      <c r="P19" s="379"/>
      <c r="Q19" s="341"/>
      <c r="R19" s="324"/>
      <c r="S19" s="418"/>
      <c r="T19" s="349"/>
      <c r="U19" s="379"/>
      <c r="V19" s="317"/>
      <c r="W19" s="341"/>
      <c r="X19" s="324"/>
      <c r="Y19" s="418"/>
      <c r="Z19" s="376"/>
      <c r="AA19" s="87"/>
      <c r="AB19" s="87"/>
      <c r="AC19" s="87"/>
      <c r="AD19" s="87"/>
      <c r="AE19" s="87"/>
      <c r="AF19" s="87"/>
    </row>
    <row r="20" spans="1:32" s="2" customFormat="1" ht="15.75" customHeight="1" x14ac:dyDescent="0.3">
      <c r="A20" s="94" t="s">
        <v>53</v>
      </c>
      <c r="B20" s="111"/>
      <c r="C20" s="379"/>
      <c r="D20" s="317"/>
      <c r="E20" s="314"/>
      <c r="F20" s="324"/>
      <c r="G20" s="317"/>
      <c r="H20" s="357"/>
      <c r="I20" s="317"/>
      <c r="J20" s="339"/>
      <c r="K20" s="324"/>
      <c r="L20" s="406"/>
      <c r="M20" s="317"/>
      <c r="N20" s="357"/>
      <c r="O20" s="379"/>
      <c r="P20" s="379"/>
      <c r="Q20" s="341"/>
      <c r="R20" s="324"/>
      <c r="S20" s="418"/>
      <c r="T20" s="349"/>
      <c r="U20" s="379"/>
      <c r="V20" s="317"/>
      <c r="W20" s="341"/>
      <c r="X20" s="324"/>
      <c r="Y20" s="418"/>
      <c r="Z20" s="376"/>
      <c r="AA20" s="87"/>
      <c r="AB20" s="87"/>
      <c r="AC20" s="87"/>
      <c r="AD20" s="87"/>
      <c r="AE20" s="87"/>
      <c r="AF20" s="87"/>
    </row>
    <row r="21" spans="1:32" s="2" customFormat="1" ht="16.5" customHeight="1" x14ac:dyDescent="0.3">
      <c r="A21" s="94" t="s">
        <v>54</v>
      </c>
      <c r="B21" s="112"/>
      <c r="C21" s="380"/>
      <c r="D21" s="317"/>
      <c r="E21" s="315"/>
      <c r="F21" s="325"/>
      <c r="G21" s="317"/>
      <c r="H21" s="358"/>
      <c r="I21" s="317"/>
      <c r="J21" s="339"/>
      <c r="K21" s="325"/>
      <c r="L21" s="407"/>
      <c r="M21" s="317"/>
      <c r="N21" s="358"/>
      <c r="O21" s="380"/>
      <c r="P21" s="380"/>
      <c r="Q21" s="341"/>
      <c r="R21" s="325"/>
      <c r="S21" s="419"/>
      <c r="T21" s="350"/>
      <c r="U21" s="380"/>
      <c r="V21" s="317"/>
      <c r="W21" s="341"/>
      <c r="X21" s="325"/>
      <c r="Y21" s="419"/>
      <c r="Z21" s="377"/>
      <c r="AA21" s="87"/>
      <c r="AB21" s="87"/>
      <c r="AC21" s="87"/>
      <c r="AD21" s="87"/>
      <c r="AE21" s="87"/>
      <c r="AF21" s="87"/>
    </row>
    <row r="22" spans="1:32" s="2" customFormat="1" ht="25.5" customHeight="1" x14ac:dyDescent="0.3">
      <c r="A22" s="58" t="s">
        <v>23</v>
      </c>
      <c r="B22" s="58"/>
      <c r="C22" s="352" t="s">
        <v>6</v>
      </c>
      <c r="D22" s="352"/>
      <c r="E22" s="352"/>
      <c r="F22" s="352"/>
      <c r="G22" s="352"/>
      <c r="H22" s="352"/>
      <c r="I22" s="352" t="s">
        <v>6</v>
      </c>
      <c r="J22" s="352"/>
      <c r="K22" s="352"/>
      <c r="L22" s="352"/>
      <c r="M22" s="352"/>
      <c r="N22" s="352"/>
      <c r="O22" s="355" t="s">
        <v>6</v>
      </c>
      <c r="P22" s="352"/>
      <c r="Q22" s="352"/>
      <c r="R22" s="352"/>
      <c r="S22" s="352"/>
      <c r="T22" s="352"/>
      <c r="U22" s="352" t="s">
        <v>6</v>
      </c>
      <c r="V22" s="352"/>
      <c r="W22" s="352"/>
      <c r="X22" s="352"/>
      <c r="Y22" s="352"/>
      <c r="Z22" s="352"/>
      <c r="AA22" s="87"/>
      <c r="AB22" s="87"/>
      <c r="AC22" s="87"/>
      <c r="AD22" s="87"/>
      <c r="AE22" s="87"/>
      <c r="AF22" s="87"/>
    </row>
    <row r="23" spans="1:32" s="2" customFormat="1" ht="15.75" customHeight="1" x14ac:dyDescent="0.3">
      <c r="A23" s="94" t="s">
        <v>16</v>
      </c>
      <c r="B23" s="361" t="s">
        <v>59</v>
      </c>
      <c r="C23" s="318" t="s">
        <v>482</v>
      </c>
      <c r="D23" s="316" t="s">
        <v>388</v>
      </c>
      <c r="E23" s="320" t="s">
        <v>372</v>
      </c>
      <c r="F23" s="323" t="s">
        <v>394</v>
      </c>
      <c r="G23" s="316" t="s">
        <v>388</v>
      </c>
      <c r="H23" s="356" t="s">
        <v>553</v>
      </c>
      <c r="I23" s="378" t="s">
        <v>55</v>
      </c>
      <c r="J23" s="378" t="s">
        <v>55</v>
      </c>
      <c r="K23" s="362" t="s">
        <v>124</v>
      </c>
      <c r="L23" s="342" t="s">
        <v>484</v>
      </c>
      <c r="M23" s="388" t="s">
        <v>44</v>
      </c>
      <c r="N23" s="356" t="s">
        <v>568</v>
      </c>
      <c r="O23" s="316" t="s">
        <v>388</v>
      </c>
      <c r="P23" s="342" t="s">
        <v>484</v>
      </c>
      <c r="Q23" s="362" t="s">
        <v>124</v>
      </c>
      <c r="R23" s="323" t="s">
        <v>394</v>
      </c>
      <c r="S23" s="316" t="s">
        <v>388</v>
      </c>
      <c r="T23" s="356" t="s">
        <v>568</v>
      </c>
      <c r="U23" s="318" t="s">
        <v>482</v>
      </c>
      <c r="V23" s="316" t="s">
        <v>388</v>
      </c>
      <c r="W23" s="375"/>
      <c r="X23" s="397" t="s">
        <v>457</v>
      </c>
      <c r="Y23" s="365" t="s">
        <v>500</v>
      </c>
      <c r="Z23" s="356" t="s">
        <v>553</v>
      </c>
      <c r="AA23" s="87"/>
      <c r="AB23" s="87"/>
      <c r="AC23" s="87"/>
      <c r="AD23" s="87"/>
      <c r="AE23" s="87"/>
      <c r="AF23" s="87"/>
    </row>
    <row r="24" spans="1:32" s="2" customFormat="1" ht="15.75" customHeight="1" x14ac:dyDescent="0.3">
      <c r="A24" s="94" t="s">
        <v>17</v>
      </c>
      <c r="B24" s="361"/>
      <c r="C24" s="318"/>
      <c r="D24" s="317"/>
      <c r="E24" s="321"/>
      <c r="F24" s="324"/>
      <c r="G24" s="317"/>
      <c r="H24" s="357"/>
      <c r="I24" s="379"/>
      <c r="J24" s="379"/>
      <c r="K24" s="363"/>
      <c r="L24" s="343"/>
      <c r="M24" s="389"/>
      <c r="N24" s="357"/>
      <c r="O24" s="317"/>
      <c r="P24" s="343"/>
      <c r="Q24" s="363"/>
      <c r="R24" s="324"/>
      <c r="S24" s="317"/>
      <c r="T24" s="357"/>
      <c r="U24" s="318"/>
      <c r="V24" s="317"/>
      <c r="W24" s="376"/>
      <c r="X24" s="398"/>
      <c r="Y24" s="366"/>
      <c r="Z24" s="357"/>
      <c r="AA24" s="87"/>
      <c r="AB24" s="87"/>
      <c r="AC24" s="87"/>
      <c r="AD24" s="87"/>
      <c r="AE24" s="87"/>
      <c r="AF24" s="87"/>
    </row>
    <row r="25" spans="1:32" s="2" customFormat="1" ht="15.75" customHeight="1" x14ac:dyDescent="0.3">
      <c r="A25" s="94" t="s">
        <v>36</v>
      </c>
      <c r="B25" s="361"/>
      <c r="C25" s="318"/>
      <c r="D25" s="317"/>
      <c r="E25" s="321"/>
      <c r="F25" s="324"/>
      <c r="G25" s="317"/>
      <c r="H25" s="357"/>
      <c r="I25" s="379"/>
      <c r="J25" s="379"/>
      <c r="K25" s="363"/>
      <c r="L25" s="343"/>
      <c r="M25" s="389"/>
      <c r="N25" s="357"/>
      <c r="O25" s="317"/>
      <c r="P25" s="343"/>
      <c r="Q25" s="363"/>
      <c r="R25" s="324"/>
      <c r="S25" s="317"/>
      <c r="T25" s="357"/>
      <c r="U25" s="318"/>
      <c r="V25" s="317"/>
      <c r="W25" s="376"/>
      <c r="X25" s="398"/>
      <c r="Y25" s="366"/>
      <c r="Z25" s="357"/>
      <c r="AA25" s="87"/>
      <c r="AB25" s="87"/>
      <c r="AC25" s="87"/>
      <c r="AD25" s="87"/>
      <c r="AE25" s="87"/>
      <c r="AF25" s="87"/>
    </row>
    <row r="26" spans="1:32" s="2" customFormat="1" ht="16.5" customHeight="1" x14ac:dyDescent="0.3">
      <c r="A26" s="113" t="s">
        <v>37</v>
      </c>
      <c r="B26" s="87"/>
      <c r="C26" s="319"/>
      <c r="D26" s="317"/>
      <c r="E26" s="322"/>
      <c r="F26" s="325"/>
      <c r="G26" s="317"/>
      <c r="H26" s="358"/>
      <c r="I26" s="380"/>
      <c r="J26" s="380"/>
      <c r="K26" s="364"/>
      <c r="L26" s="344"/>
      <c r="M26" s="390"/>
      <c r="N26" s="358"/>
      <c r="O26" s="317"/>
      <c r="P26" s="344"/>
      <c r="Q26" s="364"/>
      <c r="R26" s="325"/>
      <c r="S26" s="317"/>
      <c r="T26" s="358"/>
      <c r="U26" s="319"/>
      <c r="V26" s="317"/>
      <c r="W26" s="377"/>
      <c r="X26" s="399"/>
      <c r="Y26" s="366"/>
      <c r="Z26" s="358"/>
      <c r="AA26" s="87"/>
      <c r="AB26" s="87"/>
      <c r="AC26" s="87"/>
      <c r="AD26" s="87"/>
      <c r="AE26" s="87"/>
      <c r="AF26" s="87"/>
    </row>
    <row r="27" spans="1:32" s="2" customFormat="1" ht="15.75" customHeight="1" x14ac:dyDescent="0.3">
      <c r="A27" s="8" t="s">
        <v>24</v>
      </c>
      <c r="B27" s="359" t="s">
        <v>58</v>
      </c>
      <c r="C27" s="352" t="s">
        <v>45</v>
      </c>
      <c r="D27" s="352"/>
      <c r="E27" s="352"/>
      <c r="F27" s="352"/>
      <c r="G27" s="352"/>
      <c r="H27" s="352"/>
      <c r="I27" s="352" t="s">
        <v>45</v>
      </c>
      <c r="J27" s="352"/>
      <c r="K27" s="352"/>
      <c r="L27" s="352"/>
      <c r="M27" s="352"/>
      <c r="N27" s="352"/>
      <c r="O27" s="70"/>
      <c r="P27" s="71"/>
      <c r="Q27" s="71"/>
      <c r="R27" s="71"/>
      <c r="S27" s="71"/>
      <c r="T27" s="71"/>
      <c r="U27" s="352" t="s">
        <v>45</v>
      </c>
      <c r="V27" s="352"/>
      <c r="W27" s="352"/>
      <c r="X27" s="352"/>
      <c r="Y27" s="352"/>
      <c r="Z27" s="352"/>
      <c r="AA27" s="87"/>
      <c r="AB27" s="87"/>
      <c r="AC27" s="87"/>
      <c r="AD27" s="87"/>
      <c r="AE27" s="87"/>
      <c r="AF27" s="87"/>
    </row>
    <row r="28" spans="1:32" s="2" customFormat="1" ht="15.75" customHeight="1" x14ac:dyDescent="0.3">
      <c r="A28" s="8" t="s">
        <v>25</v>
      </c>
      <c r="B28" s="359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70"/>
      <c r="P28" s="85"/>
      <c r="Q28" s="85"/>
      <c r="R28" s="85"/>
      <c r="S28" s="85"/>
      <c r="T28" s="121"/>
      <c r="U28" s="352"/>
      <c r="V28" s="352"/>
      <c r="W28" s="352"/>
      <c r="X28" s="352"/>
      <c r="Y28" s="352"/>
      <c r="Z28" s="352"/>
      <c r="AA28" s="87"/>
      <c r="AB28" s="87"/>
      <c r="AC28" s="87"/>
      <c r="AD28" s="87"/>
      <c r="AE28" s="87"/>
      <c r="AF28" s="87"/>
    </row>
    <row r="29" spans="1:32" s="2" customFormat="1" ht="15.75" customHeight="1" x14ac:dyDescent="0.3">
      <c r="A29" s="8" t="s">
        <v>26</v>
      </c>
      <c r="B29" s="359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67" t="s">
        <v>125</v>
      </c>
      <c r="P29" s="368"/>
      <c r="Q29" s="368"/>
      <c r="R29" s="368"/>
      <c r="S29" s="368"/>
      <c r="T29" s="368"/>
      <c r="U29" s="352"/>
      <c r="V29" s="352"/>
      <c r="W29" s="352"/>
      <c r="X29" s="352"/>
      <c r="Y29" s="352"/>
      <c r="Z29" s="352"/>
      <c r="AA29" s="87"/>
      <c r="AB29" s="87"/>
      <c r="AC29" s="87"/>
      <c r="AD29" s="87"/>
      <c r="AE29" s="87"/>
      <c r="AF29" s="87"/>
    </row>
    <row r="30" spans="1:32" s="2" customFormat="1" ht="15.75" customHeight="1" x14ac:dyDescent="0.3">
      <c r="A30" s="94" t="s">
        <v>27</v>
      </c>
      <c r="B30" s="110"/>
      <c r="C30" s="378" t="s">
        <v>55</v>
      </c>
      <c r="D30" s="378" t="s">
        <v>55</v>
      </c>
      <c r="E30" s="375"/>
      <c r="F30" s="375"/>
      <c r="G30" s="375"/>
      <c r="H30" s="375"/>
      <c r="I30" s="378" t="s">
        <v>55</v>
      </c>
      <c r="J30" s="378" t="s">
        <v>55</v>
      </c>
      <c r="K30" s="375"/>
      <c r="L30" s="375"/>
      <c r="M30" s="420" t="s">
        <v>500</v>
      </c>
      <c r="N30" s="356" t="s">
        <v>557</v>
      </c>
      <c r="O30" s="369"/>
      <c r="P30" s="370"/>
      <c r="Q30" s="370"/>
      <c r="R30" s="370"/>
      <c r="S30" s="370"/>
      <c r="T30" s="371"/>
      <c r="U30" s="359" t="s">
        <v>58</v>
      </c>
      <c r="V30" s="359"/>
      <c r="W30" s="359"/>
      <c r="X30" s="359"/>
      <c r="Y30" s="359"/>
      <c r="Z30" s="375"/>
      <c r="AA30" s="87"/>
      <c r="AB30" s="87"/>
      <c r="AC30" s="87"/>
      <c r="AD30" s="87"/>
      <c r="AE30" s="87"/>
      <c r="AF30" s="87"/>
    </row>
    <row r="31" spans="1:32" s="2" customFormat="1" ht="15.75" customHeight="1" x14ac:dyDescent="0.3">
      <c r="A31" s="94" t="s">
        <v>28</v>
      </c>
      <c r="B31" s="111"/>
      <c r="C31" s="379"/>
      <c r="D31" s="379"/>
      <c r="E31" s="376"/>
      <c r="F31" s="376"/>
      <c r="G31" s="376"/>
      <c r="H31" s="376"/>
      <c r="I31" s="379"/>
      <c r="J31" s="379"/>
      <c r="K31" s="376"/>
      <c r="L31" s="376"/>
      <c r="M31" s="421"/>
      <c r="N31" s="357"/>
      <c r="O31" s="369"/>
      <c r="P31" s="370"/>
      <c r="Q31" s="370"/>
      <c r="R31" s="370"/>
      <c r="S31" s="370"/>
      <c r="T31" s="371"/>
      <c r="U31" s="359"/>
      <c r="V31" s="359"/>
      <c r="W31" s="359"/>
      <c r="X31" s="359"/>
      <c r="Y31" s="359"/>
      <c r="Z31" s="376"/>
      <c r="AA31" s="87"/>
      <c r="AB31" s="87"/>
      <c r="AC31" s="87"/>
      <c r="AD31" s="87"/>
      <c r="AE31" s="87"/>
      <c r="AF31" s="87"/>
    </row>
    <row r="32" spans="1:32" s="2" customFormat="1" ht="15.75" customHeight="1" x14ac:dyDescent="0.3">
      <c r="A32" s="94" t="s">
        <v>29</v>
      </c>
      <c r="B32" s="111"/>
      <c r="C32" s="379"/>
      <c r="D32" s="379"/>
      <c r="E32" s="376"/>
      <c r="F32" s="376"/>
      <c r="G32" s="376"/>
      <c r="H32" s="376"/>
      <c r="I32" s="379"/>
      <c r="J32" s="379"/>
      <c r="K32" s="376"/>
      <c r="L32" s="376"/>
      <c r="M32" s="421"/>
      <c r="N32" s="357"/>
      <c r="O32" s="369"/>
      <c r="P32" s="370"/>
      <c r="Q32" s="370"/>
      <c r="R32" s="370"/>
      <c r="S32" s="370"/>
      <c r="T32" s="371"/>
      <c r="U32" s="359"/>
      <c r="V32" s="359"/>
      <c r="W32" s="359"/>
      <c r="X32" s="359"/>
      <c r="Y32" s="359"/>
      <c r="Z32" s="376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80"/>
      <c r="D33" s="380"/>
      <c r="E33" s="377"/>
      <c r="F33" s="377"/>
      <c r="G33" s="377"/>
      <c r="H33" s="377"/>
      <c r="I33" s="380"/>
      <c r="J33" s="380"/>
      <c r="K33" s="377"/>
      <c r="L33" s="377"/>
      <c r="M33" s="422"/>
      <c r="N33" s="358"/>
      <c r="O33" s="369"/>
      <c r="P33" s="370"/>
      <c r="Q33" s="370"/>
      <c r="R33" s="370"/>
      <c r="S33" s="370"/>
      <c r="T33" s="371"/>
      <c r="U33" s="359"/>
      <c r="V33" s="359"/>
      <c r="W33" s="359"/>
      <c r="X33" s="359"/>
      <c r="Y33" s="359"/>
      <c r="Z33" s="377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72"/>
      <c r="P34" s="373"/>
      <c r="Q34" s="373"/>
      <c r="R34" s="373"/>
      <c r="S34" s="373"/>
      <c r="T34" s="37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65">
      <c r="A36" s="360" t="s">
        <v>112</v>
      </c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</row>
    <row r="37" spans="1:32" x14ac:dyDescent="0.25">
      <c r="A37" s="351"/>
      <c r="B37" s="35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5">
      <c r="A38" s="351"/>
      <c r="B38" s="35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5">
      <c r="A39" s="351"/>
      <c r="B39" s="35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5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7:H8"/>
    <mergeCell ref="C9:H10"/>
    <mergeCell ref="C12:C15"/>
    <mergeCell ref="D12:D15"/>
    <mergeCell ref="E12:E15"/>
    <mergeCell ref="F12:F15"/>
    <mergeCell ref="G12:G15"/>
    <mergeCell ref="H12:H15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7"/>
  <sheetViews>
    <sheetView tabSelected="1" topLeftCell="A113" zoomScale="110" zoomScaleNormal="110" workbookViewId="0">
      <selection activeCell="D115" sqref="D115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20" customWidth="1"/>
    <col min="7" max="7" width="10.7265625" style="159" customWidth="1"/>
    <col min="8" max="8" width="8.7265625" style="220" customWidth="1"/>
    <col min="9" max="9" width="12.7265625" style="134" customWidth="1"/>
  </cols>
  <sheetData>
    <row r="1" spans="1:9" ht="25.15" customHeight="1" x14ac:dyDescent="0.5">
      <c r="A1" s="425" t="str">
        <f>Parameters!B1</f>
        <v>171th IEEE 802.11 WIRELESS LOCAL AREA NETWORKS SESSION</v>
      </c>
      <c r="B1" s="424"/>
      <c r="C1" s="424"/>
      <c r="D1" s="424"/>
      <c r="E1" s="424"/>
      <c r="F1" s="424"/>
      <c r="G1" s="424"/>
      <c r="H1" s="424"/>
      <c r="I1" s="424"/>
    </row>
    <row r="2" spans="1:9" ht="25.15" customHeight="1" x14ac:dyDescent="0.5">
      <c r="A2" s="425" t="str">
        <f>Parameters!B2</f>
        <v>Hilton Waikoloa, Waikoloa HI</v>
      </c>
      <c r="B2" s="424"/>
      <c r="C2" s="424"/>
      <c r="D2" s="424"/>
      <c r="E2" s="424"/>
      <c r="F2" s="424"/>
      <c r="G2" s="424"/>
      <c r="H2" s="424"/>
      <c r="I2" s="424"/>
    </row>
    <row r="3" spans="1:9" ht="25.15" customHeight="1" x14ac:dyDescent="0.5">
      <c r="A3" s="425" t="str">
        <f>Parameters!B3</f>
        <v>September 9-14, 2018</v>
      </c>
      <c r="B3" s="424"/>
      <c r="C3" s="424"/>
      <c r="D3" s="424"/>
      <c r="E3" s="424"/>
      <c r="F3" s="424"/>
      <c r="G3" s="424"/>
      <c r="H3" s="424"/>
      <c r="I3" s="424"/>
    </row>
    <row r="4" spans="1:9" ht="18" customHeight="1" x14ac:dyDescent="0.35">
      <c r="A4" s="423" t="s">
        <v>446</v>
      </c>
      <c r="B4" s="424"/>
      <c r="C4" s="424"/>
      <c r="D4" s="424"/>
      <c r="E4" s="424"/>
      <c r="F4" s="424"/>
      <c r="G4" s="424"/>
      <c r="H4" s="424"/>
      <c r="I4" s="424"/>
    </row>
    <row r="5" spans="1:9" ht="18" customHeight="1" x14ac:dyDescent="0.35">
      <c r="A5" s="423" t="s">
        <v>132</v>
      </c>
      <c r="B5" s="424"/>
      <c r="C5" s="424"/>
      <c r="D5" s="424"/>
      <c r="E5" s="424"/>
      <c r="F5" s="424"/>
      <c r="G5" s="424"/>
      <c r="H5" s="424"/>
      <c r="I5" s="424"/>
    </row>
    <row r="6" spans="1:9" ht="18" customHeight="1" x14ac:dyDescent="0.35">
      <c r="A6" s="423" t="s">
        <v>447</v>
      </c>
      <c r="B6" s="424"/>
      <c r="C6" s="424"/>
      <c r="D6" s="424"/>
      <c r="E6" s="424"/>
      <c r="F6" s="424"/>
      <c r="G6" s="424"/>
      <c r="H6" s="424"/>
      <c r="I6" s="424"/>
    </row>
    <row r="7" spans="1:9" ht="18" customHeight="1" x14ac:dyDescent="0.35">
      <c r="A7" s="423" t="s">
        <v>133</v>
      </c>
      <c r="B7" s="424"/>
      <c r="C7" s="424"/>
      <c r="D7" s="424"/>
      <c r="E7" s="424"/>
      <c r="F7" s="424"/>
      <c r="G7" s="424"/>
      <c r="H7" s="424"/>
      <c r="I7" s="424"/>
    </row>
    <row r="8" spans="1:9" ht="30" customHeight="1" x14ac:dyDescent="0.6">
      <c r="A8" s="426" t="str">
        <f>"Agenda R" &amp; Parameters!$B$8</f>
        <v>Agenda R2</v>
      </c>
      <c r="B8" s="427"/>
      <c r="C8" s="427"/>
      <c r="D8" s="427"/>
      <c r="E8" s="427"/>
      <c r="F8" s="427"/>
      <c r="G8" s="427"/>
      <c r="H8" s="427"/>
      <c r="I8" s="427"/>
    </row>
    <row r="12" spans="1:9" ht="15.5" x14ac:dyDescent="0.35">
      <c r="A12" s="428" t="s">
        <v>498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" x14ac:dyDescent="0.35">
      <c r="A13" s="122" t="s">
        <v>134</v>
      </c>
      <c r="B13" s="122" t="s">
        <v>135</v>
      </c>
      <c r="C13" s="122" t="s">
        <v>60</v>
      </c>
      <c r="D13" s="122" t="s">
        <v>136</v>
      </c>
      <c r="E13" s="122" t="s">
        <v>137</v>
      </c>
      <c r="F13" s="204" t="s">
        <v>138</v>
      </c>
      <c r="G13" s="147" t="s">
        <v>139</v>
      </c>
      <c r="H13" s="204" t="s">
        <v>140</v>
      </c>
      <c r="I13" s="122" t="s">
        <v>141</v>
      </c>
    </row>
    <row r="14" spans="1:9" ht="15.5" x14ac:dyDescent="0.35">
      <c r="A14" s="123" t="s">
        <v>142</v>
      </c>
      <c r="B14" s="135"/>
      <c r="C14" s="135" t="s">
        <v>143</v>
      </c>
      <c r="D14" s="135"/>
      <c r="E14" s="135"/>
      <c r="F14" s="205"/>
      <c r="G14" s="148"/>
      <c r="H14" s="205"/>
      <c r="I14" s="160"/>
    </row>
    <row r="15" spans="1:9" ht="15.5" x14ac:dyDescent="0.35">
      <c r="A15" s="124" t="s">
        <v>144</v>
      </c>
      <c r="B15" s="136" t="s">
        <v>145</v>
      </c>
      <c r="C15" s="136" t="s">
        <v>146</v>
      </c>
      <c r="D15" s="136"/>
      <c r="E15" s="136" t="s">
        <v>165</v>
      </c>
      <c r="F15" s="206">
        <v>0.37847222222222227</v>
      </c>
      <c r="G15" s="149">
        <v>1</v>
      </c>
      <c r="H15" s="206">
        <f t="shared" ref="H15:H20" si="0">F15+TIME(0,G15,0)</f>
        <v>0.37916666666666671</v>
      </c>
      <c r="I15" s="161"/>
    </row>
    <row r="16" spans="1:9" ht="31" x14ac:dyDescent="0.35">
      <c r="A16" s="124" t="s">
        <v>147</v>
      </c>
      <c r="B16" s="136" t="s">
        <v>145</v>
      </c>
      <c r="C16" s="136" t="s">
        <v>148</v>
      </c>
      <c r="D16" s="139"/>
      <c r="E16" s="136" t="s">
        <v>149</v>
      </c>
      <c r="F16" s="206">
        <f>H15</f>
        <v>0.37916666666666671</v>
      </c>
      <c r="G16" s="149">
        <v>1</v>
      </c>
      <c r="H16" s="206">
        <f t="shared" si="0"/>
        <v>0.37986111111111115</v>
      </c>
      <c r="I16" s="161"/>
    </row>
    <row r="17" spans="1:9" ht="15.5" x14ac:dyDescent="0.35">
      <c r="A17" s="124" t="s">
        <v>150</v>
      </c>
      <c r="B17" s="136" t="s">
        <v>145</v>
      </c>
      <c r="C17" s="136" t="s">
        <v>471</v>
      </c>
      <c r="D17" s="145" t="s">
        <v>424</v>
      </c>
      <c r="E17" s="136" t="s">
        <v>165</v>
      </c>
      <c r="F17" s="206">
        <f>H16</f>
        <v>0.37986111111111115</v>
      </c>
      <c r="G17" s="149">
        <v>2</v>
      </c>
      <c r="H17" s="206">
        <f t="shared" si="0"/>
        <v>0.38125000000000003</v>
      </c>
      <c r="I17" s="161"/>
    </row>
    <row r="18" spans="1:9" ht="31" x14ac:dyDescent="0.35">
      <c r="A18" s="124" t="s">
        <v>151</v>
      </c>
      <c r="B18" s="136" t="s">
        <v>152</v>
      </c>
      <c r="C18" s="136" t="s">
        <v>345</v>
      </c>
      <c r="D18" s="145" t="s">
        <v>96</v>
      </c>
      <c r="E18" s="136" t="s">
        <v>165</v>
      </c>
      <c r="F18" s="206">
        <f>H17</f>
        <v>0.38125000000000003</v>
      </c>
      <c r="G18" s="149">
        <v>2</v>
      </c>
      <c r="H18" s="206">
        <f t="shared" si="0"/>
        <v>0.38263888888888892</v>
      </c>
      <c r="I18" s="161"/>
    </row>
    <row r="19" spans="1:9" ht="15.5" x14ac:dyDescent="0.35">
      <c r="A19" s="124" t="s">
        <v>153</v>
      </c>
      <c r="B19" s="136" t="s">
        <v>152</v>
      </c>
      <c r="C19" s="136" t="s">
        <v>154</v>
      </c>
      <c r="D19" s="145" t="s">
        <v>425</v>
      </c>
      <c r="E19" s="136" t="s">
        <v>155</v>
      </c>
      <c r="F19" s="206">
        <f>H18</f>
        <v>0.38263888888888892</v>
      </c>
      <c r="G19" s="149">
        <v>1</v>
      </c>
      <c r="H19" s="206">
        <f t="shared" si="0"/>
        <v>0.38333333333333336</v>
      </c>
      <c r="I19" s="161"/>
    </row>
    <row r="20" spans="1:9" ht="15.5" x14ac:dyDescent="0.35">
      <c r="A20" s="125" t="s">
        <v>156</v>
      </c>
      <c r="B20" s="137" t="s">
        <v>145</v>
      </c>
      <c r="C20" s="137" t="s">
        <v>157</v>
      </c>
      <c r="D20" s="203"/>
      <c r="E20" s="137" t="s">
        <v>165</v>
      </c>
      <c r="F20" s="207">
        <f>H19</f>
        <v>0.38333333333333336</v>
      </c>
      <c r="G20" s="150">
        <v>1</v>
      </c>
      <c r="H20" s="207">
        <f t="shared" si="0"/>
        <v>0.3840277777777778</v>
      </c>
      <c r="I20" s="162"/>
    </row>
    <row r="21" spans="1:9" ht="14" x14ac:dyDescent="0.3">
      <c r="D21" s="235"/>
    </row>
    <row r="22" spans="1:9" ht="15.5" x14ac:dyDescent="0.35">
      <c r="A22" s="123" t="s">
        <v>158</v>
      </c>
      <c r="B22" s="135"/>
      <c r="C22" s="135" t="s">
        <v>159</v>
      </c>
      <c r="D22" s="236"/>
      <c r="E22" s="135"/>
      <c r="F22" s="205"/>
      <c r="G22" s="148"/>
      <c r="H22" s="205"/>
      <c r="I22" s="160"/>
    </row>
    <row r="23" spans="1:9" ht="15.5" x14ac:dyDescent="0.35">
      <c r="A23" s="126" t="s">
        <v>160</v>
      </c>
      <c r="B23" s="138" t="s">
        <v>145</v>
      </c>
      <c r="C23" s="138" t="s">
        <v>161</v>
      </c>
      <c r="D23" s="140"/>
      <c r="E23" s="138"/>
      <c r="F23" s="208"/>
      <c r="G23" s="151"/>
      <c r="H23" s="208"/>
      <c r="I23" s="163"/>
    </row>
    <row r="24" spans="1:9" ht="28" x14ac:dyDescent="0.3">
      <c r="A24" s="127" t="s">
        <v>162</v>
      </c>
      <c r="B24" s="139" t="s">
        <v>145</v>
      </c>
      <c r="C24" s="139" t="s">
        <v>163</v>
      </c>
      <c r="D24" s="145" t="s">
        <v>164</v>
      </c>
      <c r="E24" s="139" t="s">
        <v>239</v>
      </c>
      <c r="F24" s="209">
        <f>H20</f>
        <v>0.3840277777777778</v>
      </c>
      <c r="G24" s="152">
        <v>2</v>
      </c>
      <c r="H24" s="209">
        <f>F24+TIME(0,G24,0)</f>
        <v>0.38541666666666669</v>
      </c>
      <c r="I24" s="164"/>
    </row>
    <row r="25" spans="1:9" ht="14" x14ac:dyDescent="0.3">
      <c r="A25" s="128" t="s">
        <v>166</v>
      </c>
      <c r="B25" s="140" t="s">
        <v>145</v>
      </c>
      <c r="C25" s="140" t="s">
        <v>167</v>
      </c>
      <c r="D25" s="140"/>
      <c r="E25" s="140"/>
      <c r="F25" s="210"/>
      <c r="G25" s="153"/>
      <c r="H25" s="210"/>
      <c r="I25" s="165"/>
    </row>
    <row r="26" spans="1:9" x14ac:dyDescent="0.25">
      <c r="A26" s="129" t="s">
        <v>168</v>
      </c>
      <c r="B26" s="141" t="s">
        <v>145</v>
      </c>
      <c r="C26" s="141" t="s">
        <v>169</v>
      </c>
      <c r="D26" s="146" t="s">
        <v>170</v>
      </c>
      <c r="E26" s="141" t="s">
        <v>239</v>
      </c>
      <c r="F26" s="211">
        <f>H24</f>
        <v>0.38541666666666669</v>
      </c>
      <c r="G26" s="154">
        <v>1</v>
      </c>
      <c r="H26" s="211">
        <f t="shared" ref="H26:H36" si="1">F26+TIME(0,G26,0)</f>
        <v>0.38611111111111113</v>
      </c>
      <c r="I26" s="166"/>
    </row>
    <row r="27" spans="1:9" x14ac:dyDescent="0.25">
      <c r="A27" s="129" t="s">
        <v>171</v>
      </c>
      <c r="B27" s="141" t="s">
        <v>145</v>
      </c>
      <c r="C27" s="141" t="s">
        <v>172</v>
      </c>
      <c r="D27" s="146" t="s">
        <v>173</v>
      </c>
      <c r="E27" s="141" t="s">
        <v>239</v>
      </c>
      <c r="F27" s="211">
        <f t="shared" ref="F27:F36" si="2">H26</f>
        <v>0.38611111111111113</v>
      </c>
      <c r="G27" s="154">
        <v>1</v>
      </c>
      <c r="H27" s="211">
        <f t="shared" si="1"/>
        <v>0.38680555555555557</v>
      </c>
      <c r="I27" s="166"/>
    </row>
    <row r="28" spans="1:9" x14ac:dyDescent="0.25">
      <c r="A28" s="129" t="s">
        <v>174</v>
      </c>
      <c r="B28" s="141" t="s">
        <v>145</v>
      </c>
      <c r="C28" s="141" t="s">
        <v>175</v>
      </c>
      <c r="D28" s="141"/>
      <c r="E28" s="141" t="s">
        <v>239</v>
      </c>
      <c r="F28" s="211">
        <f t="shared" si="2"/>
        <v>0.38680555555555557</v>
      </c>
      <c r="G28" s="154">
        <v>1</v>
      </c>
      <c r="H28" s="211">
        <f t="shared" si="1"/>
        <v>0.38750000000000001</v>
      </c>
      <c r="I28" s="166"/>
    </row>
    <row r="29" spans="1:9" x14ac:dyDescent="0.25">
      <c r="A29" s="129" t="s">
        <v>176</v>
      </c>
      <c r="B29" s="141" t="s">
        <v>145</v>
      </c>
      <c r="C29" s="141" t="s">
        <v>177</v>
      </c>
      <c r="D29" s="146" t="s">
        <v>178</v>
      </c>
      <c r="E29" s="141" t="s">
        <v>239</v>
      </c>
      <c r="F29" s="211">
        <f t="shared" si="2"/>
        <v>0.38750000000000001</v>
      </c>
      <c r="G29" s="154">
        <v>1</v>
      </c>
      <c r="H29" s="211">
        <f t="shared" si="1"/>
        <v>0.38819444444444445</v>
      </c>
      <c r="I29" s="166"/>
    </row>
    <row r="30" spans="1:9" x14ac:dyDescent="0.25">
      <c r="A30" s="129" t="s">
        <v>179</v>
      </c>
      <c r="B30" s="141" t="s">
        <v>145</v>
      </c>
      <c r="C30" s="141" t="s">
        <v>180</v>
      </c>
      <c r="D30" s="146" t="s">
        <v>181</v>
      </c>
      <c r="E30" s="141" t="s">
        <v>239</v>
      </c>
      <c r="F30" s="211">
        <f t="shared" si="2"/>
        <v>0.38819444444444445</v>
      </c>
      <c r="G30" s="154">
        <v>1</v>
      </c>
      <c r="H30" s="211">
        <f t="shared" si="1"/>
        <v>0.3888888888888889</v>
      </c>
      <c r="I30" s="166"/>
    </row>
    <row r="31" spans="1:9" ht="25" x14ac:dyDescent="0.25">
      <c r="A31" s="129" t="s">
        <v>182</v>
      </c>
      <c r="B31" s="141" t="s">
        <v>145</v>
      </c>
      <c r="C31" s="141" t="s">
        <v>183</v>
      </c>
      <c r="D31" s="146" t="s">
        <v>184</v>
      </c>
      <c r="E31" s="141" t="s">
        <v>239</v>
      </c>
      <c r="F31" s="211">
        <f t="shared" si="2"/>
        <v>0.3888888888888889</v>
      </c>
      <c r="G31" s="154">
        <v>1</v>
      </c>
      <c r="H31" s="211">
        <f t="shared" si="1"/>
        <v>0.38958333333333334</v>
      </c>
      <c r="I31" s="166"/>
    </row>
    <row r="32" spans="1:9" x14ac:dyDescent="0.25">
      <c r="A32" s="129" t="s">
        <v>185</v>
      </c>
      <c r="B32" s="141" t="s">
        <v>145</v>
      </c>
      <c r="C32" s="141" t="s">
        <v>186</v>
      </c>
      <c r="D32" s="146" t="s">
        <v>187</v>
      </c>
      <c r="E32" s="141" t="s">
        <v>239</v>
      </c>
      <c r="F32" s="211">
        <f t="shared" si="2"/>
        <v>0.38958333333333334</v>
      </c>
      <c r="G32" s="154">
        <v>1</v>
      </c>
      <c r="H32" s="211">
        <f t="shared" si="1"/>
        <v>0.39027777777777778</v>
      </c>
      <c r="I32" s="166"/>
    </row>
    <row r="33" spans="1:9" x14ac:dyDescent="0.25">
      <c r="A33" s="129" t="s">
        <v>188</v>
      </c>
      <c r="B33" s="141" t="s">
        <v>145</v>
      </c>
      <c r="C33" s="141" t="s">
        <v>189</v>
      </c>
      <c r="D33" s="141"/>
      <c r="E33" s="141" t="s">
        <v>239</v>
      </c>
      <c r="F33" s="211">
        <f t="shared" si="2"/>
        <v>0.39027777777777778</v>
      </c>
      <c r="G33" s="154">
        <v>1</v>
      </c>
      <c r="H33" s="211">
        <f t="shared" si="1"/>
        <v>0.39097222222222222</v>
      </c>
      <c r="I33" s="166"/>
    </row>
    <row r="34" spans="1:9" x14ac:dyDescent="0.25">
      <c r="A34" s="168" t="s">
        <v>190</v>
      </c>
      <c r="B34" s="173" t="s">
        <v>145</v>
      </c>
      <c r="C34" s="173" t="s">
        <v>191</v>
      </c>
      <c r="D34" s="173"/>
      <c r="E34" s="241" t="s">
        <v>239</v>
      </c>
      <c r="F34" s="212">
        <f t="shared" si="2"/>
        <v>0.39097222222222222</v>
      </c>
      <c r="G34" s="179">
        <v>0</v>
      </c>
      <c r="H34" s="212">
        <f t="shared" si="1"/>
        <v>0.39097222222222222</v>
      </c>
      <c r="I34" s="184"/>
    </row>
    <row r="35" spans="1:9" x14ac:dyDescent="0.25">
      <c r="A35" s="168" t="s">
        <v>192</v>
      </c>
      <c r="B35" s="173"/>
      <c r="C35" s="173"/>
      <c r="D35" s="173"/>
      <c r="E35" s="173"/>
      <c r="F35" s="212">
        <f t="shared" si="2"/>
        <v>0.39097222222222222</v>
      </c>
      <c r="G35" s="179">
        <v>0</v>
      </c>
      <c r="H35" s="212">
        <f t="shared" si="1"/>
        <v>0.39097222222222222</v>
      </c>
      <c r="I35" s="184"/>
    </row>
    <row r="36" spans="1:9" ht="15.5" x14ac:dyDescent="0.35">
      <c r="A36" s="124" t="s">
        <v>193</v>
      </c>
      <c r="B36" s="136" t="s">
        <v>145</v>
      </c>
      <c r="C36" s="138" t="s">
        <v>194</v>
      </c>
      <c r="D36" s="240" t="s">
        <v>486</v>
      </c>
      <c r="E36" s="136" t="s">
        <v>239</v>
      </c>
      <c r="F36" s="206">
        <f t="shared" si="2"/>
        <v>0.39097222222222222</v>
      </c>
      <c r="G36" s="149">
        <v>1</v>
      </c>
      <c r="H36" s="206">
        <f t="shared" si="1"/>
        <v>0.39166666666666666</v>
      </c>
      <c r="I36" s="161"/>
    </row>
    <row r="37" spans="1:9" ht="15.5" x14ac:dyDescent="0.35">
      <c r="A37" s="126" t="s">
        <v>195</v>
      </c>
      <c r="B37" s="138"/>
      <c r="C37" s="138" t="s">
        <v>196</v>
      </c>
      <c r="D37" s="140"/>
      <c r="E37" s="138"/>
      <c r="F37" s="208"/>
      <c r="G37" s="151"/>
      <c r="H37" s="208"/>
      <c r="I37" s="163"/>
    </row>
    <row r="38" spans="1:9" ht="28" x14ac:dyDescent="0.3">
      <c r="A38" s="127" t="s">
        <v>197</v>
      </c>
      <c r="B38" s="139" t="s">
        <v>145</v>
      </c>
      <c r="C38" s="139" t="s">
        <v>198</v>
      </c>
      <c r="D38" s="145" t="s">
        <v>424</v>
      </c>
      <c r="E38" s="139" t="s">
        <v>165</v>
      </c>
      <c r="F38" s="209">
        <f>H36</f>
        <v>0.39166666666666666</v>
      </c>
      <c r="G38" s="152">
        <v>1</v>
      </c>
      <c r="H38" s="209">
        <f>F38+TIME(0,G38,0)</f>
        <v>0.3923611111111111</v>
      </c>
      <c r="I38" s="164"/>
    </row>
    <row r="39" spans="1:9" ht="31" x14ac:dyDescent="0.35">
      <c r="A39" s="124" t="s">
        <v>199</v>
      </c>
      <c r="B39" s="136" t="s">
        <v>145</v>
      </c>
      <c r="C39" s="138" t="s">
        <v>221</v>
      </c>
      <c r="D39" s="145" t="s">
        <v>424</v>
      </c>
      <c r="E39" s="136" t="s">
        <v>165</v>
      </c>
      <c r="F39" s="206">
        <f>H38</f>
        <v>0.3923611111111111</v>
      </c>
      <c r="G39" s="149">
        <v>1</v>
      </c>
      <c r="H39" s="206">
        <f>F39+TIME(0,G39,0)</f>
        <v>0.39305555555555555</v>
      </c>
      <c r="I39" s="161"/>
    </row>
    <row r="40" spans="1:9" ht="15.5" x14ac:dyDescent="0.35">
      <c r="A40" s="171" t="s">
        <v>200</v>
      </c>
      <c r="B40" s="176"/>
      <c r="C40" s="176"/>
      <c r="D40" s="175"/>
      <c r="E40" s="176"/>
      <c r="F40" s="213">
        <f>H39</f>
        <v>0.39305555555555555</v>
      </c>
      <c r="G40" s="182">
        <v>0</v>
      </c>
      <c r="H40" s="213">
        <f>F40+TIME(0,G40,0)</f>
        <v>0.39305555555555555</v>
      </c>
      <c r="I40" s="187"/>
    </row>
    <row r="41" spans="1:9" ht="15.5" x14ac:dyDescent="0.35">
      <c r="A41" s="171" t="s">
        <v>291</v>
      </c>
      <c r="B41" s="176"/>
      <c r="C41" s="176"/>
      <c r="D41" s="175"/>
      <c r="E41" s="176"/>
      <c r="F41" s="213">
        <f>H40</f>
        <v>0.39305555555555555</v>
      </c>
      <c r="G41" s="182">
        <v>0</v>
      </c>
      <c r="H41" s="213">
        <f>F41+TIME(0,G41,0)</f>
        <v>0.39305555555555555</v>
      </c>
      <c r="I41" s="187"/>
    </row>
    <row r="42" spans="1:9" ht="15.5" x14ac:dyDescent="0.35">
      <c r="A42" s="169" t="s">
        <v>306</v>
      </c>
      <c r="B42" s="174"/>
      <c r="C42" s="174"/>
      <c r="D42" s="177"/>
      <c r="E42" s="174"/>
      <c r="F42" s="214">
        <f>H41</f>
        <v>0.39305555555555555</v>
      </c>
      <c r="G42" s="180">
        <v>0</v>
      </c>
      <c r="H42" s="214">
        <f>F42+TIME(0,G42,0)</f>
        <v>0.39305555555555555</v>
      </c>
      <c r="I42" s="185"/>
    </row>
    <row r="43" spans="1:9" ht="14" x14ac:dyDescent="0.3">
      <c r="D43" s="235"/>
    </row>
    <row r="44" spans="1:9" ht="15.5" x14ac:dyDescent="0.35">
      <c r="A44" s="123" t="s">
        <v>201</v>
      </c>
      <c r="B44" s="135"/>
      <c r="C44" s="135" t="s">
        <v>202</v>
      </c>
      <c r="D44" s="236"/>
      <c r="E44" s="135"/>
      <c r="F44" s="205"/>
      <c r="G44" s="148"/>
      <c r="H44" s="205"/>
      <c r="I44" s="160"/>
    </row>
    <row r="45" spans="1:9" ht="15.5" x14ac:dyDescent="0.35">
      <c r="A45" s="124" t="s">
        <v>203</v>
      </c>
      <c r="B45" s="136" t="s">
        <v>145</v>
      </c>
      <c r="C45" s="136" t="s">
        <v>204</v>
      </c>
      <c r="D45" s="145" t="s">
        <v>424</v>
      </c>
      <c r="E45" s="136" t="s">
        <v>165</v>
      </c>
      <c r="F45" s="206">
        <f>H42</f>
        <v>0.39305555555555555</v>
      </c>
      <c r="G45" s="149">
        <v>1</v>
      </c>
      <c r="H45" s="206">
        <f t="shared" ref="H45:H53" si="3">F45+TIME(0,G45,0)</f>
        <v>0.39374999999999999</v>
      </c>
      <c r="I45" s="161"/>
    </row>
    <row r="46" spans="1:9" ht="31" x14ac:dyDescent="0.35">
      <c r="A46" s="124" t="s">
        <v>205</v>
      </c>
      <c r="B46" s="136" t="s">
        <v>145</v>
      </c>
      <c r="C46" s="136" t="s">
        <v>470</v>
      </c>
      <c r="D46" s="145" t="s">
        <v>424</v>
      </c>
      <c r="E46" s="136" t="s">
        <v>165</v>
      </c>
      <c r="F46" s="206">
        <f t="shared" ref="F46:F53" si="4">H45</f>
        <v>0.39374999999999999</v>
      </c>
      <c r="G46" s="149">
        <v>1</v>
      </c>
      <c r="H46" s="206">
        <f t="shared" si="3"/>
        <v>0.39444444444444443</v>
      </c>
      <c r="I46" s="161"/>
    </row>
    <row r="47" spans="1:9" ht="15.5" x14ac:dyDescent="0.35">
      <c r="A47" s="124" t="s">
        <v>206</v>
      </c>
      <c r="B47" s="136" t="s">
        <v>145</v>
      </c>
      <c r="C47" s="136" t="s">
        <v>207</v>
      </c>
      <c r="D47" s="145" t="s">
        <v>426</v>
      </c>
      <c r="E47" s="136" t="s">
        <v>208</v>
      </c>
      <c r="F47" s="206">
        <f t="shared" si="4"/>
        <v>0.39444444444444443</v>
      </c>
      <c r="G47" s="149">
        <v>1</v>
      </c>
      <c r="H47" s="206">
        <f t="shared" si="3"/>
        <v>0.39513888888888887</v>
      </c>
      <c r="I47" s="161"/>
    </row>
    <row r="48" spans="1:9" ht="15.5" x14ac:dyDescent="0.35">
      <c r="A48" s="124" t="s">
        <v>209</v>
      </c>
      <c r="B48" s="136" t="s">
        <v>145</v>
      </c>
      <c r="C48" s="136" t="s">
        <v>210</v>
      </c>
      <c r="D48" s="145" t="s">
        <v>426</v>
      </c>
      <c r="E48" s="136" t="s">
        <v>208</v>
      </c>
      <c r="F48" s="206">
        <f t="shared" si="4"/>
        <v>0.39513888888888887</v>
      </c>
      <c r="G48" s="149">
        <v>1</v>
      </c>
      <c r="H48" s="206">
        <f t="shared" si="3"/>
        <v>0.39583333333333331</v>
      </c>
      <c r="I48" s="161"/>
    </row>
    <row r="49" spans="1:9" ht="15.5" x14ac:dyDescent="0.35">
      <c r="A49" s="124" t="s">
        <v>211</v>
      </c>
      <c r="B49" s="136" t="s">
        <v>145</v>
      </c>
      <c r="C49" s="136" t="s">
        <v>212</v>
      </c>
      <c r="D49" s="145" t="s">
        <v>426</v>
      </c>
      <c r="E49" s="136" t="s">
        <v>208</v>
      </c>
      <c r="F49" s="206">
        <f t="shared" si="4"/>
        <v>0.39583333333333331</v>
      </c>
      <c r="G49" s="149">
        <v>1</v>
      </c>
      <c r="H49" s="206">
        <f t="shared" si="3"/>
        <v>0.39652777777777776</v>
      </c>
      <c r="I49" s="161"/>
    </row>
    <row r="50" spans="1:9" ht="15.5" x14ac:dyDescent="0.35">
      <c r="A50" s="124" t="s">
        <v>213</v>
      </c>
      <c r="B50" s="136" t="s">
        <v>145</v>
      </c>
      <c r="C50" s="136" t="s">
        <v>214</v>
      </c>
      <c r="D50" s="145" t="s">
        <v>426</v>
      </c>
      <c r="E50" s="136" t="s">
        <v>208</v>
      </c>
      <c r="F50" s="206">
        <f t="shared" si="4"/>
        <v>0.39652777777777776</v>
      </c>
      <c r="G50" s="149">
        <v>1</v>
      </c>
      <c r="H50" s="206">
        <f t="shared" si="3"/>
        <v>0.3972222222222222</v>
      </c>
      <c r="I50" s="161"/>
    </row>
    <row r="51" spans="1:9" ht="15.5" x14ac:dyDescent="0.35">
      <c r="A51" s="124" t="s">
        <v>215</v>
      </c>
      <c r="B51" s="136" t="s">
        <v>145</v>
      </c>
      <c r="C51" s="136" t="s">
        <v>216</v>
      </c>
      <c r="D51" s="145" t="s">
        <v>426</v>
      </c>
      <c r="E51" s="136" t="s">
        <v>208</v>
      </c>
      <c r="F51" s="206">
        <f t="shared" si="4"/>
        <v>0.3972222222222222</v>
      </c>
      <c r="G51" s="149">
        <v>1</v>
      </c>
      <c r="H51" s="206">
        <f t="shared" si="3"/>
        <v>0.39791666666666664</v>
      </c>
      <c r="I51" s="161"/>
    </row>
    <row r="52" spans="1:9" ht="15.5" x14ac:dyDescent="0.35">
      <c r="A52" s="124" t="s">
        <v>217</v>
      </c>
      <c r="B52" s="136" t="s">
        <v>145</v>
      </c>
      <c r="C52" s="136" t="s">
        <v>218</v>
      </c>
      <c r="D52" s="145" t="s">
        <v>426</v>
      </c>
      <c r="E52" s="136" t="s">
        <v>208</v>
      </c>
      <c r="F52" s="206">
        <f t="shared" si="4"/>
        <v>0.39791666666666664</v>
      </c>
      <c r="G52" s="149">
        <v>1</v>
      </c>
      <c r="H52" s="206">
        <f t="shared" si="3"/>
        <v>0.39861111111111108</v>
      </c>
      <c r="I52" s="161"/>
    </row>
    <row r="53" spans="1:9" ht="15.5" x14ac:dyDescent="0.35">
      <c r="A53" s="125" t="s">
        <v>219</v>
      </c>
      <c r="B53" s="137" t="s">
        <v>145</v>
      </c>
      <c r="C53" s="137" t="s">
        <v>220</v>
      </c>
      <c r="D53" s="272" t="s">
        <v>426</v>
      </c>
      <c r="E53" s="137" t="s">
        <v>208</v>
      </c>
      <c r="F53" s="207">
        <f t="shared" si="4"/>
        <v>0.39861111111111108</v>
      </c>
      <c r="G53" s="150">
        <v>1</v>
      </c>
      <c r="H53" s="207">
        <f t="shared" si="3"/>
        <v>0.39930555555555552</v>
      </c>
      <c r="I53" s="162"/>
    </row>
    <row r="54" spans="1:9" ht="15.5" x14ac:dyDescent="0.35">
      <c r="D54" s="263"/>
    </row>
    <row r="55" spans="1:9" ht="15.5" x14ac:dyDescent="0.35">
      <c r="A55" s="123" t="s">
        <v>222</v>
      </c>
      <c r="B55" s="135"/>
      <c r="C55" s="135" t="s">
        <v>223</v>
      </c>
      <c r="D55" s="236"/>
      <c r="E55" s="135"/>
      <c r="F55" s="205"/>
      <c r="G55" s="148"/>
      <c r="H55" s="205"/>
      <c r="I55" s="160"/>
    </row>
    <row r="56" spans="1:9" ht="15.5" x14ac:dyDescent="0.35">
      <c r="A56" s="126" t="s">
        <v>224</v>
      </c>
      <c r="B56" s="138"/>
      <c r="C56" s="138" t="s">
        <v>225</v>
      </c>
      <c r="D56" s="138"/>
      <c r="E56" s="138"/>
      <c r="F56" s="208"/>
      <c r="G56" s="151"/>
      <c r="H56" s="208"/>
      <c r="I56" s="163"/>
    </row>
    <row r="57" spans="1:9" ht="15.5" x14ac:dyDescent="0.35">
      <c r="A57" s="127" t="s">
        <v>226</v>
      </c>
      <c r="B57" s="139" t="s">
        <v>145</v>
      </c>
      <c r="C57" s="139" t="s">
        <v>227</v>
      </c>
      <c r="D57" s="259" t="s">
        <v>424</v>
      </c>
      <c r="E57" s="139" t="s">
        <v>165</v>
      </c>
      <c r="F57" s="209">
        <f>H53</f>
        <v>0.39930555555555552</v>
      </c>
      <c r="G57" s="152">
        <v>1</v>
      </c>
      <c r="H57" s="209">
        <f t="shared" ref="H57:H66" si="5">F57+TIME(0,G57,0)</f>
        <v>0.39999999999999997</v>
      </c>
      <c r="I57" s="166"/>
    </row>
    <row r="58" spans="1:9" ht="15.5" x14ac:dyDescent="0.35">
      <c r="A58" s="127" t="s">
        <v>228</v>
      </c>
      <c r="B58" s="139" t="s">
        <v>145</v>
      </c>
      <c r="C58" s="139" t="s">
        <v>229</v>
      </c>
      <c r="D58" s="259" t="s">
        <v>424</v>
      </c>
      <c r="E58" s="139" t="s">
        <v>165</v>
      </c>
      <c r="F58" s="209">
        <f t="shared" ref="F58:F66" si="6">H57</f>
        <v>0.39999999999999997</v>
      </c>
      <c r="G58" s="152">
        <v>1</v>
      </c>
      <c r="H58" s="209">
        <f t="shared" si="5"/>
        <v>0.40069444444444441</v>
      </c>
      <c r="I58" s="166"/>
    </row>
    <row r="59" spans="1:9" ht="15.5" x14ac:dyDescent="0.35">
      <c r="A59" s="127" t="s">
        <v>230</v>
      </c>
      <c r="B59" s="139" t="s">
        <v>145</v>
      </c>
      <c r="C59" s="139" t="s">
        <v>464</v>
      </c>
      <c r="D59" s="259" t="s">
        <v>424</v>
      </c>
      <c r="E59" s="139" t="s">
        <v>165</v>
      </c>
      <c r="F59" s="209">
        <f t="shared" si="6"/>
        <v>0.40069444444444441</v>
      </c>
      <c r="G59" s="152">
        <v>1</v>
      </c>
      <c r="H59" s="209">
        <f t="shared" si="5"/>
        <v>0.40138888888888885</v>
      </c>
      <c r="I59" s="166"/>
    </row>
    <row r="60" spans="1:9" ht="15.5" x14ac:dyDescent="0.35">
      <c r="A60" s="127" t="s">
        <v>231</v>
      </c>
      <c r="B60" s="139" t="s">
        <v>145</v>
      </c>
      <c r="C60" s="139" t="s">
        <v>232</v>
      </c>
      <c r="D60" s="259" t="s">
        <v>424</v>
      </c>
      <c r="E60" s="139" t="s">
        <v>165</v>
      </c>
      <c r="F60" s="209">
        <f t="shared" si="6"/>
        <v>0.40138888888888885</v>
      </c>
      <c r="G60" s="152">
        <v>1</v>
      </c>
      <c r="H60" s="209">
        <f t="shared" si="5"/>
        <v>0.40208333333333329</v>
      </c>
      <c r="I60" s="166"/>
    </row>
    <row r="61" spans="1:9" ht="15.5" x14ac:dyDescent="0.35">
      <c r="A61" s="127" t="s">
        <v>233</v>
      </c>
      <c r="B61" s="139" t="s">
        <v>145</v>
      </c>
      <c r="C61" s="139" t="s">
        <v>234</v>
      </c>
      <c r="D61" s="259" t="s">
        <v>424</v>
      </c>
      <c r="E61" s="139" t="s">
        <v>165</v>
      </c>
      <c r="F61" s="209">
        <f t="shared" si="6"/>
        <v>0.40208333333333329</v>
      </c>
      <c r="G61" s="152">
        <v>1</v>
      </c>
      <c r="H61" s="209">
        <f t="shared" si="5"/>
        <v>0.40277777777777773</v>
      </c>
      <c r="I61" s="166"/>
    </row>
    <row r="62" spans="1:9" ht="15.5" x14ac:dyDescent="0.35">
      <c r="A62" s="127" t="s">
        <v>235</v>
      </c>
      <c r="B62" s="139" t="s">
        <v>145</v>
      </c>
      <c r="C62" s="139" t="s">
        <v>236</v>
      </c>
      <c r="D62" s="259" t="s">
        <v>424</v>
      </c>
      <c r="E62" s="139" t="s">
        <v>165</v>
      </c>
      <c r="F62" s="209">
        <f t="shared" si="6"/>
        <v>0.40277777777777773</v>
      </c>
      <c r="G62" s="152">
        <v>1</v>
      </c>
      <c r="H62" s="209">
        <f t="shared" si="5"/>
        <v>0.40347222222222218</v>
      </c>
      <c r="I62" s="166"/>
    </row>
    <row r="63" spans="1:9" ht="15.5" x14ac:dyDescent="0.35">
      <c r="A63" s="127" t="s">
        <v>237</v>
      </c>
      <c r="B63" s="139" t="s">
        <v>145</v>
      </c>
      <c r="C63" s="139" t="s">
        <v>241</v>
      </c>
      <c r="D63" s="136"/>
      <c r="E63" s="139" t="s">
        <v>155</v>
      </c>
      <c r="F63" s="209">
        <f t="shared" si="6"/>
        <v>0.40347222222222218</v>
      </c>
      <c r="G63" s="152">
        <v>1</v>
      </c>
      <c r="H63" s="209">
        <f t="shared" si="5"/>
        <v>0.40416666666666662</v>
      </c>
      <c r="I63" s="166"/>
    </row>
    <row r="64" spans="1:9" ht="14" x14ac:dyDescent="0.3">
      <c r="A64" s="127" t="s">
        <v>240</v>
      </c>
      <c r="B64" s="139" t="s">
        <v>145</v>
      </c>
      <c r="C64" s="139" t="s">
        <v>243</v>
      </c>
      <c r="D64" s="145" t="s">
        <v>427</v>
      </c>
      <c r="E64" s="139" t="s">
        <v>489</v>
      </c>
      <c r="F64" s="209">
        <f t="shared" si="6"/>
        <v>0.40416666666666662</v>
      </c>
      <c r="G64" s="152">
        <v>1</v>
      </c>
      <c r="H64" s="209">
        <f t="shared" si="5"/>
        <v>0.40486111111111106</v>
      </c>
      <c r="I64" s="166"/>
    </row>
    <row r="65" spans="1:9" ht="14" x14ac:dyDescent="0.3">
      <c r="A65" s="127" t="s">
        <v>242</v>
      </c>
      <c r="B65" s="139" t="s">
        <v>145</v>
      </c>
      <c r="C65" s="139" t="s">
        <v>238</v>
      </c>
      <c r="D65" s="145" t="s">
        <v>427</v>
      </c>
      <c r="E65" s="139" t="s">
        <v>239</v>
      </c>
      <c r="F65" s="209">
        <f t="shared" si="6"/>
        <v>0.40486111111111106</v>
      </c>
      <c r="G65" s="152">
        <v>1</v>
      </c>
      <c r="H65" s="209">
        <f t="shared" si="5"/>
        <v>0.4055555555555555</v>
      </c>
      <c r="I65" s="166"/>
    </row>
    <row r="66" spans="1:9" ht="14" x14ac:dyDescent="0.3">
      <c r="A66" s="168" t="s">
        <v>244</v>
      </c>
      <c r="B66" s="173"/>
      <c r="C66" s="173"/>
      <c r="D66" s="175"/>
      <c r="E66" s="173"/>
      <c r="F66" s="212">
        <f t="shared" si="6"/>
        <v>0.4055555555555555</v>
      </c>
      <c r="G66" s="179">
        <v>0</v>
      </c>
      <c r="H66" s="212">
        <f t="shared" si="5"/>
        <v>0.4055555555555555</v>
      </c>
      <c r="I66" s="184"/>
    </row>
    <row r="67" spans="1:9" ht="15.5" x14ac:dyDescent="0.35">
      <c r="A67" s="126" t="s">
        <v>245</v>
      </c>
      <c r="B67" s="138"/>
      <c r="C67" s="138" t="s">
        <v>246</v>
      </c>
      <c r="D67" s="140"/>
      <c r="E67" s="138"/>
      <c r="F67" s="208"/>
      <c r="G67" s="151"/>
      <c r="H67" s="208"/>
      <c r="I67" s="163"/>
    </row>
    <row r="68" spans="1:9" ht="14" x14ac:dyDescent="0.3">
      <c r="A68" s="127" t="s">
        <v>247</v>
      </c>
      <c r="B68" s="139" t="s">
        <v>145</v>
      </c>
      <c r="C68" s="139" t="s">
        <v>377</v>
      </c>
      <c r="D68" s="145" t="s">
        <v>427</v>
      </c>
      <c r="E68" s="139" t="s">
        <v>155</v>
      </c>
      <c r="F68" s="209">
        <f>H66</f>
        <v>0.4055555555555555</v>
      </c>
      <c r="G68" s="152">
        <v>1</v>
      </c>
      <c r="H68" s="209">
        <f t="shared" ref="H68:H73" si="7">F68+TIME(0,G68,0)</f>
        <v>0.40624999999999994</v>
      </c>
      <c r="I68" s="164"/>
    </row>
    <row r="69" spans="1:9" ht="14" x14ac:dyDescent="0.3">
      <c r="A69" s="127" t="s">
        <v>248</v>
      </c>
      <c r="B69" s="139" t="s">
        <v>145</v>
      </c>
      <c r="C69" s="139" t="s">
        <v>315</v>
      </c>
      <c r="D69" s="145" t="s">
        <v>427</v>
      </c>
      <c r="E69" s="139" t="s">
        <v>316</v>
      </c>
      <c r="F69" s="209">
        <f>H68</f>
        <v>0.40624999999999994</v>
      </c>
      <c r="G69" s="152">
        <v>1</v>
      </c>
      <c r="H69" s="209">
        <f t="shared" si="7"/>
        <v>0.40694444444444439</v>
      </c>
      <c r="I69" s="164"/>
    </row>
    <row r="70" spans="1:9" ht="14" x14ac:dyDescent="0.3">
      <c r="A70" s="127" t="s">
        <v>250</v>
      </c>
      <c r="B70" s="139" t="s">
        <v>145</v>
      </c>
      <c r="C70" s="139" t="s">
        <v>412</v>
      </c>
      <c r="D70" s="145" t="s">
        <v>427</v>
      </c>
      <c r="E70" s="139" t="s">
        <v>255</v>
      </c>
      <c r="F70" s="209">
        <f>H69</f>
        <v>0.40694444444444439</v>
      </c>
      <c r="G70" s="152">
        <v>1</v>
      </c>
      <c r="H70" s="209">
        <f t="shared" si="7"/>
        <v>0.40763888888888883</v>
      </c>
      <c r="I70" s="164"/>
    </row>
    <row r="71" spans="1:9" ht="14" x14ac:dyDescent="0.3">
      <c r="A71" s="127" t="s">
        <v>251</v>
      </c>
      <c r="B71" s="139" t="s">
        <v>145</v>
      </c>
      <c r="C71" s="139" t="s">
        <v>249</v>
      </c>
      <c r="D71" s="145" t="s">
        <v>427</v>
      </c>
      <c r="E71" s="139" t="s">
        <v>208</v>
      </c>
      <c r="F71" s="209">
        <f>H70</f>
        <v>0.40763888888888883</v>
      </c>
      <c r="G71" s="152">
        <v>0</v>
      </c>
      <c r="H71" s="209">
        <f t="shared" si="7"/>
        <v>0.40763888888888883</v>
      </c>
      <c r="I71" s="164"/>
    </row>
    <row r="72" spans="1:9" ht="14" x14ac:dyDescent="0.3">
      <c r="A72" s="127" t="s">
        <v>253</v>
      </c>
      <c r="B72" s="139" t="s">
        <v>145</v>
      </c>
      <c r="C72" s="139" t="s">
        <v>252</v>
      </c>
      <c r="D72" s="145" t="s">
        <v>427</v>
      </c>
      <c r="E72" s="139" t="s">
        <v>558</v>
      </c>
      <c r="F72" s="209">
        <f>H71</f>
        <v>0.40763888888888883</v>
      </c>
      <c r="G72" s="152">
        <v>1</v>
      </c>
      <c r="H72" s="209">
        <f t="shared" si="7"/>
        <v>0.40833333333333327</v>
      </c>
      <c r="I72" s="164"/>
    </row>
    <row r="73" spans="1:9" ht="14" x14ac:dyDescent="0.3">
      <c r="A73" s="127" t="s">
        <v>366</v>
      </c>
      <c r="B73" s="139" t="s">
        <v>145</v>
      </c>
      <c r="C73" s="139" t="s">
        <v>254</v>
      </c>
      <c r="D73" s="145" t="s">
        <v>427</v>
      </c>
      <c r="E73" s="139" t="s">
        <v>255</v>
      </c>
      <c r="F73" s="209">
        <f>H72</f>
        <v>0.40833333333333327</v>
      </c>
      <c r="G73" s="152">
        <v>1</v>
      </c>
      <c r="H73" s="209">
        <f t="shared" si="7"/>
        <v>0.40902777777777771</v>
      </c>
      <c r="I73" s="164"/>
    </row>
    <row r="74" spans="1:9" ht="15.5" x14ac:dyDescent="0.35">
      <c r="A74" s="126" t="s">
        <v>256</v>
      </c>
      <c r="B74" s="138"/>
      <c r="C74" s="138" t="s">
        <v>257</v>
      </c>
      <c r="D74" s="145"/>
      <c r="E74" s="138"/>
      <c r="F74" s="208"/>
      <c r="G74" s="151"/>
      <c r="H74" s="208"/>
      <c r="I74" s="163"/>
    </row>
    <row r="75" spans="1:9" ht="14" x14ac:dyDescent="0.3">
      <c r="A75" s="127" t="s">
        <v>258</v>
      </c>
      <c r="B75" s="139" t="s">
        <v>145</v>
      </c>
      <c r="C75" s="139" t="s">
        <v>398</v>
      </c>
      <c r="D75" s="145" t="s">
        <v>427</v>
      </c>
      <c r="E75" s="139" t="s">
        <v>165</v>
      </c>
      <c r="F75" s="209">
        <f>H73</f>
        <v>0.40902777777777771</v>
      </c>
      <c r="G75" s="152">
        <v>1</v>
      </c>
      <c r="H75" s="209">
        <f t="shared" ref="H75:H79" si="8">F75+TIME(0,G75,0)</f>
        <v>0.40972222222222215</v>
      </c>
      <c r="I75" s="164"/>
    </row>
    <row r="76" spans="1:9" ht="14" x14ac:dyDescent="0.3">
      <c r="A76" s="127" t="s">
        <v>262</v>
      </c>
      <c r="B76" s="139" t="s">
        <v>145</v>
      </c>
      <c r="C76" s="139" t="s">
        <v>265</v>
      </c>
      <c r="D76" s="145" t="s">
        <v>427</v>
      </c>
      <c r="E76" s="139" t="s">
        <v>266</v>
      </c>
      <c r="F76" s="209">
        <f>H75</f>
        <v>0.40972222222222215</v>
      </c>
      <c r="G76" s="152">
        <v>1</v>
      </c>
      <c r="H76" s="209">
        <f t="shared" si="8"/>
        <v>0.4104166666666666</v>
      </c>
      <c r="I76" s="164"/>
    </row>
    <row r="77" spans="1:9" ht="14" x14ac:dyDescent="0.3">
      <c r="A77" s="127" t="s">
        <v>263</v>
      </c>
      <c r="B77" s="139" t="s">
        <v>145</v>
      </c>
      <c r="C77" s="139" t="s">
        <v>268</v>
      </c>
      <c r="D77" s="145" t="s">
        <v>427</v>
      </c>
      <c r="E77" s="139" t="s">
        <v>269</v>
      </c>
      <c r="F77" s="209">
        <f t="shared" ref="F77:F78" si="9">H76</f>
        <v>0.4104166666666666</v>
      </c>
      <c r="G77" s="152">
        <v>1</v>
      </c>
      <c r="H77" s="209">
        <f t="shared" si="8"/>
        <v>0.41111111111111104</v>
      </c>
      <c r="I77" s="164"/>
    </row>
    <row r="78" spans="1:9" ht="14" x14ac:dyDescent="0.3">
      <c r="A78" s="127" t="s">
        <v>264</v>
      </c>
      <c r="B78" s="139" t="s">
        <v>145</v>
      </c>
      <c r="C78" s="139" t="s">
        <v>271</v>
      </c>
      <c r="D78" s="145" t="s">
        <v>427</v>
      </c>
      <c r="E78" s="139" t="s">
        <v>239</v>
      </c>
      <c r="F78" s="209">
        <f t="shared" si="9"/>
        <v>0.41111111111111104</v>
      </c>
      <c r="G78" s="152">
        <v>1</v>
      </c>
      <c r="H78" s="209">
        <f t="shared" si="8"/>
        <v>0.41180555555555548</v>
      </c>
      <c r="I78" s="164"/>
    </row>
    <row r="79" spans="1:9" ht="14" x14ac:dyDescent="0.3">
      <c r="A79" s="127" t="s">
        <v>267</v>
      </c>
      <c r="B79" s="139" t="s">
        <v>145</v>
      </c>
      <c r="C79" s="139" t="s">
        <v>389</v>
      </c>
      <c r="D79" s="145" t="s">
        <v>427</v>
      </c>
      <c r="E79" s="139" t="s">
        <v>559</v>
      </c>
      <c r="F79" s="209">
        <f>H78</f>
        <v>0.41180555555555548</v>
      </c>
      <c r="G79" s="152">
        <v>1</v>
      </c>
      <c r="H79" s="209">
        <f t="shared" si="8"/>
        <v>0.41249999999999992</v>
      </c>
      <c r="I79" s="164"/>
    </row>
    <row r="80" spans="1:9" s="84" customFormat="1" ht="14" x14ac:dyDescent="0.3">
      <c r="A80" s="255" t="s">
        <v>270</v>
      </c>
      <c r="B80" s="139" t="s">
        <v>145</v>
      </c>
      <c r="C80" s="139" t="s">
        <v>475</v>
      </c>
      <c r="D80" s="145" t="s">
        <v>427</v>
      </c>
      <c r="E80" s="227" t="s">
        <v>383</v>
      </c>
      <c r="F80" s="209">
        <f>H79</f>
        <v>0.41249999999999992</v>
      </c>
      <c r="G80" s="152">
        <v>1</v>
      </c>
      <c r="H80" s="209">
        <f>F80+TIME(0,G80,0)</f>
        <v>0.41319444444444436</v>
      </c>
      <c r="I80" s="164"/>
    </row>
    <row r="81" spans="1:13" ht="15.5" x14ac:dyDescent="0.35">
      <c r="A81" s="256" t="s">
        <v>273</v>
      </c>
      <c r="B81" s="138"/>
      <c r="C81" s="138" t="s">
        <v>274</v>
      </c>
      <c r="D81" s="145" t="s">
        <v>427</v>
      </c>
      <c r="E81" s="138"/>
      <c r="F81" s="208"/>
      <c r="G81" s="151"/>
      <c r="H81" s="208"/>
      <c r="I81" s="163"/>
    </row>
    <row r="82" spans="1:13" ht="14" x14ac:dyDescent="0.3">
      <c r="A82" s="255" t="s">
        <v>275</v>
      </c>
      <c r="B82" s="139" t="s">
        <v>145</v>
      </c>
      <c r="C82" s="139" t="s">
        <v>451</v>
      </c>
      <c r="D82" s="145" t="s">
        <v>427</v>
      </c>
      <c r="E82" s="139" t="s">
        <v>448</v>
      </c>
      <c r="F82" s="209">
        <f>H80</f>
        <v>0.41319444444444436</v>
      </c>
      <c r="G82" s="152">
        <v>1</v>
      </c>
      <c r="H82" s="209">
        <f>F82+TIME(0,G82,0)</f>
        <v>0.41388888888888881</v>
      </c>
      <c r="I82" s="164"/>
    </row>
    <row r="83" spans="1:13" s="84" customFormat="1" ht="14" x14ac:dyDescent="0.3">
      <c r="A83" s="254" t="s">
        <v>382</v>
      </c>
      <c r="B83" s="227" t="s">
        <v>145</v>
      </c>
      <c r="C83" s="227" t="s">
        <v>499</v>
      </c>
      <c r="D83" s="145" t="s">
        <v>427</v>
      </c>
      <c r="E83" s="227" t="s">
        <v>469</v>
      </c>
      <c r="F83" s="228">
        <f>H82</f>
        <v>0.41388888888888881</v>
      </c>
      <c r="G83" s="229">
        <v>1</v>
      </c>
      <c r="H83" s="228">
        <f>F83+TIME(0,G83,0)</f>
        <v>0.41458333333333325</v>
      </c>
      <c r="I83" s="230"/>
    </row>
    <row r="84" spans="1:13" s="84" customFormat="1" ht="14" x14ac:dyDescent="0.3">
      <c r="A84" s="254" t="s">
        <v>449</v>
      </c>
      <c r="B84" s="227" t="s">
        <v>145</v>
      </c>
      <c r="C84" s="227" t="s">
        <v>453</v>
      </c>
      <c r="D84" s="145" t="s">
        <v>427</v>
      </c>
      <c r="E84" s="227" t="s">
        <v>431</v>
      </c>
      <c r="F84" s="228">
        <f>H83</f>
        <v>0.41458333333333325</v>
      </c>
      <c r="G84" s="229">
        <v>1</v>
      </c>
      <c r="H84" s="228">
        <f>F84+TIME(0,G84,0)</f>
        <v>0.41527777777777769</v>
      </c>
      <c r="I84" s="230"/>
    </row>
    <row r="85" spans="1:13" s="84" customFormat="1" ht="14" x14ac:dyDescent="0.3">
      <c r="A85" s="254" t="s">
        <v>454</v>
      </c>
      <c r="B85" s="227" t="s">
        <v>145</v>
      </c>
      <c r="C85" s="227" t="s">
        <v>452</v>
      </c>
      <c r="D85" s="145" t="s">
        <v>427</v>
      </c>
      <c r="E85" s="227" t="s">
        <v>450</v>
      </c>
      <c r="F85" s="228">
        <f>H84</f>
        <v>0.41527777777777769</v>
      </c>
      <c r="G85" s="229">
        <v>1</v>
      </c>
      <c r="H85" s="228">
        <f>F85+TIME(0,G85,0)</f>
        <v>0.41597222222222213</v>
      </c>
      <c r="I85" s="230"/>
    </row>
    <row r="86" spans="1:13" ht="13.9" customHeight="1" x14ac:dyDescent="0.3">
      <c r="A86" s="226" t="s">
        <v>476</v>
      </c>
      <c r="B86" s="231" t="s">
        <v>145</v>
      </c>
      <c r="C86" s="231" t="s">
        <v>500</v>
      </c>
      <c r="D86" s="145" t="s">
        <v>427</v>
      </c>
      <c r="E86" s="231" t="s">
        <v>501</v>
      </c>
      <c r="F86" s="232">
        <f>H85</f>
        <v>0.41597222222222213</v>
      </c>
      <c r="G86" s="233">
        <v>1</v>
      </c>
      <c r="H86" s="232">
        <f>F86+TIME(0,G86,0)</f>
        <v>0.41666666666666657</v>
      </c>
      <c r="I86" s="234"/>
    </row>
    <row r="87" spans="1:13" x14ac:dyDescent="0.25">
      <c r="I87" s="282"/>
    </row>
    <row r="88" spans="1:13" ht="15.5" x14ac:dyDescent="0.35">
      <c r="A88" s="132" t="s">
        <v>277</v>
      </c>
      <c r="B88" s="143"/>
      <c r="C88" s="143" t="s">
        <v>278</v>
      </c>
      <c r="D88" s="143"/>
      <c r="E88" s="143"/>
      <c r="F88" s="222"/>
      <c r="G88" s="157"/>
      <c r="H88" s="222"/>
      <c r="I88" s="167"/>
    </row>
    <row r="89" spans="1:13" ht="15.5" x14ac:dyDescent="0.35">
      <c r="A89" s="279" t="s">
        <v>279</v>
      </c>
      <c r="B89" s="227" t="s">
        <v>152</v>
      </c>
      <c r="C89" s="227" t="s">
        <v>502</v>
      </c>
      <c r="D89" s="280" t="s">
        <v>1</v>
      </c>
      <c r="E89" s="231" t="s">
        <v>165</v>
      </c>
      <c r="F89" s="232">
        <f>H86</f>
        <v>0.41666666666666657</v>
      </c>
      <c r="G89" s="233">
        <v>2</v>
      </c>
      <c r="H89" s="232">
        <f>F89+TIME(0,G89,0)</f>
        <v>0.41805555555555546</v>
      </c>
      <c r="I89" s="262"/>
    </row>
    <row r="90" spans="1:13" ht="14" x14ac:dyDescent="0.3">
      <c r="A90" s="279" t="s">
        <v>280</v>
      </c>
      <c r="B90" s="281" t="s">
        <v>330</v>
      </c>
      <c r="C90" s="281" t="s">
        <v>545</v>
      </c>
      <c r="D90" s="280" t="s">
        <v>1</v>
      </c>
      <c r="E90" s="231" t="s">
        <v>269</v>
      </c>
      <c r="F90" s="232">
        <f>H89</f>
        <v>0.41805555555555546</v>
      </c>
      <c r="G90" s="233">
        <v>1</v>
      </c>
      <c r="H90" s="232">
        <f>F90+TIME(0,G90,0)</f>
        <v>0.4187499999999999</v>
      </c>
    </row>
    <row r="91" spans="1:13" ht="15.5" x14ac:dyDescent="0.35">
      <c r="A91" s="130" t="s">
        <v>282</v>
      </c>
      <c r="B91" s="142"/>
      <c r="C91" s="142" t="s">
        <v>283</v>
      </c>
      <c r="D91" s="142"/>
      <c r="E91" s="142" t="s">
        <v>165</v>
      </c>
      <c r="F91" s="216">
        <f>H89</f>
        <v>0.41805555555555546</v>
      </c>
      <c r="G91" s="155">
        <v>1</v>
      </c>
      <c r="H91" s="216">
        <f>F91+TIME(0,G91,0)</f>
        <v>0.4187499999999999</v>
      </c>
      <c r="I91" s="142"/>
    </row>
    <row r="92" spans="1:13" ht="13" x14ac:dyDescent="0.3">
      <c r="A92" s="131"/>
      <c r="B92" s="131"/>
      <c r="C92" s="131" t="s">
        <v>284</v>
      </c>
      <c r="D92" s="131"/>
      <c r="E92" s="131"/>
      <c r="F92" s="217"/>
      <c r="G92" s="156">
        <f>(H92-H91) * 24 * 60</f>
        <v>2.0000000000001528</v>
      </c>
      <c r="H92" s="217">
        <v>0.4201388888888889</v>
      </c>
      <c r="I92" s="131"/>
    </row>
    <row r="94" spans="1:13" ht="15.5" x14ac:dyDescent="0.35">
      <c r="A94" s="428" t="s">
        <v>503</v>
      </c>
      <c r="B94" s="429"/>
      <c r="C94" s="429"/>
      <c r="D94" s="429"/>
      <c r="E94" s="429"/>
      <c r="F94" s="429"/>
      <c r="G94" s="429"/>
      <c r="H94" s="429"/>
      <c r="I94" s="429"/>
    </row>
    <row r="95" spans="1:13" s="3" customFormat="1" ht="31" x14ac:dyDescent="0.35">
      <c r="A95" s="122" t="s">
        <v>134</v>
      </c>
      <c r="B95" s="122" t="s">
        <v>135</v>
      </c>
      <c r="C95" s="122" t="s">
        <v>60</v>
      </c>
      <c r="D95" s="122" t="s">
        <v>136</v>
      </c>
      <c r="E95" s="122" t="s">
        <v>137</v>
      </c>
      <c r="F95" s="204" t="s">
        <v>138</v>
      </c>
      <c r="G95" s="147" t="s">
        <v>139</v>
      </c>
      <c r="H95" s="204" t="s">
        <v>140</v>
      </c>
      <c r="I95" s="122" t="s">
        <v>141</v>
      </c>
    </row>
    <row r="96" spans="1:13" ht="15.5" x14ac:dyDescent="0.35">
      <c r="A96" s="123" t="s">
        <v>142</v>
      </c>
      <c r="B96" s="135"/>
      <c r="C96" s="135" t="s">
        <v>143</v>
      </c>
      <c r="D96" s="135"/>
      <c r="E96" s="135"/>
      <c r="F96" s="205"/>
      <c r="G96" s="148"/>
      <c r="H96" s="205"/>
      <c r="I96" s="160"/>
      <c r="M96" s="283"/>
    </row>
    <row r="97" spans="1:9" ht="15.5" x14ac:dyDescent="0.35">
      <c r="A97" s="124" t="s">
        <v>144</v>
      </c>
      <c r="B97" s="136" t="s">
        <v>145</v>
      </c>
      <c r="C97" s="136" t="s">
        <v>285</v>
      </c>
      <c r="D97" s="136"/>
      <c r="E97" s="136" t="s">
        <v>165</v>
      </c>
      <c r="F97" s="206">
        <v>0.4375</v>
      </c>
      <c r="G97" s="149">
        <v>1</v>
      </c>
      <c r="H97" s="206">
        <f>F97+TIME(0,G97,0)</f>
        <v>0.43819444444444444</v>
      </c>
      <c r="I97" s="161"/>
    </row>
    <row r="98" spans="1:9" ht="15.5" x14ac:dyDescent="0.35">
      <c r="A98" s="124" t="s">
        <v>147</v>
      </c>
      <c r="B98" s="136" t="s">
        <v>145</v>
      </c>
      <c r="C98" s="136" t="s">
        <v>286</v>
      </c>
      <c r="D98" s="139"/>
      <c r="E98" s="136" t="s">
        <v>149</v>
      </c>
      <c r="F98" s="206">
        <f>H97</f>
        <v>0.43819444444444444</v>
      </c>
      <c r="G98" s="149">
        <v>1</v>
      </c>
      <c r="H98" s="206">
        <f>F98+TIME(0,G98,0)</f>
        <v>0.43888888888888888</v>
      </c>
      <c r="I98" s="161"/>
    </row>
    <row r="99" spans="1:9" ht="15.5" x14ac:dyDescent="0.35">
      <c r="A99" s="125" t="s">
        <v>150</v>
      </c>
      <c r="B99" s="137" t="s">
        <v>152</v>
      </c>
      <c r="C99" s="137" t="s">
        <v>346</v>
      </c>
      <c r="D99" s="240" t="s">
        <v>96</v>
      </c>
      <c r="E99" s="137" t="s">
        <v>165</v>
      </c>
      <c r="F99" s="207">
        <f>H98</f>
        <v>0.43888888888888888</v>
      </c>
      <c r="G99" s="150">
        <v>1</v>
      </c>
      <c r="H99" s="207">
        <f>F99+TIME(0,G99,0)</f>
        <v>0.43958333333333333</v>
      </c>
      <c r="I99" s="162"/>
    </row>
    <row r="100" spans="1:9" ht="14" x14ac:dyDescent="0.3">
      <c r="D100" s="235"/>
    </row>
    <row r="101" spans="1:9" ht="15.5" x14ac:dyDescent="0.35">
      <c r="A101" s="123" t="s">
        <v>158</v>
      </c>
      <c r="B101" s="135"/>
      <c r="C101" s="135" t="s">
        <v>159</v>
      </c>
      <c r="D101" s="236"/>
      <c r="E101" s="135"/>
      <c r="F101" s="205"/>
      <c r="G101" s="148"/>
      <c r="H101" s="205"/>
      <c r="I101" s="160"/>
    </row>
    <row r="102" spans="1:9" ht="15.5" x14ac:dyDescent="0.35">
      <c r="A102" s="124" t="s">
        <v>160</v>
      </c>
      <c r="B102" s="136" t="s">
        <v>145</v>
      </c>
      <c r="C102" s="136" t="s">
        <v>287</v>
      </c>
      <c r="D102" s="237" t="s">
        <v>428</v>
      </c>
      <c r="E102" s="136" t="s">
        <v>165</v>
      </c>
      <c r="F102" s="206">
        <f>H99</f>
        <v>0.43958333333333333</v>
      </c>
      <c r="G102" s="149">
        <v>1</v>
      </c>
      <c r="H102" s="206">
        <f t="shared" ref="H102:H107" si="10">F102+TIME(0,G102,0)</f>
        <v>0.44027777777777777</v>
      </c>
      <c r="I102" s="161"/>
    </row>
    <row r="103" spans="1:9" ht="15.5" x14ac:dyDescent="0.35">
      <c r="A103" s="124" t="s">
        <v>193</v>
      </c>
      <c r="B103" s="136" t="s">
        <v>145</v>
      </c>
      <c r="C103" s="136" t="s">
        <v>288</v>
      </c>
      <c r="D103" s="237" t="s">
        <v>428</v>
      </c>
      <c r="E103" s="136" t="s">
        <v>165</v>
      </c>
      <c r="F103" s="206">
        <f>H102</f>
        <v>0.44027777777777777</v>
      </c>
      <c r="G103" s="149">
        <v>1</v>
      </c>
      <c r="H103" s="206">
        <f t="shared" si="10"/>
        <v>0.44097222222222221</v>
      </c>
      <c r="I103" s="161"/>
    </row>
    <row r="104" spans="1:9" ht="15.5" x14ac:dyDescent="0.35">
      <c r="A104" s="124" t="s">
        <v>195</v>
      </c>
      <c r="B104" s="136" t="s">
        <v>145</v>
      </c>
      <c r="C104" s="136" t="s">
        <v>289</v>
      </c>
      <c r="D104" s="237" t="s">
        <v>428</v>
      </c>
      <c r="E104" s="136" t="s">
        <v>165</v>
      </c>
      <c r="F104" s="206">
        <f>H103</f>
        <v>0.44097222222222221</v>
      </c>
      <c r="G104" s="149">
        <v>1</v>
      </c>
      <c r="H104" s="206">
        <f t="shared" si="10"/>
        <v>0.44166666666666665</v>
      </c>
      <c r="I104" s="161"/>
    </row>
    <row r="105" spans="1:9" s="84" customFormat="1" ht="15.5" x14ac:dyDescent="0.35">
      <c r="A105" s="124" t="s">
        <v>199</v>
      </c>
      <c r="B105" s="136" t="s">
        <v>145</v>
      </c>
      <c r="C105" s="136" t="s">
        <v>542</v>
      </c>
      <c r="D105" s="237" t="s">
        <v>428</v>
      </c>
      <c r="E105" s="136" t="s">
        <v>165</v>
      </c>
      <c r="F105" s="206">
        <f>H104</f>
        <v>0.44166666666666665</v>
      </c>
      <c r="G105" s="149">
        <v>1</v>
      </c>
      <c r="H105" s="206">
        <f t="shared" si="10"/>
        <v>0.44236111111111109</v>
      </c>
      <c r="I105" s="161"/>
    </row>
    <row r="106" spans="1:9" ht="15.5" x14ac:dyDescent="0.35">
      <c r="A106" s="124" t="s">
        <v>200</v>
      </c>
      <c r="B106" s="136" t="s">
        <v>145</v>
      </c>
      <c r="C106" s="136" t="s">
        <v>290</v>
      </c>
      <c r="D106" s="136"/>
      <c r="E106" s="136" t="s">
        <v>149</v>
      </c>
      <c r="F106" s="206">
        <f>H105</f>
        <v>0.44236111111111109</v>
      </c>
      <c r="G106" s="149">
        <v>1</v>
      </c>
      <c r="H106" s="206">
        <f t="shared" si="10"/>
        <v>0.44305555555555554</v>
      </c>
      <c r="I106" s="161"/>
    </row>
    <row r="107" spans="1:9" ht="15.5" x14ac:dyDescent="0.35">
      <c r="A107" s="169" t="s">
        <v>291</v>
      </c>
      <c r="B107" s="174"/>
      <c r="C107" s="174"/>
      <c r="D107" s="177"/>
      <c r="E107" s="174"/>
      <c r="F107" s="214">
        <f>H106</f>
        <v>0.44305555555555554</v>
      </c>
      <c r="G107" s="180">
        <v>0</v>
      </c>
      <c r="H107" s="214">
        <f t="shared" si="10"/>
        <v>0.44305555555555554</v>
      </c>
      <c r="I107" s="185"/>
    </row>
    <row r="108" spans="1:9" ht="14" x14ac:dyDescent="0.3">
      <c r="D108" s="235"/>
    </row>
    <row r="109" spans="1:9" ht="15.5" x14ac:dyDescent="0.35">
      <c r="A109" s="123" t="s">
        <v>201</v>
      </c>
      <c r="B109" s="135"/>
      <c r="C109" s="135" t="s">
        <v>292</v>
      </c>
      <c r="D109" s="236"/>
      <c r="E109" s="135"/>
      <c r="F109" s="205"/>
      <c r="G109" s="148"/>
      <c r="H109" s="205"/>
      <c r="I109" s="160"/>
    </row>
    <row r="110" spans="1:9" ht="15.5" x14ac:dyDescent="0.35">
      <c r="A110" s="169" t="s">
        <v>203</v>
      </c>
      <c r="B110" s="174"/>
      <c r="C110" s="174"/>
      <c r="D110" s="177"/>
      <c r="E110" s="174"/>
      <c r="F110" s="214">
        <f>H107</f>
        <v>0.44305555555555554</v>
      </c>
      <c r="G110" s="180">
        <v>0</v>
      </c>
      <c r="H110" s="214">
        <f>F110+TIME(0,G110,0)</f>
        <v>0.44305555555555554</v>
      </c>
      <c r="I110" s="185"/>
    </row>
    <row r="111" spans="1:9" ht="14" x14ac:dyDescent="0.3">
      <c r="D111" s="235"/>
    </row>
    <row r="112" spans="1:9" ht="15.5" x14ac:dyDescent="0.35">
      <c r="A112" s="123" t="s">
        <v>222</v>
      </c>
      <c r="B112" s="135"/>
      <c r="C112" s="135" t="s">
        <v>293</v>
      </c>
      <c r="D112" s="236"/>
      <c r="E112" s="135"/>
      <c r="F112" s="205"/>
      <c r="G112" s="148"/>
      <c r="H112" s="205"/>
      <c r="I112" s="160"/>
    </row>
    <row r="113" spans="1:9" ht="15.5" x14ac:dyDescent="0.35">
      <c r="A113" s="126" t="s">
        <v>224</v>
      </c>
      <c r="B113" s="138"/>
      <c r="C113" s="138" t="s">
        <v>294</v>
      </c>
      <c r="D113" s="140"/>
      <c r="E113" s="138"/>
      <c r="F113" s="208"/>
      <c r="G113" s="151"/>
      <c r="H113" s="208"/>
      <c r="I113" s="163"/>
    </row>
    <row r="114" spans="1:9" ht="14" x14ac:dyDescent="0.3">
      <c r="A114" s="127" t="s">
        <v>226</v>
      </c>
      <c r="B114" s="139" t="s">
        <v>145</v>
      </c>
      <c r="C114" s="139" t="s">
        <v>295</v>
      </c>
      <c r="D114" s="139" t="s">
        <v>566</v>
      </c>
      <c r="E114" s="139" t="s">
        <v>296</v>
      </c>
      <c r="F114" s="209">
        <f>H110</f>
        <v>0.44305555555555554</v>
      </c>
      <c r="G114" s="152">
        <v>5</v>
      </c>
      <c r="H114" s="209">
        <f>F114+TIME(0,G114,0)</f>
        <v>0.44652777777777775</v>
      </c>
      <c r="I114" s="164"/>
    </row>
    <row r="115" spans="1:9" ht="14" x14ac:dyDescent="0.3">
      <c r="A115" s="127" t="s">
        <v>228</v>
      </c>
      <c r="B115" s="139" t="s">
        <v>145</v>
      </c>
      <c r="C115" s="139" t="s">
        <v>297</v>
      </c>
      <c r="D115" s="139" t="s">
        <v>567</v>
      </c>
      <c r="E115" s="139" t="s">
        <v>465</v>
      </c>
      <c r="F115" s="209">
        <f>H114</f>
        <v>0.44652777777777775</v>
      </c>
      <c r="G115" s="152">
        <v>5</v>
      </c>
      <c r="H115" s="209">
        <f>F115+TIME(0,G115,0)</f>
        <v>0.44999999999999996</v>
      </c>
      <c r="I115" s="164"/>
    </row>
    <row r="116" spans="1:9" ht="15.5" x14ac:dyDescent="0.35">
      <c r="A116" s="126" t="s">
        <v>245</v>
      </c>
      <c r="B116" s="138"/>
      <c r="C116" s="138" t="s">
        <v>298</v>
      </c>
      <c r="D116" s="140"/>
      <c r="E116" s="138"/>
      <c r="F116" s="208"/>
      <c r="G116" s="151"/>
      <c r="H116" s="208"/>
      <c r="I116" s="163"/>
    </row>
    <row r="117" spans="1:9" ht="14" x14ac:dyDescent="0.3">
      <c r="A117" s="127" t="s">
        <v>247</v>
      </c>
      <c r="B117" s="139" t="s">
        <v>145</v>
      </c>
      <c r="C117" s="139" t="s">
        <v>429</v>
      </c>
      <c r="D117" s="231" t="s">
        <v>562</v>
      </c>
      <c r="E117" s="139" t="s">
        <v>487</v>
      </c>
      <c r="F117" s="209">
        <f>H115</f>
        <v>0.44999999999999996</v>
      </c>
      <c r="G117" s="152">
        <v>5</v>
      </c>
      <c r="H117" s="209">
        <f>F117+TIME(0,G117,0)</f>
        <v>0.45347222222222217</v>
      </c>
      <c r="I117" s="164"/>
    </row>
    <row r="118" spans="1:9" ht="13.9" customHeight="1" x14ac:dyDescent="0.3">
      <c r="A118" s="226" t="s">
        <v>248</v>
      </c>
      <c r="B118" s="231" t="s">
        <v>145</v>
      </c>
      <c r="C118" s="231" t="s">
        <v>477</v>
      </c>
      <c r="D118" s="231" t="s">
        <v>563</v>
      </c>
      <c r="E118" s="231" t="s">
        <v>467</v>
      </c>
      <c r="F118" s="232">
        <f>H117</f>
        <v>0.45347222222222217</v>
      </c>
      <c r="G118" s="233">
        <v>5</v>
      </c>
      <c r="H118" s="232">
        <f>F118+TIME(0,G118,0)</f>
        <v>0.45694444444444438</v>
      </c>
      <c r="I118" s="234"/>
    </row>
    <row r="119" spans="1:9" ht="14" x14ac:dyDescent="0.3">
      <c r="D119" s="235"/>
    </row>
    <row r="120" spans="1:9" ht="15.5" x14ac:dyDescent="0.35">
      <c r="A120" s="123" t="s">
        <v>277</v>
      </c>
      <c r="B120" s="135"/>
      <c r="C120" s="135" t="s">
        <v>299</v>
      </c>
      <c r="D120" s="236"/>
      <c r="E120" s="135"/>
      <c r="F120" s="205"/>
      <c r="G120" s="148"/>
      <c r="H120" s="205"/>
      <c r="I120" s="160"/>
    </row>
    <row r="121" spans="1:9" ht="15.5" x14ac:dyDescent="0.35">
      <c r="A121" s="124" t="s">
        <v>279</v>
      </c>
      <c r="B121" s="136" t="s">
        <v>152</v>
      </c>
      <c r="C121" s="136" t="s">
        <v>300</v>
      </c>
      <c r="D121" s="240" t="s">
        <v>96</v>
      </c>
      <c r="E121" s="136" t="s">
        <v>165</v>
      </c>
      <c r="F121" s="206">
        <f>H118</f>
        <v>0.45694444444444438</v>
      </c>
      <c r="G121" s="149">
        <v>5</v>
      </c>
      <c r="H121" s="206">
        <f t="shared" ref="H121:H128" si="11">F121+TIME(0,G121,0)</f>
        <v>0.46041666666666659</v>
      </c>
      <c r="I121" s="161"/>
    </row>
    <row r="122" spans="1:9" ht="15.5" x14ac:dyDescent="0.35">
      <c r="A122" s="124" t="s">
        <v>280</v>
      </c>
      <c r="B122" s="136" t="s">
        <v>145</v>
      </c>
      <c r="C122" s="136" t="s">
        <v>548</v>
      </c>
      <c r="D122" s="196"/>
      <c r="E122" s="136" t="s">
        <v>165</v>
      </c>
      <c r="F122" s="206">
        <f t="shared" ref="F122:F128" si="12">H121</f>
        <v>0.46041666666666659</v>
      </c>
      <c r="G122" s="149">
        <v>5</v>
      </c>
      <c r="H122" s="206">
        <f t="shared" si="11"/>
        <v>0.4638888888888888</v>
      </c>
      <c r="I122" s="161"/>
    </row>
    <row r="123" spans="1:9" s="84" customFormat="1" ht="15.5" x14ac:dyDescent="0.35">
      <c r="A123" s="258" t="s">
        <v>281</v>
      </c>
      <c r="B123" s="136" t="s">
        <v>301</v>
      </c>
      <c r="C123" s="136" t="s">
        <v>549</v>
      </c>
      <c r="D123" s="196"/>
      <c r="E123" s="136" t="s">
        <v>155</v>
      </c>
      <c r="F123" s="206">
        <f>H122</f>
        <v>0.4638888888888888</v>
      </c>
      <c r="G123" s="149">
        <v>5</v>
      </c>
      <c r="H123" s="206">
        <f t="shared" si="11"/>
        <v>0.46736111111111101</v>
      </c>
      <c r="I123" s="161"/>
    </row>
    <row r="124" spans="1:9" s="84" customFormat="1" ht="15.5" x14ac:dyDescent="0.35">
      <c r="A124" s="258" t="s">
        <v>418</v>
      </c>
      <c r="B124" s="136" t="s">
        <v>301</v>
      </c>
      <c r="C124" s="136" t="s">
        <v>543</v>
      </c>
      <c r="D124" s="196"/>
      <c r="E124" s="136" t="s">
        <v>544</v>
      </c>
      <c r="F124" s="206">
        <f>H123</f>
        <v>0.46736111111111101</v>
      </c>
      <c r="G124" s="149">
        <v>20</v>
      </c>
      <c r="H124" s="206">
        <f t="shared" si="11"/>
        <v>0.4812499999999999</v>
      </c>
      <c r="I124" s="161"/>
    </row>
    <row r="125" spans="1:9" s="84" customFormat="1" ht="15.5" x14ac:dyDescent="0.35">
      <c r="A125" s="258" t="s">
        <v>419</v>
      </c>
      <c r="B125" s="136" t="s">
        <v>301</v>
      </c>
      <c r="C125" s="136" t="s">
        <v>561</v>
      </c>
      <c r="D125" s="196"/>
      <c r="E125" s="136" t="s">
        <v>431</v>
      </c>
      <c r="F125" s="206">
        <f>H124</f>
        <v>0.4812499999999999</v>
      </c>
      <c r="G125" s="149">
        <v>10</v>
      </c>
      <c r="H125" s="206">
        <f t="shared" si="11"/>
        <v>0.48819444444444432</v>
      </c>
      <c r="I125" s="161"/>
    </row>
    <row r="126" spans="1:9" ht="19" customHeight="1" x14ac:dyDescent="0.35">
      <c r="A126" s="124" t="s">
        <v>420</v>
      </c>
      <c r="B126" s="136" t="s">
        <v>301</v>
      </c>
      <c r="C126" s="136" t="s">
        <v>491</v>
      </c>
      <c r="D126" s="136"/>
      <c r="E126" s="136" t="s">
        <v>546</v>
      </c>
      <c r="F126" s="206">
        <f>H125</f>
        <v>0.48819444444444432</v>
      </c>
      <c r="G126" s="149">
        <v>15</v>
      </c>
      <c r="H126" s="206">
        <f t="shared" si="11"/>
        <v>0.49861111111111101</v>
      </c>
      <c r="I126" s="161"/>
    </row>
    <row r="127" spans="1:9" ht="15.5" x14ac:dyDescent="0.35">
      <c r="A127" s="124" t="s">
        <v>421</v>
      </c>
      <c r="B127" s="136" t="s">
        <v>301</v>
      </c>
      <c r="C127" s="136" t="s">
        <v>492</v>
      </c>
      <c r="D127" s="136"/>
      <c r="E127" s="136" t="s">
        <v>155</v>
      </c>
      <c r="F127" s="206">
        <f t="shared" si="12"/>
        <v>0.49861111111111101</v>
      </c>
      <c r="G127" s="149">
        <v>15</v>
      </c>
      <c r="H127" s="206">
        <f t="shared" si="11"/>
        <v>0.50902777777777763</v>
      </c>
      <c r="I127" s="161"/>
    </row>
    <row r="128" spans="1:9" ht="36" customHeight="1" x14ac:dyDescent="0.35">
      <c r="A128" s="124" t="s">
        <v>560</v>
      </c>
      <c r="B128" s="136"/>
      <c r="C128" s="136" t="s">
        <v>565</v>
      </c>
      <c r="D128" s="136"/>
      <c r="E128" s="136"/>
      <c r="F128" s="206">
        <f t="shared" si="12"/>
        <v>0.50902777777777763</v>
      </c>
      <c r="G128" s="149">
        <v>0</v>
      </c>
      <c r="H128" s="206">
        <f t="shared" si="11"/>
        <v>0.50902777777777763</v>
      </c>
      <c r="I128" s="161"/>
    </row>
    <row r="130" spans="1:9" ht="15.5" x14ac:dyDescent="0.35">
      <c r="A130" s="172" t="s">
        <v>282</v>
      </c>
      <c r="B130" s="178"/>
      <c r="C130" s="178" t="s">
        <v>283</v>
      </c>
      <c r="D130" s="178"/>
      <c r="E130" s="178" t="s">
        <v>165</v>
      </c>
      <c r="F130" s="218">
        <f>H128</f>
        <v>0.50902777777777763</v>
      </c>
      <c r="G130" s="183">
        <v>0</v>
      </c>
      <c r="H130" s="218">
        <f>F130+TIME(0,G130,0)</f>
        <v>0.50902777777777763</v>
      </c>
      <c r="I130" s="178"/>
    </row>
    <row r="131" spans="1:9" ht="13" x14ac:dyDescent="0.3">
      <c r="A131" s="131"/>
      <c r="B131" s="131"/>
      <c r="C131" s="131" t="s">
        <v>284</v>
      </c>
      <c r="D131" s="131"/>
      <c r="E131" s="131"/>
      <c r="F131" s="217"/>
      <c r="G131" s="156">
        <f>(H131-H130) * 24 * 60</f>
        <v>17.000000000000259</v>
      </c>
      <c r="H131" s="217">
        <v>0.52083333333333337</v>
      </c>
      <c r="I131" s="131"/>
    </row>
    <row r="133" spans="1:9" ht="15.5" x14ac:dyDescent="0.35">
      <c r="A133" s="428" t="s">
        <v>504</v>
      </c>
      <c r="B133" s="429"/>
      <c r="C133" s="429"/>
      <c r="D133" s="429"/>
      <c r="E133" s="429"/>
      <c r="F133" s="429"/>
      <c r="G133" s="429"/>
      <c r="H133" s="429"/>
      <c r="I133" s="429"/>
    </row>
    <row r="134" spans="1:9" s="3" customFormat="1" ht="31" x14ac:dyDescent="0.35">
      <c r="A134" s="122" t="s">
        <v>134</v>
      </c>
      <c r="B134" s="122" t="s">
        <v>135</v>
      </c>
      <c r="C134" s="122" t="s">
        <v>60</v>
      </c>
      <c r="D134" s="122" t="s">
        <v>136</v>
      </c>
      <c r="E134" s="122" t="s">
        <v>137</v>
      </c>
      <c r="F134" s="204" t="s">
        <v>138</v>
      </c>
      <c r="G134" s="147" t="s">
        <v>139</v>
      </c>
      <c r="H134" s="204" t="s">
        <v>140</v>
      </c>
      <c r="I134" s="122" t="s">
        <v>141</v>
      </c>
    </row>
    <row r="135" spans="1:9" ht="15.5" x14ac:dyDescent="0.35">
      <c r="A135" s="123" t="s">
        <v>142</v>
      </c>
      <c r="B135" s="135"/>
      <c r="C135" s="135" t="s">
        <v>143</v>
      </c>
      <c r="D135" s="135"/>
      <c r="E135" s="135"/>
      <c r="F135" s="205"/>
      <c r="G135" s="148"/>
      <c r="H135" s="205"/>
      <c r="I135" s="160"/>
    </row>
    <row r="136" spans="1:9" ht="15.5" x14ac:dyDescent="0.35">
      <c r="A136" s="124" t="s">
        <v>144</v>
      </c>
      <c r="B136" s="136" t="s">
        <v>145</v>
      </c>
      <c r="C136" s="136" t="s">
        <v>285</v>
      </c>
      <c r="D136" s="139"/>
      <c r="E136" s="136" t="s">
        <v>165</v>
      </c>
      <c r="F136" s="206">
        <v>0.33333333333333331</v>
      </c>
      <c r="G136" s="149">
        <v>1</v>
      </c>
      <c r="H136" s="206">
        <f>F136+TIME(0,G136,0)</f>
        <v>0.33402777777777776</v>
      </c>
      <c r="I136" s="161"/>
    </row>
    <row r="137" spans="1:9" ht="15.5" x14ac:dyDescent="0.35">
      <c r="A137" s="124" t="s">
        <v>147</v>
      </c>
      <c r="B137" s="136" t="s">
        <v>145</v>
      </c>
      <c r="C137" s="136" t="s">
        <v>286</v>
      </c>
      <c r="D137" s="139"/>
      <c r="E137" s="136" t="s">
        <v>149</v>
      </c>
      <c r="F137" s="206">
        <f>H136</f>
        <v>0.33402777777777776</v>
      </c>
      <c r="G137" s="149">
        <v>1</v>
      </c>
      <c r="H137" s="206">
        <f>F137+TIME(0,G137,0)</f>
        <v>0.3347222222222222</v>
      </c>
      <c r="I137" s="161"/>
    </row>
    <row r="138" spans="1:9" ht="15.5" x14ac:dyDescent="0.35">
      <c r="A138" s="125" t="s">
        <v>150</v>
      </c>
      <c r="B138" s="137" t="s">
        <v>152</v>
      </c>
      <c r="C138" s="137" t="s">
        <v>347</v>
      </c>
      <c r="D138" s="240" t="s">
        <v>96</v>
      </c>
      <c r="E138" s="137" t="s">
        <v>165</v>
      </c>
      <c r="F138" s="207">
        <f>H137</f>
        <v>0.3347222222222222</v>
      </c>
      <c r="G138" s="150">
        <v>1</v>
      </c>
      <c r="H138" s="207">
        <f>F138+TIME(0,G138,0)</f>
        <v>0.33541666666666664</v>
      </c>
      <c r="I138" s="162"/>
    </row>
    <row r="139" spans="1:9" ht="14" x14ac:dyDescent="0.3">
      <c r="D139" s="235"/>
    </row>
    <row r="140" spans="1:9" ht="15.5" x14ac:dyDescent="0.35">
      <c r="A140" s="123" t="s">
        <v>158</v>
      </c>
      <c r="B140" s="135"/>
      <c r="C140" s="135" t="s">
        <v>159</v>
      </c>
      <c r="D140" s="236"/>
      <c r="E140" s="135"/>
      <c r="F140" s="205"/>
      <c r="G140" s="148"/>
      <c r="H140" s="205"/>
      <c r="I140" s="160"/>
    </row>
    <row r="141" spans="1:9" ht="15.5" x14ac:dyDescent="0.35">
      <c r="A141" s="124" t="s">
        <v>160</v>
      </c>
      <c r="B141" s="136" t="s">
        <v>145</v>
      </c>
      <c r="C141" s="141" t="s">
        <v>287</v>
      </c>
      <c r="D141" s="237" t="s">
        <v>428</v>
      </c>
      <c r="E141" s="136" t="s">
        <v>165</v>
      </c>
      <c r="F141" s="206">
        <f>H138</f>
        <v>0.33541666666666664</v>
      </c>
      <c r="G141" s="149">
        <v>1</v>
      </c>
      <c r="H141" s="206">
        <f t="shared" ref="H141:H149" si="13">F141+TIME(0,G141,0)</f>
        <v>0.33611111111111108</v>
      </c>
      <c r="I141" s="161"/>
    </row>
    <row r="142" spans="1:9" ht="15.5" x14ac:dyDescent="0.35">
      <c r="A142" s="124" t="s">
        <v>193</v>
      </c>
      <c r="B142" s="136" t="s">
        <v>145</v>
      </c>
      <c r="C142" s="136" t="s">
        <v>288</v>
      </c>
      <c r="D142" s="237" t="s">
        <v>428</v>
      </c>
      <c r="E142" s="136" t="s">
        <v>165</v>
      </c>
      <c r="F142" s="206">
        <f t="shared" ref="F142:F149" si="14">H141</f>
        <v>0.33611111111111108</v>
      </c>
      <c r="G142" s="149">
        <v>1</v>
      </c>
      <c r="H142" s="206">
        <f t="shared" si="13"/>
        <v>0.33680555555555552</v>
      </c>
      <c r="I142" s="161"/>
    </row>
    <row r="143" spans="1:9" ht="15.5" x14ac:dyDescent="0.35">
      <c r="A143" s="124" t="s">
        <v>195</v>
      </c>
      <c r="B143" s="136" t="s">
        <v>145</v>
      </c>
      <c r="C143" s="136" t="s">
        <v>302</v>
      </c>
      <c r="D143" s="139"/>
      <c r="E143" s="136" t="s">
        <v>155</v>
      </c>
      <c r="F143" s="206">
        <f t="shared" si="14"/>
        <v>0.33680555555555552</v>
      </c>
      <c r="G143" s="149">
        <v>1</v>
      </c>
      <c r="H143" s="206">
        <f t="shared" si="13"/>
        <v>0.33749999999999997</v>
      </c>
      <c r="I143" s="161"/>
    </row>
    <row r="144" spans="1:9" ht="31" x14ac:dyDescent="0.35">
      <c r="A144" s="124" t="s">
        <v>199</v>
      </c>
      <c r="B144" s="136" t="s">
        <v>145</v>
      </c>
      <c r="C144" s="136" t="s">
        <v>303</v>
      </c>
      <c r="D144" s="237" t="s">
        <v>428</v>
      </c>
      <c r="E144" s="136" t="s">
        <v>165</v>
      </c>
      <c r="F144" s="206">
        <f t="shared" si="14"/>
        <v>0.33749999999999997</v>
      </c>
      <c r="G144" s="149">
        <v>1</v>
      </c>
      <c r="H144" s="206">
        <f t="shared" si="13"/>
        <v>0.33819444444444441</v>
      </c>
      <c r="I144" s="161"/>
    </row>
    <row r="145" spans="1:15" ht="15.5" x14ac:dyDescent="0.35">
      <c r="A145" s="124" t="s">
        <v>200</v>
      </c>
      <c r="B145" s="136" t="s">
        <v>145</v>
      </c>
      <c r="C145" s="136" t="s">
        <v>304</v>
      </c>
      <c r="D145" s="237" t="s">
        <v>428</v>
      </c>
      <c r="E145" s="136" t="s">
        <v>165</v>
      </c>
      <c r="F145" s="206">
        <f t="shared" si="14"/>
        <v>0.33819444444444441</v>
      </c>
      <c r="G145" s="149">
        <v>1</v>
      </c>
      <c r="H145" s="206">
        <f t="shared" si="13"/>
        <v>0.33888888888888885</v>
      </c>
      <c r="I145" s="161"/>
    </row>
    <row r="146" spans="1:15" ht="15.5" x14ac:dyDescent="0.35">
      <c r="A146" s="124" t="s">
        <v>291</v>
      </c>
      <c r="B146" s="136" t="s">
        <v>145</v>
      </c>
      <c r="C146" s="136" t="s">
        <v>305</v>
      </c>
      <c r="D146" s="237" t="s">
        <v>428</v>
      </c>
      <c r="E146" s="136" t="s">
        <v>165</v>
      </c>
      <c r="F146" s="206">
        <f t="shared" si="14"/>
        <v>0.33888888888888885</v>
      </c>
      <c r="G146" s="149">
        <v>1</v>
      </c>
      <c r="H146" s="206">
        <f t="shared" si="13"/>
        <v>0.33958333333333329</v>
      </c>
      <c r="I146" s="161"/>
    </row>
    <row r="147" spans="1:15" ht="15.5" x14ac:dyDescent="0.35">
      <c r="A147" s="124" t="s">
        <v>306</v>
      </c>
      <c r="B147" s="136" t="s">
        <v>145</v>
      </c>
      <c r="C147" s="136" t="s">
        <v>307</v>
      </c>
      <c r="D147" s="237" t="s">
        <v>428</v>
      </c>
      <c r="E147" s="136" t="s">
        <v>165</v>
      </c>
      <c r="F147" s="206">
        <f t="shared" si="14"/>
        <v>0.33958333333333329</v>
      </c>
      <c r="G147" s="149">
        <v>1</v>
      </c>
      <c r="H147" s="206">
        <f t="shared" si="13"/>
        <v>0.34027777777777773</v>
      </c>
      <c r="I147" s="161"/>
    </row>
    <row r="148" spans="1:15" ht="15.5" x14ac:dyDescent="0.35">
      <c r="A148" s="124" t="s">
        <v>343</v>
      </c>
      <c r="B148" s="136" t="s">
        <v>145</v>
      </c>
      <c r="C148" s="136" t="s">
        <v>466</v>
      </c>
      <c r="D148" s="237" t="s">
        <v>428</v>
      </c>
      <c r="E148" s="136" t="s">
        <v>165</v>
      </c>
      <c r="F148" s="206">
        <f t="shared" si="14"/>
        <v>0.34027777777777773</v>
      </c>
      <c r="G148" s="149">
        <v>3</v>
      </c>
      <c r="H148" s="206">
        <f t="shared" si="13"/>
        <v>0.34236111111111106</v>
      </c>
      <c r="I148" s="161"/>
      <c r="L148" s="206"/>
      <c r="M148" s="149"/>
      <c r="N148" s="206"/>
      <c r="O148" s="161"/>
    </row>
    <row r="149" spans="1:15" ht="15.5" x14ac:dyDescent="0.35">
      <c r="A149" s="169" t="s">
        <v>385</v>
      </c>
      <c r="B149" s="174"/>
      <c r="C149" s="174"/>
      <c r="D149" s="177"/>
      <c r="E149" s="174"/>
      <c r="F149" s="214">
        <f t="shared" si="14"/>
        <v>0.34236111111111106</v>
      </c>
      <c r="G149" s="180">
        <v>0</v>
      </c>
      <c r="H149" s="214">
        <f t="shared" si="13"/>
        <v>0.34236111111111106</v>
      </c>
      <c r="I149" s="185"/>
    </row>
    <row r="150" spans="1:15" ht="14" x14ac:dyDescent="0.3">
      <c r="D150" s="235"/>
    </row>
    <row r="151" spans="1:15" ht="15.5" x14ac:dyDescent="0.35">
      <c r="A151" s="123" t="s">
        <v>201</v>
      </c>
      <c r="B151" s="135"/>
      <c r="C151" s="135" t="s">
        <v>308</v>
      </c>
      <c r="D151" s="236"/>
      <c r="E151" s="135"/>
      <c r="F151" s="205"/>
      <c r="G151" s="148"/>
      <c r="H151" s="205"/>
      <c r="I151" s="160"/>
    </row>
    <row r="152" spans="1:15" ht="15.5" x14ac:dyDescent="0.35">
      <c r="A152" s="126" t="s">
        <v>203</v>
      </c>
      <c r="B152" s="138"/>
      <c r="C152" s="138" t="s">
        <v>309</v>
      </c>
      <c r="D152" s="140"/>
      <c r="E152" s="138"/>
      <c r="F152" s="208"/>
      <c r="G152" s="151"/>
      <c r="H152" s="208"/>
      <c r="I152" s="163"/>
    </row>
    <row r="153" spans="1:15" ht="14" x14ac:dyDescent="0.3">
      <c r="A153" s="127" t="s">
        <v>348</v>
      </c>
      <c r="B153" s="139" t="s">
        <v>145</v>
      </c>
      <c r="C153" s="139" t="s">
        <v>391</v>
      </c>
      <c r="D153" s="139"/>
      <c r="E153" s="139" t="s">
        <v>208</v>
      </c>
      <c r="F153" s="209">
        <f>H149</f>
        <v>0.34236111111111106</v>
      </c>
      <c r="G153" s="152">
        <v>2</v>
      </c>
      <c r="H153" s="209">
        <f t="shared" ref="H153:H159" si="15">F153+TIME(0,G153,0)</f>
        <v>0.34374999999999994</v>
      </c>
      <c r="I153" s="164"/>
    </row>
    <row r="154" spans="1:15" ht="14" x14ac:dyDescent="0.3">
      <c r="A154" s="127" t="s">
        <v>349</v>
      </c>
      <c r="B154" s="139" t="s">
        <v>301</v>
      </c>
      <c r="C154" s="139" t="s">
        <v>310</v>
      </c>
      <c r="D154" s="240" t="s">
        <v>426</v>
      </c>
      <c r="E154" s="139" t="s">
        <v>208</v>
      </c>
      <c r="F154" s="209">
        <f t="shared" ref="F154:F159" si="16">H153</f>
        <v>0.34374999999999994</v>
      </c>
      <c r="G154" s="152">
        <v>10</v>
      </c>
      <c r="H154" s="209">
        <f t="shared" si="15"/>
        <v>0.35069444444444436</v>
      </c>
      <c r="I154" s="164"/>
    </row>
    <row r="155" spans="1:15" ht="14" x14ac:dyDescent="0.3">
      <c r="A155" s="127" t="s">
        <v>350</v>
      </c>
      <c r="B155" s="139" t="s">
        <v>145</v>
      </c>
      <c r="C155" s="139" t="s">
        <v>311</v>
      </c>
      <c r="D155" s="240" t="s">
        <v>311</v>
      </c>
      <c r="E155" s="139" t="s">
        <v>208</v>
      </c>
      <c r="F155" s="209">
        <f t="shared" si="16"/>
        <v>0.35069444444444436</v>
      </c>
      <c r="G155" s="152">
        <v>10</v>
      </c>
      <c r="H155" s="209">
        <f t="shared" si="15"/>
        <v>0.35763888888888878</v>
      </c>
      <c r="I155" s="164"/>
    </row>
    <row r="156" spans="1:15" ht="13.9" customHeight="1" x14ac:dyDescent="0.3">
      <c r="A156" s="127" t="s">
        <v>351</v>
      </c>
      <c r="B156" s="139" t="s">
        <v>145</v>
      </c>
      <c r="C156" s="139" t="s">
        <v>312</v>
      </c>
      <c r="D156" s="139"/>
      <c r="E156" s="139" t="s">
        <v>155</v>
      </c>
      <c r="F156" s="209">
        <f t="shared" si="16"/>
        <v>0.35763888888888878</v>
      </c>
      <c r="G156" s="152">
        <v>2</v>
      </c>
      <c r="H156" s="209">
        <f t="shared" si="15"/>
        <v>0.35902777777777767</v>
      </c>
      <c r="I156" s="164"/>
    </row>
    <row r="157" spans="1:15" ht="15.5" x14ac:dyDescent="0.35">
      <c r="A157" s="127" t="s">
        <v>352</v>
      </c>
      <c r="B157" s="139" t="s">
        <v>145</v>
      </c>
      <c r="C157" s="139" t="s">
        <v>313</v>
      </c>
      <c r="D157" s="145"/>
      <c r="E157" s="136"/>
      <c r="F157" s="209">
        <f t="shared" si="16"/>
        <v>0.35902777777777767</v>
      </c>
      <c r="G157" s="152">
        <v>0</v>
      </c>
      <c r="H157" s="209">
        <f t="shared" si="15"/>
        <v>0.35902777777777767</v>
      </c>
      <c r="I157" s="164"/>
    </row>
    <row r="158" spans="1:15" ht="14" x14ac:dyDescent="0.3">
      <c r="A158" s="127" t="s">
        <v>353</v>
      </c>
      <c r="B158" s="139" t="s">
        <v>145</v>
      </c>
      <c r="C158" s="139" t="s">
        <v>314</v>
      </c>
      <c r="D158" s="240" t="s">
        <v>430</v>
      </c>
      <c r="E158" s="139" t="s">
        <v>489</v>
      </c>
      <c r="F158" s="209">
        <f t="shared" si="16"/>
        <v>0.35902777777777767</v>
      </c>
      <c r="G158" s="152">
        <v>3</v>
      </c>
      <c r="H158" s="209">
        <f t="shared" si="15"/>
        <v>0.36111111111111099</v>
      </c>
      <c r="I158" s="164"/>
    </row>
    <row r="159" spans="1:15" ht="13.9" customHeight="1" x14ac:dyDescent="0.3">
      <c r="A159" s="170" t="s">
        <v>354</v>
      </c>
      <c r="B159" s="175"/>
      <c r="C159" s="175"/>
      <c r="D159" s="175"/>
      <c r="E159" s="175"/>
      <c r="F159" s="215">
        <f t="shared" si="16"/>
        <v>0.36111111111111099</v>
      </c>
      <c r="G159" s="181">
        <v>0</v>
      </c>
      <c r="H159" s="215">
        <f t="shared" si="15"/>
        <v>0.36111111111111099</v>
      </c>
      <c r="I159" s="186"/>
    </row>
    <row r="160" spans="1:15" ht="15.5" x14ac:dyDescent="0.35">
      <c r="A160" s="126" t="s">
        <v>205</v>
      </c>
      <c r="B160" s="138"/>
      <c r="C160" s="138" t="s">
        <v>246</v>
      </c>
      <c r="D160" s="240"/>
      <c r="E160" s="138"/>
      <c r="F160" s="208"/>
      <c r="G160" s="151"/>
      <c r="H160" s="208"/>
      <c r="I160" s="163"/>
    </row>
    <row r="161" spans="1:9" ht="14" x14ac:dyDescent="0.3">
      <c r="A161" s="127" t="s">
        <v>355</v>
      </c>
      <c r="B161" s="139" t="s">
        <v>145</v>
      </c>
      <c r="C161" s="139" t="s">
        <v>378</v>
      </c>
      <c r="D161" s="240" t="s">
        <v>430</v>
      </c>
      <c r="E161" s="139" t="s">
        <v>155</v>
      </c>
      <c r="F161" s="209">
        <f>H159</f>
        <v>0.36111111111111099</v>
      </c>
      <c r="G161" s="152">
        <v>3</v>
      </c>
      <c r="H161" s="209">
        <f t="shared" ref="H161:H166" si="17">F161+TIME(0,G161,0)</f>
        <v>0.36319444444444432</v>
      </c>
      <c r="I161" s="164"/>
    </row>
    <row r="162" spans="1:9" ht="14" x14ac:dyDescent="0.3">
      <c r="A162" s="127" t="s">
        <v>356</v>
      </c>
      <c r="B162" s="139" t="s">
        <v>145</v>
      </c>
      <c r="C162" s="139" t="s">
        <v>315</v>
      </c>
      <c r="D162" s="240" t="s">
        <v>430</v>
      </c>
      <c r="E162" s="139" t="s">
        <v>316</v>
      </c>
      <c r="F162" s="209">
        <f>H161</f>
        <v>0.36319444444444432</v>
      </c>
      <c r="G162" s="152">
        <v>3</v>
      </c>
      <c r="H162" s="209">
        <f t="shared" si="17"/>
        <v>0.36527777777777765</v>
      </c>
      <c r="I162" s="164"/>
    </row>
    <row r="163" spans="1:9" s="2" customFormat="1" ht="14" x14ac:dyDescent="0.3">
      <c r="A163" s="265" t="s">
        <v>357</v>
      </c>
      <c r="B163" s="266" t="s">
        <v>145</v>
      </c>
      <c r="C163" s="266" t="s">
        <v>249</v>
      </c>
      <c r="D163" s="264" t="s">
        <v>430</v>
      </c>
      <c r="E163" s="266" t="s">
        <v>208</v>
      </c>
      <c r="F163" s="267">
        <f>H162</f>
        <v>0.36527777777777765</v>
      </c>
      <c r="G163" s="268">
        <v>0</v>
      </c>
      <c r="H163" s="267">
        <f t="shared" si="17"/>
        <v>0.36527777777777765</v>
      </c>
      <c r="I163" s="269"/>
    </row>
    <row r="164" spans="1:9" ht="14" x14ac:dyDescent="0.3">
      <c r="A164" s="127" t="s">
        <v>358</v>
      </c>
      <c r="B164" s="139" t="s">
        <v>145</v>
      </c>
      <c r="C164" s="139" t="s">
        <v>412</v>
      </c>
      <c r="D164" s="240" t="s">
        <v>430</v>
      </c>
      <c r="E164" s="139" t="s">
        <v>255</v>
      </c>
      <c r="F164" s="209">
        <f>H163</f>
        <v>0.36527777777777765</v>
      </c>
      <c r="G164" s="152">
        <v>3</v>
      </c>
      <c r="H164" s="209">
        <f t="shared" si="17"/>
        <v>0.36736111111111097</v>
      </c>
      <c r="I164" s="164"/>
    </row>
    <row r="165" spans="1:9" ht="14" x14ac:dyDescent="0.3">
      <c r="A165" s="127" t="s">
        <v>359</v>
      </c>
      <c r="B165" s="139" t="s">
        <v>145</v>
      </c>
      <c r="C165" s="139" t="s">
        <v>252</v>
      </c>
      <c r="D165" s="240" t="s">
        <v>430</v>
      </c>
      <c r="E165" s="139" t="s">
        <v>558</v>
      </c>
      <c r="F165" s="209">
        <f>H164</f>
        <v>0.36736111111111097</v>
      </c>
      <c r="G165" s="152">
        <v>0</v>
      </c>
      <c r="H165" s="209">
        <f t="shared" si="17"/>
        <v>0.36736111111111097</v>
      </c>
      <c r="I165" s="164"/>
    </row>
    <row r="166" spans="1:9" ht="14" x14ac:dyDescent="0.3">
      <c r="A166" s="127" t="s">
        <v>367</v>
      </c>
      <c r="B166" s="139" t="s">
        <v>145</v>
      </c>
      <c r="C166" s="139" t="s">
        <v>384</v>
      </c>
      <c r="D166" s="240" t="s">
        <v>430</v>
      </c>
      <c r="E166" s="139" t="s">
        <v>255</v>
      </c>
      <c r="F166" s="209">
        <f>H165</f>
        <v>0.36736111111111097</v>
      </c>
      <c r="G166" s="152">
        <v>3</v>
      </c>
      <c r="H166" s="209">
        <f t="shared" si="17"/>
        <v>0.3694444444444443</v>
      </c>
      <c r="I166" s="164"/>
    </row>
    <row r="167" spans="1:9" ht="15.5" x14ac:dyDescent="0.35">
      <c r="A167" s="126" t="s">
        <v>206</v>
      </c>
      <c r="B167" s="138"/>
      <c r="C167" s="138" t="s">
        <v>257</v>
      </c>
      <c r="D167" s="240"/>
      <c r="E167" s="138"/>
      <c r="F167" s="208"/>
      <c r="G167" s="151"/>
      <c r="H167" s="208"/>
      <c r="I167" s="163"/>
    </row>
    <row r="168" spans="1:9" ht="14" x14ac:dyDescent="0.3">
      <c r="A168" s="127" t="s">
        <v>360</v>
      </c>
      <c r="B168" s="139" t="s">
        <v>145</v>
      </c>
      <c r="C168" s="139" t="s">
        <v>399</v>
      </c>
      <c r="D168" s="240" t="s">
        <v>430</v>
      </c>
      <c r="E168" s="139" t="s">
        <v>165</v>
      </c>
      <c r="F168" s="209">
        <f>H166</f>
        <v>0.3694444444444443</v>
      </c>
      <c r="G168" s="152">
        <v>3</v>
      </c>
      <c r="H168" s="209">
        <f t="shared" ref="H168:H173" si="18">F168+TIME(0,G168,0)</f>
        <v>0.37152777777777762</v>
      </c>
      <c r="I168" s="164"/>
    </row>
    <row r="169" spans="1:9" ht="14" x14ac:dyDescent="0.3">
      <c r="A169" s="127" t="s">
        <v>361</v>
      </c>
      <c r="B169" s="139" t="s">
        <v>145</v>
      </c>
      <c r="C169" s="139" t="s">
        <v>265</v>
      </c>
      <c r="D169" s="240" t="s">
        <v>430</v>
      </c>
      <c r="E169" s="139" t="s">
        <v>266</v>
      </c>
      <c r="F169" s="209">
        <f>H168</f>
        <v>0.37152777777777762</v>
      </c>
      <c r="G169" s="152">
        <v>3</v>
      </c>
      <c r="H169" s="209">
        <f t="shared" si="18"/>
        <v>0.37361111111111095</v>
      </c>
      <c r="I169" s="164"/>
    </row>
    <row r="170" spans="1:9" ht="14" x14ac:dyDescent="0.3">
      <c r="A170" s="127" t="s">
        <v>362</v>
      </c>
      <c r="B170" s="139" t="s">
        <v>145</v>
      </c>
      <c r="C170" s="139" t="s">
        <v>317</v>
      </c>
      <c r="D170" s="240" t="s">
        <v>430</v>
      </c>
      <c r="E170" s="139" t="s">
        <v>269</v>
      </c>
      <c r="F170" s="209">
        <f t="shared" ref="F170:F171" si="19">H169</f>
        <v>0.37361111111111095</v>
      </c>
      <c r="G170" s="152">
        <v>3</v>
      </c>
      <c r="H170" s="209">
        <f t="shared" si="18"/>
        <v>0.37569444444444428</v>
      </c>
      <c r="I170" s="164"/>
    </row>
    <row r="171" spans="1:9" ht="14" x14ac:dyDescent="0.3">
      <c r="A171" s="127" t="s">
        <v>363</v>
      </c>
      <c r="B171" s="139" t="s">
        <v>145</v>
      </c>
      <c r="C171" s="139" t="s">
        <v>318</v>
      </c>
      <c r="D171" s="240" t="s">
        <v>430</v>
      </c>
      <c r="E171" s="139" t="s">
        <v>239</v>
      </c>
      <c r="F171" s="209">
        <f t="shared" si="19"/>
        <v>0.37569444444444428</v>
      </c>
      <c r="G171" s="152">
        <v>3</v>
      </c>
      <c r="H171" s="209">
        <f t="shared" si="18"/>
        <v>0.3777777777777776</v>
      </c>
      <c r="I171" s="164"/>
    </row>
    <row r="172" spans="1:9" s="84" customFormat="1" ht="14" x14ac:dyDescent="0.3">
      <c r="A172" s="127" t="s">
        <v>400</v>
      </c>
      <c r="B172" s="139" t="s">
        <v>145</v>
      </c>
      <c r="C172" s="139" t="s">
        <v>390</v>
      </c>
      <c r="D172" s="240" t="s">
        <v>430</v>
      </c>
      <c r="E172" s="139" t="s">
        <v>468</v>
      </c>
      <c r="F172" s="209">
        <f>H171</f>
        <v>0.3777777777777776</v>
      </c>
      <c r="G172" s="152">
        <v>3</v>
      </c>
      <c r="H172" s="209">
        <f>F172+TIME(0,G172,0)</f>
        <v>0.37986111111111093</v>
      </c>
      <c r="I172" s="164"/>
    </row>
    <row r="173" spans="1:9" ht="14" x14ac:dyDescent="0.3">
      <c r="A173" s="127" t="s">
        <v>478</v>
      </c>
      <c r="B173" s="139" t="s">
        <v>145</v>
      </c>
      <c r="C173" s="139" t="s">
        <v>475</v>
      </c>
      <c r="D173" s="240" t="s">
        <v>430</v>
      </c>
      <c r="E173" s="139" t="s">
        <v>488</v>
      </c>
      <c r="F173" s="209">
        <f>H172</f>
        <v>0.37986111111111093</v>
      </c>
      <c r="G173" s="152">
        <v>3</v>
      </c>
      <c r="H173" s="209">
        <f t="shared" si="18"/>
        <v>0.38194444444444425</v>
      </c>
      <c r="I173" s="164"/>
    </row>
    <row r="174" spans="1:9" ht="15.5" x14ac:dyDescent="0.35">
      <c r="A174" s="126" t="s">
        <v>209</v>
      </c>
      <c r="B174" s="138"/>
      <c r="C174" s="138" t="s">
        <v>319</v>
      </c>
      <c r="D174" s="240"/>
      <c r="E174" s="138"/>
      <c r="F174" s="208"/>
      <c r="G174" s="151"/>
      <c r="H174" s="208"/>
      <c r="I174" s="163"/>
    </row>
    <row r="175" spans="1:9" ht="14" x14ac:dyDescent="0.3">
      <c r="A175" s="127" t="s">
        <v>364</v>
      </c>
      <c r="B175" s="139" t="s">
        <v>145</v>
      </c>
      <c r="C175" s="139" t="s">
        <v>451</v>
      </c>
      <c r="D175" s="240" t="s">
        <v>430</v>
      </c>
      <c r="E175" s="139" t="s">
        <v>448</v>
      </c>
      <c r="F175" s="209">
        <f>H173</f>
        <v>0.38194444444444425</v>
      </c>
      <c r="G175" s="152">
        <v>3</v>
      </c>
      <c r="H175" s="209">
        <f>F175+TIME(0,G175,0)</f>
        <v>0.38402777777777758</v>
      </c>
      <c r="I175" s="164"/>
    </row>
    <row r="176" spans="1:9" s="84" customFormat="1" ht="14" x14ac:dyDescent="0.3">
      <c r="A176" s="127" t="s">
        <v>455</v>
      </c>
      <c r="B176" s="139" t="s">
        <v>145</v>
      </c>
      <c r="C176" s="227" t="s">
        <v>499</v>
      </c>
      <c r="D176" s="240" t="s">
        <v>430</v>
      </c>
      <c r="E176" s="139" t="s">
        <v>490</v>
      </c>
      <c r="F176" s="209">
        <f>H175</f>
        <v>0.38402777777777758</v>
      </c>
      <c r="G176" s="152">
        <v>3</v>
      </c>
      <c r="H176" s="209">
        <f>F176+TIME(0,G176,0)</f>
        <v>0.38611111111111091</v>
      </c>
      <c r="I176" s="164"/>
    </row>
    <row r="177" spans="1:9" s="84" customFormat="1" ht="14" x14ac:dyDescent="0.3">
      <c r="A177" s="127" t="s">
        <v>456</v>
      </c>
      <c r="B177" s="139" t="s">
        <v>145</v>
      </c>
      <c r="C177" s="227" t="s">
        <v>453</v>
      </c>
      <c r="D177" s="240" t="s">
        <v>430</v>
      </c>
      <c r="E177" s="139" t="s">
        <v>431</v>
      </c>
      <c r="F177" s="209">
        <f>H176</f>
        <v>0.38611111111111091</v>
      </c>
      <c r="G177" s="152">
        <v>3</v>
      </c>
      <c r="H177" s="209">
        <f>F177+TIME(0,G177,0)</f>
        <v>0.38819444444444423</v>
      </c>
      <c r="I177" s="164"/>
    </row>
    <row r="178" spans="1:9" s="84" customFormat="1" ht="14" x14ac:dyDescent="0.3">
      <c r="A178" s="127" t="s">
        <v>472</v>
      </c>
      <c r="B178" s="139" t="s">
        <v>145</v>
      </c>
      <c r="C178" s="227" t="s">
        <v>452</v>
      </c>
      <c r="D178" s="240" t="s">
        <v>430</v>
      </c>
      <c r="E178" s="139" t="s">
        <v>450</v>
      </c>
      <c r="F178" s="209">
        <f>H177</f>
        <v>0.38819444444444423</v>
      </c>
      <c r="G178" s="152">
        <v>3</v>
      </c>
      <c r="H178" s="209">
        <f>F178+TIME(0,G178,0)</f>
        <v>0.39027777777777756</v>
      </c>
      <c r="I178" s="164"/>
    </row>
    <row r="179" spans="1:9" s="84" customFormat="1" ht="14" x14ac:dyDescent="0.3">
      <c r="A179" s="127" t="s">
        <v>479</v>
      </c>
      <c r="B179" s="139" t="s">
        <v>145</v>
      </c>
      <c r="C179" s="227" t="s">
        <v>506</v>
      </c>
      <c r="D179" s="240" t="s">
        <v>430</v>
      </c>
      <c r="E179" s="139" t="s">
        <v>501</v>
      </c>
      <c r="F179" s="209">
        <f>H178</f>
        <v>0.39027777777777756</v>
      </c>
      <c r="G179" s="152">
        <v>3</v>
      </c>
      <c r="H179" s="209">
        <f>F179+TIME(0,G179,0)</f>
        <v>0.39236111111111088</v>
      </c>
      <c r="I179" s="164"/>
    </row>
    <row r="180" spans="1:9" s="84" customFormat="1" ht="14" x14ac:dyDescent="0.3">
      <c r="A180" s="127"/>
      <c r="B180" s="139"/>
      <c r="C180" s="139"/>
      <c r="D180" s="145"/>
      <c r="E180" s="139"/>
      <c r="F180" s="209"/>
      <c r="G180" s="152"/>
      <c r="H180" s="209"/>
      <c r="I180" s="164"/>
    </row>
    <row r="181" spans="1:9" ht="15.5" x14ac:dyDescent="0.35">
      <c r="A181" s="126" t="s">
        <v>211</v>
      </c>
      <c r="B181" s="138"/>
      <c r="C181" s="138" t="s">
        <v>368</v>
      </c>
      <c r="D181" s="240"/>
      <c r="E181" s="138"/>
      <c r="F181" s="208"/>
      <c r="G181" s="151"/>
      <c r="H181" s="208"/>
      <c r="I181" s="163"/>
    </row>
    <row r="182" spans="1:9" s="2" customFormat="1" ht="14" x14ac:dyDescent="0.3">
      <c r="A182" s="242" t="s">
        <v>365</v>
      </c>
      <c r="B182" s="227" t="s">
        <v>145</v>
      </c>
      <c r="C182" s="227" t="s">
        <v>369</v>
      </c>
      <c r="D182" s="240" t="s">
        <v>430</v>
      </c>
      <c r="E182" s="227" t="s">
        <v>320</v>
      </c>
      <c r="F182" s="228">
        <f>H179</f>
        <v>0.39236111111111088</v>
      </c>
      <c r="G182" s="229">
        <v>0</v>
      </c>
      <c r="H182" s="228">
        <f t="shared" ref="H182:H187" si="20">F182+TIME(0,G182,0)</f>
        <v>0.39236111111111088</v>
      </c>
      <c r="I182" s="230"/>
    </row>
    <row r="183" spans="1:9" s="2" customFormat="1" ht="14" x14ac:dyDescent="0.3">
      <c r="A183" s="242" t="s">
        <v>414</v>
      </c>
      <c r="B183" s="227" t="s">
        <v>145</v>
      </c>
      <c r="C183" s="227" t="s">
        <v>321</v>
      </c>
      <c r="D183" s="240" t="s">
        <v>430</v>
      </c>
      <c r="E183" s="227" t="s">
        <v>422</v>
      </c>
      <c r="F183" s="228">
        <f>H182</f>
        <v>0.39236111111111088</v>
      </c>
      <c r="G183" s="229">
        <v>0</v>
      </c>
      <c r="H183" s="228">
        <f t="shared" si="20"/>
        <v>0.39236111111111088</v>
      </c>
      <c r="I183" s="230"/>
    </row>
    <row r="184" spans="1:9" s="2" customFormat="1" ht="14" x14ac:dyDescent="0.3">
      <c r="A184" s="242" t="s">
        <v>415</v>
      </c>
      <c r="B184" s="227"/>
      <c r="C184" s="227" t="s">
        <v>473</v>
      </c>
      <c r="D184" s="240" t="s">
        <v>430</v>
      </c>
      <c r="E184" s="227" t="s">
        <v>467</v>
      </c>
      <c r="F184" s="228">
        <f>H183</f>
        <v>0.39236111111111088</v>
      </c>
      <c r="G184" s="229">
        <v>5</v>
      </c>
      <c r="H184" s="228">
        <f t="shared" si="20"/>
        <v>0.39583333333333309</v>
      </c>
      <c r="I184" s="230"/>
    </row>
    <row r="185" spans="1:9" s="2" customFormat="1" ht="14" x14ac:dyDescent="0.3">
      <c r="A185" s="242" t="s">
        <v>416</v>
      </c>
      <c r="B185" s="227" t="s">
        <v>145</v>
      </c>
      <c r="C185" s="227" t="s">
        <v>370</v>
      </c>
      <c r="D185" s="240" t="s">
        <v>430</v>
      </c>
      <c r="E185" s="227" t="s">
        <v>320</v>
      </c>
      <c r="F185" s="228">
        <f>H184</f>
        <v>0.39583333333333309</v>
      </c>
      <c r="G185" s="229">
        <v>0</v>
      </c>
      <c r="H185" s="228">
        <f t="shared" si="20"/>
        <v>0.39583333333333309</v>
      </c>
      <c r="I185" s="230"/>
    </row>
    <row r="186" spans="1:9" s="2" customFormat="1" ht="14" x14ac:dyDescent="0.3">
      <c r="A186" s="242" t="s">
        <v>417</v>
      </c>
      <c r="B186" s="227" t="s">
        <v>145</v>
      </c>
      <c r="C186" s="227" t="s">
        <v>322</v>
      </c>
      <c r="D186" s="240" t="s">
        <v>430</v>
      </c>
      <c r="E186" s="227" t="s">
        <v>276</v>
      </c>
      <c r="F186" s="228">
        <f>H185</f>
        <v>0.39583333333333309</v>
      </c>
      <c r="G186" s="229">
        <v>3</v>
      </c>
      <c r="H186" s="228">
        <f t="shared" si="20"/>
        <v>0.39791666666666642</v>
      </c>
      <c r="I186" s="230"/>
    </row>
    <row r="187" spans="1:9" s="2" customFormat="1" ht="14" x14ac:dyDescent="0.3">
      <c r="A187" s="270" t="s">
        <v>474</v>
      </c>
      <c r="B187" s="231" t="s">
        <v>145</v>
      </c>
      <c r="C187" s="231" t="s">
        <v>371</v>
      </c>
      <c r="D187" s="271" t="s">
        <v>430</v>
      </c>
      <c r="E187" s="231" t="s">
        <v>323</v>
      </c>
      <c r="F187" s="232">
        <f>H186</f>
        <v>0.39791666666666642</v>
      </c>
      <c r="G187" s="233">
        <v>0</v>
      </c>
      <c r="H187" s="232">
        <f t="shared" si="20"/>
        <v>0.39791666666666642</v>
      </c>
      <c r="I187" s="234"/>
    </row>
    <row r="188" spans="1:9" ht="14" x14ac:dyDescent="0.3">
      <c r="D188" s="235"/>
    </row>
    <row r="189" spans="1:9" ht="15.5" x14ac:dyDescent="0.35">
      <c r="A189" s="123" t="s">
        <v>222</v>
      </c>
      <c r="B189" s="135"/>
      <c r="C189" s="135" t="s">
        <v>324</v>
      </c>
      <c r="D189" s="236"/>
      <c r="E189" s="135"/>
      <c r="F189" s="205"/>
      <c r="G189" s="148"/>
      <c r="H189" s="205"/>
      <c r="I189" s="160"/>
    </row>
    <row r="190" spans="1:9" ht="15.5" x14ac:dyDescent="0.35">
      <c r="A190" s="126" t="s">
        <v>224</v>
      </c>
      <c r="B190" s="138"/>
      <c r="C190" s="138" t="s">
        <v>326</v>
      </c>
      <c r="D190" s="140"/>
      <c r="E190" s="138"/>
      <c r="F190" s="208"/>
      <c r="G190" s="151"/>
      <c r="H190" s="208"/>
      <c r="I190" s="163"/>
    </row>
    <row r="191" spans="1:9" s="84" customFormat="1" ht="15.5" x14ac:dyDescent="0.35">
      <c r="A191" s="127" t="s">
        <v>226</v>
      </c>
      <c r="B191" s="139" t="s">
        <v>152</v>
      </c>
      <c r="C191" s="139" t="s">
        <v>327</v>
      </c>
      <c r="D191" s="240" t="s">
        <v>1</v>
      </c>
      <c r="E191" s="139" t="s">
        <v>239</v>
      </c>
      <c r="F191" s="209">
        <f>H187</f>
        <v>0.39791666666666642</v>
      </c>
      <c r="G191" s="152">
        <v>3</v>
      </c>
      <c r="H191" s="209">
        <f>F191+TIME(0,G191,0)</f>
        <v>0.39999999999999974</v>
      </c>
      <c r="I191" s="161"/>
    </row>
    <row r="192" spans="1:9" s="84" customFormat="1" ht="15.5" x14ac:dyDescent="0.35">
      <c r="A192" s="127" t="s">
        <v>226</v>
      </c>
      <c r="B192" s="139" t="s">
        <v>152</v>
      </c>
      <c r="C192" s="139" t="s">
        <v>547</v>
      </c>
      <c r="D192" s="240" t="s">
        <v>1</v>
      </c>
      <c r="E192" s="139" t="s">
        <v>239</v>
      </c>
      <c r="F192" s="209">
        <f>H191</f>
        <v>0.39999999999999974</v>
      </c>
      <c r="G192" s="152">
        <v>3</v>
      </c>
      <c r="H192" s="209">
        <f>F192+TIME(0,G192,0)</f>
        <v>0.40208333333333307</v>
      </c>
      <c r="I192" s="161"/>
    </row>
    <row r="193" spans="1:9" ht="14" x14ac:dyDescent="0.3">
      <c r="A193" s="127" t="s">
        <v>228</v>
      </c>
      <c r="B193" s="139" t="s">
        <v>152</v>
      </c>
      <c r="C193" s="139"/>
      <c r="D193" s="240" t="s">
        <v>1</v>
      </c>
      <c r="E193" s="139" t="s">
        <v>239</v>
      </c>
      <c r="F193" s="209">
        <f>H192</f>
        <v>0.40208333333333307</v>
      </c>
      <c r="G193" s="152">
        <v>3</v>
      </c>
      <c r="H193" s="209">
        <f>F193+TIME(0,G193,0)</f>
        <v>0.4041666666666664</v>
      </c>
      <c r="I193" s="164"/>
    </row>
    <row r="194" spans="1:9" ht="14" x14ac:dyDescent="0.3">
      <c r="A194" s="170" t="s">
        <v>230</v>
      </c>
      <c r="B194" s="175" t="s">
        <v>152</v>
      </c>
      <c r="C194" s="175" t="s">
        <v>423</v>
      </c>
      <c r="D194" s="240" t="s">
        <v>1</v>
      </c>
      <c r="E194" s="175" t="s">
        <v>239</v>
      </c>
      <c r="F194" s="215">
        <f>H193</f>
        <v>0.4041666666666664</v>
      </c>
      <c r="G194" s="181">
        <v>0</v>
      </c>
      <c r="H194" s="215">
        <f>F194+TIME(0,G194,0)</f>
        <v>0.4041666666666664</v>
      </c>
      <c r="I194" s="186"/>
    </row>
    <row r="195" spans="1:9" ht="15.5" x14ac:dyDescent="0.35">
      <c r="A195" s="126" t="s">
        <v>245</v>
      </c>
      <c r="B195" s="138"/>
      <c r="C195" s="138" t="s">
        <v>329</v>
      </c>
      <c r="D195" s="140"/>
      <c r="E195" s="138"/>
      <c r="F195" s="208"/>
      <c r="G195" s="151"/>
      <c r="H195" s="208"/>
      <c r="I195" s="163"/>
    </row>
    <row r="196" spans="1:9" s="2" customFormat="1" ht="14" x14ac:dyDescent="0.3">
      <c r="A196" s="242" t="s">
        <v>247</v>
      </c>
      <c r="B196" s="227" t="s">
        <v>330</v>
      </c>
      <c r="C196" s="227" t="s">
        <v>377</v>
      </c>
      <c r="D196" s="227"/>
      <c r="E196" s="227" t="s">
        <v>155</v>
      </c>
      <c r="F196" s="228">
        <f>H194</f>
        <v>0.4041666666666664</v>
      </c>
      <c r="G196" s="229">
        <v>0</v>
      </c>
      <c r="H196" s="228">
        <f t="shared" ref="H196:H201" si="21">F196+TIME(0,G196,0)</f>
        <v>0.4041666666666664</v>
      </c>
      <c r="I196" s="230"/>
    </row>
    <row r="197" spans="1:9" ht="14" x14ac:dyDescent="0.3">
      <c r="A197" s="127" t="s">
        <v>248</v>
      </c>
      <c r="B197" s="139" t="s">
        <v>152</v>
      </c>
      <c r="C197" s="139" t="s">
        <v>315</v>
      </c>
      <c r="D197" s="139"/>
      <c r="E197" s="139" t="s">
        <v>316</v>
      </c>
      <c r="F197" s="209">
        <f>H196</f>
        <v>0.4041666666666664</v>
      </c>
      <c r="G197" s="152">
        <v>0</v>
      </c>
      <c r="H197" s="209">
        <f t="shared" si="21"/>
        <v>0.4041666666666664</v>
      </c>
      <c r="I197" s="164"/>
    </row>
    <row r="198" spans="1:9" ht="14" x14ac:dyDescent="0.3">
      <c r="A198" s="127" t="s">
        <v>250</v>
      </c>
      <c r="B198" s="139" t="s">
        <v>330</v>
      </c>
      <c r="C198" s="139" t="s">
        <v>412</v>
      </c>
      <c r="D198" s="139"/>
      <c r="E198" s="139" t="s">
        <v>255</v>
      </c>
      <c r="F198" s="209">
        <f>H197</f>
        <v>0.4041666666666664</v>
      </c>
      <c r="G198" s="152">
        <v>5</v>
      </c>
      <c r="H198" s="209">
        <f t="shared" si="21"/>
        <v>0.40763888888888861</v>
      </c>
      <c r="I198" s="164"/>
    </row>
    <row r="199" spans="1:9" s="2" customFormat="1" ht="14" x14ac:dyDescent="0.3">
      <c r="A199" s="242" t="s">
        <v>251</v>
      </c>
      <c r="B199" s="227" t="s">
        <v>330</v>
      </c>
      <c r="C199" s="227" t="s">
        <v>249</v>
      </c>
      <c r="D199" s="227"/>
      <c r="E199" s="227" t="s">
        <v>208</v>
      </c>
      <c r="F199" s="228">
        <f>H198</f>
        <v>0.40763888888888861</v>
      </c>
      <c r="G199" s="229">
        <v>0</v>
      </c>
      <c r="H199" s="228">
        <f t="shared" si="21"/>
        <v>0.40763888888888861</v>
      </c>
      <c r="I199" s="230"/>
    </row>
    <row r="200" spans="1:9" ht="14" x14ac:dyDescent="0.3">
      <c r="A200" s="242" t="s">
        <v>253</v>
      </c>
      <c r="B200" s="227" t="s">
        <v>152</v>
      </c>
      <c r="C200" s="227" t="s">
        <v>252</v>
      </c>
      <c r="D200" s="227"/>
      <c r="E200" s="227" t="s">
        <v>485</v>
      </c>
      <c r="F200" s="228">
        <f>H199</f>
        <v>0.40763888888888861</v>
      </c>
      <c r="G200" s="229">
        <v>0</v>
      </c>
      <c r="H200" s="228">
        <f t="shared" si="21"/>
        <v>0.40763888888888861</v>
      </c>
      <c r="I200" s="230"/>
    </row>
    <row r="201" spans="1:9" ht="28" x14ac:dyDescent="0.3">
      <c r="A201" s="242" t="s">
        <v>366</v>
      </c>
      <c r="B201" s="227" t="s">
        <v>330</v>
      </c>
      <c r="C201" s="227" t="s">
        <v>413</v>
      </c>
      <c r="D201" s="227"/>
      <c r="E201" s="227" t="s">
        <v>255</v>
      </c>
      <c r="F201" s="228">
        <f>H200</f>
        <v>0.40763888888888861</v>
      </c>
      <c r="G201" s="229">
        <v>3</v>
      </c>
      <c r="H201" s="228">
        <f t="shared" si="21"/>
        <v>0.40972222222222193</v>
      </c>
      <c r="I201" s="230"/>
    </row>
    <row r="202" spans="1:9" ht="15.5" x14ac:dyDescent="0.35">
      <c r="A202" s="126" t="s">
        <v>256</v>
      </c>
      <c r="B202" s="138"/>
      <c r="C202" s="138" t="s">
        <v>332</v>
      </c>
      <c r="D202" s="140"/>
      <c r="E202" s="138"/>
      <c r="F202" s="208"/>
      <c r="G202" s="151"/>
      <c r="H202" s="208"/>
      <c r="I202" s="163"/>
    </row>
    <row r="203" spans="1:9" ht="14" x14ac:dyDescent="0.3">
      <c r="A203" s="242" t="s">
        <v>259</v>
      </c>
      <c r="B203" s="227" t="s">
        <v>152</v>
      </c>
      <c r="C203" s="227" t="s">
        <v>399</v>
      </c>
      <c r="D203" s="227"/>
      <c r="E203" s="227" t="s">
        <v>165</v>
      </c>
      <c r="F203" s="228">
        <f>H201</f>
        <v>0.40972222222222193</v>
      </c>
      <c r="G203" s="229">
        <v>0</v>
      </c>
      <c r="H203" s="228">
        <f t="shared" ref="H203:H208" si="22">F203+TIME(0,G203,0)</f>
        <v>0.40972222222222193</v>
      </c>
      <c r="I203" s="230"/>
    </row>
    <row r="204" spans="1:9" ht="14" x14ac:dyDescent="0.3">
      <c r="A204" s="242" t="s">
        <v>260</v>
      </c>
      <c r="B204" s="227" t="s">
        <v>330</v>
      </c>
      <c r="C204" s="227" t="s">
        <v>265</v>
      </c>
      <c r="D204" s="227"/>
      <c r="E204" s="227" t="s">
        <v>266</v>
      </c>
      <c r="F204" s="228">
        <f t="shared" ref="F204:F208" si="23">H203</f>
        <v>0.40972222222222193</v>
      </c>
      <c r="G204" s="229">
        <v>3</v>
      </c>
      <c r="H204" s="228">
        <f t="shared" si="22"/>
        <v>0.41180555555555526</v>
      </c>
      <c r="I204" s="230"/>
    </row>
    <row r="205" spans="1:9" ht="14" x14ac:dyDescent="0.3">
      <c r="A205" s="242" t="s">
        <v>261</v>
      </c>
      <c r="B205" s="227" t="s">
        <v>152</v>
      </c>
      <c r="C205" s="227" t="s">
        <v>333</v>
      </c>
      <c r="D205" s="227"/>
      <c r="E205" s="227" t="s">
        <v>269</v>
      </c>
      <c r="F205" s="228">
        <f>H204</f>
        <v>0.41180555555555526</v>
      </c>
      <c r="G205" s="229">
        <v>5</v>
      </c>
      <c r="H205" s="228">
        <f t="shared" si="22"/>
        <v>0.41527777777777747</v>
      </c>
      <c r="I205" s="230"/>
    </row>
    <row r="206" spans="1:9" ht="14" x14ac:dyDescent="0.3">
      <c r="A206" s="242" t="s">
        <v>262</v>
      </c>
      <c r="B206" s="227" t="s">
        <v>330</v>
      </c>
      <c r="C206" s="227" t="s">
        <v>318</v>
      </c>
      <c r="D206" s="227"/>
      <c r="E206" s="227" t="s">
        <v>272</v>
      </c>
      <c r="F206" s="228">
        <f t="shared" si="23"/>
        <v>0.41527777777777747</v>
      </c>
      <c r="G206" s="229">
        <v>3</v>
      </c>
      <c r="H206" s="228">
        <f t="shared" si="22"/>
        <v>0.41736111111111079</v>
      </c>
      <c r="I206" s="230"/>
    </row>
    <row r="207" spans="1:9" ht="14" x14ac:dyDescent="0.3">
      <c r="A207" s="242" t="s">
        <v>263</v>
      </c>
      <c r="B207" s="227" t="s">
        <v>152</v>
      </c>
      <c r="C207" s="227" t="s">
        <v>390</v>
      </c>
      <c r="D207" s="227"/>
      <c r="E207" s="227" t="s">
        <v>468</v>
      </c>
      <c r="F207" s="228">
        <f t="shared" si="23"/>
        <v>0.41736111111111079</v>
      </c>
      <c r="G207" s="229">
        <v>0</v>
      </c>
      <c r="H207" s="228">
        <f t="shared" si="22"/>
        <v>0.41736111111111079</v>
      </c>
      <c r="I207" s="230"/>
    </row>
    <row r="208" spans="1:9" ht="14" x14ac:dyDescent="0.3">
      <c r="A208" s="242" t="s">
        <v>264</v>
      </c>
      <c r="B208" s="227" t="s">
        <v>152</v>
      </c>
      <c r="C208" s="227" t="s">
        <v>475</v>
      </c>
      <c r="D208" s="227"/>
      <c r="E208" s="228" t="s">
        <v>488</v>
      </c>
      <c r="F208" s="228">
        <f t="shared" si="23"/>
        <v>0.41736111111111079</v>
      </c>
      <c r="G208" s="229">
        <v>0</v>
      </c>
      <c r="H208" s="228">
        <f t="shared" si="22"/>
        <v>0.41736111111111079</v>
      </c>
      <c r="I208" s="230"/>
    </row>
    <row r="209" spans="1:9" ht="15.5" x14ac:dyDescent="0.35">
      <c r="A209" s="243" t="s">
        <v>273</v>
      </c>
      <c r="B209" s="244"/>
      <c r="C209" s="244" t="s">
        <v>334</v>
      </c>
      <c r="D209" s="245"/>
      <c r="E209" s="244"/>
      <c r="F209" s="246"/>
      <c r="G209" s="247"/>
      <c r="H209" s="246"/>
      <c r="I209" s="248"/>
    </row>
    <row r="210" spans="1:9" s="84" customFormat="1" ht="14" x14ac:dyDescent="0.3">
      <c r="A210" s="242" t="s">
        <v>275</v>
      </c>
      <c r="B210" s="227" t="s">
        <v>330</v>
      </c>
      <c r="C210" s="139" t="s">
        <v>451</v>
      </c>
      <c r="D210" s="145"/>
      <c r="E210" s="139" t="s">
        <v>448</v>
      </c>
      <c r="F210" s="228">
        <f>H208</f>
        <v>0.41736111111111079</v>
      </c>
      <c r="G210" s="229">
        <v>3</v>
      </c>
      <c r="H210" s="228">
        <f>F210+TIME(0,G210,0)</f>
        <v>0.41944444444444412</v>
      </c>
      <c r="I210" s="230"/>
    </row>
    <row r="211" spans="1:9" s="84" customFormat="1" ht="14" x14ac:dyDescent="0.3">
      <c r="A211" s="242" t="s">
        <v>382</v>
      </c>
      <c r="B211" s="227" t="s">
        <v>330</v>
      </c>
      <c r="C211" s="227" t="s">
        <v>499</v>
      </c>
      <c r="D211" s="145"/>
      <c r="E211" s="139" t="s">
        <v>469</v>
      </c>
      <c r="F211" s="228">
        <f>H210</f>
        <v>0.41944444444444412</v>
      </c>
      <c r="G211" s="229">
        <v>3</v>
      </c>
      <c r="H211" s="228">
        <f>F211+TIME(0,G211,0)</f>
        <v>0.42152777777777745</v>
      </c>
      <c r="I211" s="230"/>
    </row>
    <row r="212" spans="1:9" s="84" customFormat="1" ht="14" x14ac:dyDescent="0.3">
      <c r="A212" s="242" t="s">
        <v>449</v>
      </c>
      <c r="B212" s="227" t="s">
        <v>330</v>
      </c>
      <c r="C212" s="227" t="s">
        <v>453</v>
      </c>
      <c r="D212" s="145"/>
      <c r="E212" s="139" t="s">
        <v>431</v>
      </c>
      <c r="F212" s="228">
        <f>H211</f>
        <v>0.42152777777777745</v>
      </c>
      <c r="G212" s="229">
        <v>0</v>
      </c>
      <c r="H212" s="228">
        <f>F212+TIME(0,G212,0)</f>
        <v>0.42152777777777745</v>
      </c>
      <c r="I212" s="249"/>
    </row>
    <row r="213" spans="1:9" s="84" customFormat="1" ht="14" x14ac:dyDescent="0.3">
      <c r="A213" s="242" t="s">
        <v>454</v>
      </c>
      <c r="B213" s="227" t="s">
        <v>330</v>
      </c>
      <c r="C213" s="227" t="s">
        <v>452</v>
      </c>
      <c r="D213" s="145"/>
      <c r="E213" s="139" t="s">
        <v>450</v>
      </c>
      <c r="F213" s="228">
        <f>H211</f>
        <v>0.42152777777777745</v>
      </c>
      <c r="G213" s="229">
        <v>5</v>
      </c>
      <c r="H213" s="228">
        <f>F213+TIME(0,G213,0)</f>
        <v>0.42499999999999966</v>
      </c>
      <c r="I213" s="230"/>
    </row>
    <row r="214" spans="1:9" ht="14" x14ac:dyDescent="0.3">
      <c r="A214" s="226" t="s">
        <v>454</v>
      </c>
      <c r="B214" s="231" t="s">
        <v>330</v>
      </c>
      <c r="C214" s="231" t="s">
        <v>506</v>
      </c>
      <c r="D214" s="272"/>
      <c r="E214" s="203" t="s">
        <v>501</v>
      </c>
      <c r="F214" s="232">
        <f>H212</f>
        <v>0.42152777777777745</v>
      </c>
      <c r="G214" s="233">
        <v>3</v>
      </c>
      <c r="H214" s="232">
        <f>F214+TIME(0,G214,0)</f>
        <v>0.42361111111111077</v>
      </c>
      <c r="I214" s="234"/>
    </row>
    <row r="215" spans="1:9" ht="14" x14ac:dyDescent="0.3">
      <c r="D215" s="235"/>
    </row>
    <row r="216" spans="1:9" ht="15.5" x14ac:dyDescent="0.35">
      <c r="A216" s="123" t="s">
        <v>277</v>
      </c>
      <c r="B216" s="135"/>
      <c r="C216" s="135" t="s">
        <v>278</v>
      </c>
      <c r="D216" s="236"/>
      <c r="E216" s="135"/>
      <c r="F216" s="205"/>
      <c r="G216" s="148"/>
      <c r="H216" s="205"/>
      <c r="I216" s="160"/>
    </row>
    <row r="217" spans="1:9" ht="15.5" x14ac:dyDescent="0.35">
      <c r="A217" s="124" t="s">
        <v>279</v>
      </c>
      <c r="B217" s="136" t="s">
        <v>152</v>
      </c>
      <c r="C217" s="136"/>
      <c r="D217" s="139"/>
      <c r="E217" s="136"/>
      <c r="F217" s="206">
        <f>H214</f>
        <v>0.42361111111111077</v>
      </c>
      <c r="G217" s="149">
        <v>5</v>
      </c>
      <c r="H217" s="206">
        <f t="shared" ref="H217:H220" si="24">F217+TIME(0,G217,0)</f>
        <v>0.42708333333333298</v>
      </c>
      <c r="I217" s="161"/>
    </row>
    <row r="218" spans="1:9" ht="15.5" x14ac:dyDescent="0.35">
      <c r="A218" s="124" t="s">
        <v>280</v>
      </c>
      <c r="B218" s="136" t="s">
        <v>152</v>
      </c>
      <c r="C218" s="136"/>
      <c r="D218" s="139"/>
      <c r="E218" s="136"/>
      <c r="F218" s="206">
        <f t="shared" ref="F218:F220" si="25">H217</f>
        <v>0.42708333333333298</v>
      </c>
      <c r="G218" s="149">
        <v>5</v>
      </c>
      <c r="H218" s="206">
        <f t="shared" si="24"/>
        <v>0.43055555555555519</v>
      </c>
      <c r="I218" s="161"/>
    </row>
    <row r="219" spans="1:9" ht="15.5" x14ac:dyDescent="0.35">
      <c r="A219" s="124" t="s">
        <v>281</v>
      </c>
      <c r="B219" s="136" t="s">
        <v>301</v>
      </c>
      <c r="C219" s="136"/>
      <c r="D219" s="260"/>
      <c r="E219" s="136"/>
      <c r="F219" s="206">
        <f t="shared" si="25"/>
        <v>0.43055555555555519</v>
      </c>
      <c r="G219" s="149">
        <v>20</v>
      </c>
      <c r="H219" s="206">
        <f t="shared" si="24"/>
        <v>0.44444444444444409</v>
      </c>
      <c r="I219" s="161"/>
    </row>
    <row r="220" spans="1:9" ht="15.5" x14ac:dyDescent="0.35">
      <c r="A220" s="250" t="s">
        <v>418</v>
      </c>
      <c r="B220" s="136"/>
      <c r="C220" s="136"/>
      <c r="D220" s="260"/>
      <c r="E220" s="136"/>
      <c r="F220" s="251">
        <f t="shared" si="25"/>
        <v>0.44444444444444409</v>
      </c>
      <c r="G220" s="252">
        <v>0</v>
      </c>
      <c r="H220" s="251">
        <f t="shared" si="24"/>
        <v>0.44444444444444409</v>
      </c>
      <c r="I220" s="253"/>
    </row>
    <row r="221" spans="1:9" ht="14" x14ac:dyDescent="0.3">
      <c r="D221" s="235"/>
      <c r="I221" s="276"/>
    </row>
    <row r="222" spans="1:9" ht="15.5" x14ac:dyDescent="0.35">
      <c r="A222" s="130" t="s">
        <v>282</v>
      </c>
      <c r="B222" s="142"/>
      <c r="C222" s="142" t="s">
        <v>336</v>
      </c>
      <c r="D222" s="238"/>
      <c r="E222" s="142"/>
      <c r="F222" s="216"/>
      <c r="G222" s="155"/>
      <c r="H222" s="216"/>
      <c r="I222" s="277"/>
    </row>
    <row r="223" spans="1:9" ht="15.5" x14ac:dyDescent="0.35">
      <c r="A223" s="133" t="s">
        <v>325</v>
      </c>
      <c r="B223" s="144" t="s">
        <v>145</v>
      </c>
      <c r="C223" s="144" t="s">
        <v>337</v>
      </c>
      <c r="D223" s="260" t="s">
        <v>428</v>
      </c>
      <c r="E223" s="144" t="s">
        <v>165</v>
      </c>
      <c r="F223" s="219">
        <f>H220</f>
        <v>0.44444444444444409</v>
      </c>
      <c r="G223" s="158">
        <v>1</v>
      </c>
      <c r="H223" s="219">
        <f>F223+TIME(0,G223,0)</f>
        <v>0.44513888888888853</v>
      </c>
      <c r="I223" s="161"/>
    </row>
    <row r="224" spans="1:9" ht="15.5" x14ac:dyDescent="0.35">
      <c r="A224" s="133" t="s">
        <v>328</v>
      </c>
      <c r="B224" s="144" t="s">
        <v>145</v>
      </c>
      <c r="C224" s="144" t="s">
        <v>212</v>
      </c>
      <c r="D224" s="260" t="s">
        <v>428</v>
      </c>
      <c r="E224" s="144" t="s">
        <v>165</v>
      </c>
      <c r="F224" s="219">
        <f>H223</f>
        <v>0.44513888888888853</v>
      </c>
      <c r="G224" s="158">
        <v>1</v>
      </c>
      <c r="H224" s="219">
        <f>F224+TIME(0,G224,0)</f>
        <v>0.44583333333333297</v>
      </c>
      <c r="I224" s="161"/>
    </row>
    <row r="225" spans="1:9" s="84" customFormat="1" ht="15.5" x14ac:dyDescent="0.35">
      <c r="A225" s="133"/>
      <c r="B225" s="144" t="s">
        <v>145</v>
      </c>
      <c r="C225" s="144" t="s">
        <v>159</v>
      </c>
      <c r="D225" s="237"/>
      <c r="E225" s="144"/>
      <c r="F225" s="219">
        <f>H224</f>
        <v>0.44583333333333297</v>
      </c>
      <c r="G225" s="158">
        <v>3</v>
      </c>
      <c r="H225" s="219">
        <f>F225+TIME(0,G225,0)</f>
        <v>0.4479166666666663</v>
      </c>
      <c r="I225" s="161"/>
    </row>
    <row r="226" spans="1:9" ht="15.5" x14ac:dyDescent="0.35">
      <c r="A226" s="133" t="s">
        <v>331</v>
      </c>
      <c r="B226" s="144" t="s">
        <v>152</v>
      </c>
      <c r="C226" s="144" t="s">
        <v>338</v>
      </c>
      <c r="D226" s="239"/>
      <c r="E226" s="144" t="s">
        <v>165</v>
      </c>
      <c r="F226" s="219">
        <f>H225</f>
        <v>0.4479166666666663</v>
      </c>
      <c r="G226" s="158">
        <v>1</v>
      </c>
      <c r="H226" s="219">
        <f>F226+TIME(0,G226,0)</f>
        <v>0.44861111111111074</v>
      </c>
      <c r="I226" s="161"/>
    </row>
    <row r="227" spans="1:9" ht="13" x14ac:dyDescent="0.3">
      <c r="A227" s="273"/>
      <c r="B227" s="273"/>
      <c r="C227" s="273" t="s">
        <v>284</v>
      </c>
      <c r="D227" s="273"/>
      <c r="E227" s="273"/>
      <c r="F227" s="274"/>
      <c r="G227" s="275">
        <f>(H227-H226) * 24 * 60</f>
        <v>74.00000000000054</v>
      </c>
      <c r="H227" s="274">
        <v>0.5</v>
      </c>
      <c r="I227" s="278"/>
    </row>
  </sheetData>
  <mergeCells count="11">
    <mergeCell ref="A7:I7"/>
    <mergeCell ref="A8:I8"/>
    <mergeCell ref="A12:I12"/>
    <mergeCell ref="A94:I94"/>
    <mergeCell ref="A133:I133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55" r:id="rId12"/>
    <hyperlink ref="D47" r:id="rId13"/>
    <hyperlink ref="D141" r:id="rId14"/>
    <hyperlink ref="D191" r:id="rId15"/>
    <hyperlink ref="D89" r:id="rId16"/>
    <hyperlink ref="D154" r:id="rId17"/>
    <hyperlink ref="D217" r:id="rId18" display="11-18-1286"/>
    <hyperlink ref="D38" r:id="rId19"/>
    <hyperlink ref="D39" r:id="rId20"/>
    <hyperlink ref="D45" r:id="rId21"/>
    <hyperlink ref="D46" r:id="rId22"/>
    <hyperlink ref="D57" r:id="rId23"/>
    <hyperlink ref="D58" r:id="rId24"/>
    <hyperlink ref="D59" r:id="rId25"/>
    <hyperlink ref="D60" r:id="rId26"/>
    <hyperlink ref="D61" r:id="rId27"/>
    <hyperlink ref="D62" r:id="rId28"/>
    <hyperlink ref="D99" r:id="rId29"/>
    <hyperlink ref="D121" r:id="rId30"/>
    <hyperlink ref="D138" r:id="rId31"/>
    <hyperlink ref="D142" r:id="rId32"/>
    <hyperlink ref="D144" r:id="rId33"/>
    <hyperlink ref="D145" r:id="rId34"/>
    <hyperlink ref="D146" r:id="rId35"/>
    <hyperlink ref="D147" r:id="rId36"/>
    <hyperlink ref="D148" r:id="rId37"/>
    <hyperlink ref="D223" r:id="rId38"/>
    <hyperlink ref="D224" r:id="rId39"/>
    <hyperlink ref="D102" r:id="rId40"/>
    <hyperlink ref="D103" r:id="rId41"/>
    <hyperlink ref="D104" r:id="rId42"/>
    <hyperlink ref="D105" r:id="rId43"/>
    <hyperlink ref="D36" r:id="rId44"/>
    <hyperlink ref="D48" r:id="rId45"/>
    <hyperlink ref="D49" r:id="rId46"/>
    <hyperlink ref="D50" r:id="rId47"/>
    <hyperlink ref="D51" r:id="rId48"/>
    <hyperlink ref="D52" r:id="rId49"/>
    <hyperlink ref="D53" r:id="rId50"/>
    <hyperlink ref="D65" r:id="rId51"/>
    <hyperlink ref="D68" r:id="rId52"/>
    <hyperlink ref="D69" r:id="rId53"/>
    <hyperlink ref="D70" r:id="rId54"/>
    <hyperlink ref="D71" r:id="rId55"/>
    <hyperlink ref="D72" r:id="rId56"/>
    <hyperlink ref="D73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3" r:id="rId66"/>
    <hyperlink ref="D84" r:id="rId67"/>
    <hyperlink ref="D85" r:id="rId68"/>
    <hyperlink ref="D86" r:id="rId69"/>
    <hyperlink ref="D192" r:id="rId70"/>
    <hyperlink ref="D193" r:id="rId71"/>
    <hyperlink ref="D194" r:id="rId72"/>
    <hyperlink ref="D182" r:id="rId73"/>
    <hyperlink ref="D183" r:id="rId74"/>
    <hyperlink ref="D184" r:id="rId75"/>
    <hyperlink ref="D185" r:id="rId76"/>
    <hyperlink ref="D186" r:id="rId77"/>
    <hyperlink ref="D187" r:id="rId78"/>
    <hyperlink ref="D179" r:id="rId79"/>
    <hyperlink ref="D178" r:id="rId80"/>
    <hyperlink ref="D177" r:id="rId81"/>
    <hyperlink ref="D176" r:id="rId82"/>
    <hyperlink ref="D175" r:id="rId83"/>
    <hyperlink ref="D173" r:id="rId84"/>
    <hyperlink ref="D172" r:id="rId85"/>
    <hyperlink ref="D171" r:id="rId86"/>
    <hyperlink ref="D170" r:id="rId87"/>
    <hyperlink ref="D169" r:id="rId88"/>
    <hyperlink ref="D168" r:id="rId89"/>
    <hyperlink ref="D166" r:id="rId90"/>
    <hyperlink ref="D165" r:id="rId91"/>
    <hyperlink ref="D164" r:id="rId92"/>
    <hyperlink ref="D163" r:id="rId93"/>
    <hyperlink ref="D162" r:id="rId94"/>
    <hyperlink ref="D161" r:id="rId95"/>
    <hyperlink ref="D158" r:id="rId96"/>
    <hyperlink ref="D90" r:id="rId97"/>
  </hyperlinks>
  <pageMargins left="0.7" right="0.7" top="0.75" bottom="0.75" header="0.3" footer="0.3"/>
  <pageSetup paperSize="9" orientation="portrait" r:id="rId98"/>
  <legacyDrawing r:id="rId9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Q20" sqref="Q20"/>
    </sheetView>
  </sheetViews>
  <sheetFormatPr defaultRowHeight="12.5" x14ac:dyDescent="0.25"/>
  <cols>
    <col min="1" max="1" width="12.7265625" style="134" customWidth="1"/>
    <col min="2" max="2" width="6.7265625" style="134" customWidth="1"/>
    <col min="3" max="3" width="50.7265625" style="134" customWidth="1"/>
    <col min="4" max="4" width="18.7265625" style="134" customWidth="1"/>
    <col min="5" max="5" width="13.7265625" style="134" customWidth="1"/>
    <col min="6" max="6" width="8.7265625" style="220" customWidth="1"/>
    <col min="7" max="7" width="10.7265625" style="159" customWidth="1"/>
    <col min="8" max="8" width="8.7265625" style="220" customWidth="1"/>
    <col min="9" max="9" width="12.7265625" style="134" customWidth="1"/>
  </cols>
  <sheetData>
    <row r="1" spans="1:9" ht="25.15" customHeight="1" x14ac:dyDescent="0.5">
      <c r="A1" s="425" t="str">
        <f>Parameters!B1</f>
        <v>171th IEEE 802.11 WIRELESS LOCAL AREA NETWORKS SESSION</v>
      </c>
      <c r="B1" s="424"/>
      <c r="C1" s="424"/>
      <c r="D1" s="424"/>
      <c r="E1" s="424"/>
      <c r="F1" s="424"/>
      <c r="G1" s="424"/>
      <c r="H1" s="424"/>
      <c r="I1" s="424"/>
    </row>
    <row r="2" spans="1:9" ht="25.15" customHeight="1" x14ac:dyDescent="0.5">
      <c r="A2" s="425" t="str">
        <f>Parameters!B2</f>
        <v>Hilton Waikoloa, Waikoloa HI</v>
      </c>
      <c r="B2" s="424"/>
      <c r="C2" s="424"/>
      <c r="D2" s="424"/>
      <c r="E2" s="424"/>
      <c r="F2" s="424"/>
      <c r="G2" s="424"/>
      <c r="H2" s="424"/>
      <c r="I2" s="424"/>
    </row>
    <row r="3" spans="1:9" ht="25.15" customHeight="1" x14ac:dyDescent="0.5">
      <c r="A3" s="425" t="str">
        <f>Parameters!B3</f>
        <v>September 9-14, 2018</v>
      </c>
      <c r="B3" s="424"/>
      <c r="C3" s="424"/>
      <c r="D3" s="424"/>
      <c r="E3" s="424"/>
      <c r="F3" s="424"/>
      <c r="G3" s="424"/>
      <c r="H3" s="424"/>
      <c r="I3" s="424"/>
    </row>
    <row r="4" spans="1:9" ht="18" customHeight="1" x14ac:dyDescent="0.35">
      <c r="A4" s="423" t="s">
        <v>446</v>
      </c>
      <c r="B4" s="424"/>
      <c r="C4" s="424"/>
      <c r="D4" s="424"/>
      <c r="E4" s="424"/>
      <c r="F4" s="424"/>
      <c r="G4" s="424"/>
      <c r="H4" s="424"/>
      <c r="I4" s="424"/>
    </row>
    <row r="5" spans="1:9" ht="18" customHeight="1" x14ac:dyDescent="0.35">
      <c r="A5" s="423" t="s">
        <v>132</v>
      </c>
      <c r="B5" s="424"/>
      <c r="C5" s="424"/>
      <c r="D5" s="424"/>
      <c r="E5" s="424"/>
      <c r="F5" s="424"/>
      <c r="G5" s="424"/>
      <c r="H5" s="424"/>
      <c r="I5" s="424"/>
    </row>
    <row r="6" spans="1:9" ht="18" customHeight="1" x14ac:dyDescent="0.35">
      <c r="A6" s="423" t="s">
        <v>447</v>
      </c>
      <c r="B6" s="424"/>
      <c r="C6" s="424"/>
      <c r="D6" s="424"/>
      <c r="E6" s="424"/>
      <c r="F6" s="424"/>
      <c r="G6" s="424"/>
      <c r="H6" s="424"/>
      <c r="I6" s="424"/>
    </row>
    <row r="7" spans="1:9" ht="18" customHeight="1" x14ac:dyDescent="0.35">
      <c r="A7" s="423" t="s">
        <v>133</v>
      </c>
      <c r="B7" s="424"/>
      <c r="C7" s="424"/>
      <c r="D7" s="424"/>
      <c r="E7" s="424"/>
      <c r="F7" s="424"/>
      <c r="G7" s="424"/>
      <c r="H7" s="424"/>
      <c r="I7" s="424"/>
    </row>
    <row r="8" spans="1:9" ht="30" customHeight="1" x14ac:dyDescent="0.6">
      <c r="A8" s="426" t="str">
        <f>"Agenda R" &amp; Parameters!$B$8</f>
        <v>Agenda R2</v>
      </c>
      <c r="B8" s="427"/>
      <c r="C8" s="427"/>
      <c r="D8" s="427"/>
      <c r="E8" s="427"/>
      <c r="F8" s="427"/>
      <c r="G8" s="427"/>
      <c r="H8" s="427"/>
      <c r="I8" s="427"/>
    </row>
    <row r="12" spans="1:9" ht="15.5" x14ac:dyDescent="0.35">
      <c r="A12" s="428" t="s">
        <v>507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" x14ac:dyDescent="0.35">
      <c r="A13" s="122" t="s">
        <v>134</v>
      </c>
      <c r="B13" s="122" t="s">
        <v>135</v>
      </c>
      <c r="C13" s="122" t="s">
        <v>60</v>
      </c>
      <c r="D13" s="122" t="s">
        <v>136</v>
      </c>
      <c r="E13" s="122" t="s">
        <v>137</v>
      </c>
      <c r="F13" s="204" t="s">
        <v>138</v>
      </c>
      <c r="G13" s="147" t="s">
        <v>139</v>
      </c>
      <c r="H13" s="204" t="s">
        <v>140</v>
      </c>
      <c r="I13" s="122" t="s">
        <v>141</v>
      </c>
    </row>
    <row r="14" spans="1:9" ht="15.5" x14ac:dyDescent="0.35">
      <c r="A14" s="188" t="s">
        <v>142</v>
      </c>
      <c r="B14" s="189"/>
      <c r="C14" s="189" t="s">
        <v>285</v>
      </c>
      <c r="D14" s="189"/>
      <c r="E14" s="189" t="s">
        <v>165</v>
      </c>
      <c r="F14" s="221">
        <v>0.8125</v>
      </c>
      <c r="G14" s="190">
        <v>0</v>
      </c>
      <c r="H14" s="221">
        <f>F14+TIME(0,G14,0)</f>
        <v>0.8125</v>
      </c>
      <c r="I14" s="191"/>
    </row>
    <row r="16" spans="1:9" ht="15.5" x14ac:dyDescent="0.35">
      <c r="A16" s="132" t="s">
        <v>158</v>
      </c>
      <c r="B16" s="143"/>
      <c r="C16" s="143" t="s">
        <v>339</v>
      </c>
      <c r="D16" s="143"/>
      <c r="E16" s="143" t="s">
        <v>239</v>
      </c>
      <c r="F16" s="222">
        <f>H14</f>
        <v>0.8125</v>
      </c>
      <c r="G16" s="157">
        <v>15</v>
      </c>
      <c r="H16" s="222">
        <f>F16+TIME(0,G16,0)</f>
        <v>0.82291666666666663</v>
      </c>
      <c r="I16" s="167"/>
    </row>
    <row r="18" spans="1:9" ht="15.5" x14ac:dyDescent="0.35">
      <c r="A18" s="132" t="s">
        <v>201</v>
      </c>
      <c r="B18" s="143"/>
      <c r="C18" s="143" t="s">
        <v>340</v>
      </c>
      <c r="D18" s="143"/>
      <c r="E18" s="143" t="s">
        <v>239</v>
      </c>
      <c r="F18" s="222">
        <f>H16</f>
        <v>0.82291666666666663</v>
      </c>
      <c r="G18" s="157">
        <v>15</v>
      </c>
      <c r="H18" s="222">
        <f>F18+TIME(0,G18,0)</f>
        <v>0.83333333333333326</v>
      </c>
      <c r="I18" s="167"/>
    </row>
    <row r="20" spans="1:9" ht="31" x14ac:dyDescent="0.35">
      <c r="A20" s="132" t="s">
        <v>222</v>
      </c>
      <c r="B20" s="143"/>
      <c r="C20" s="143" t="s">
        <v>341</v>
      </c>
      <c r="D20" s="143"/>
      <c r="E20" s="143" t="s">
        <v>208</v>
      </c>
      <c r="F20" s="222">
        <f>H18</f>
        <v>0.83333333333333326</v>
      </c>
      <c r="G20" s="157">
        <v>30</v>
      </c>
      <c r="H20" s="222">
        <f>F20+TIME(0,G20,0)</f>
        <v>0.85416666666666663</v>
      </c>
      <c r="I20" s="167"/>
    </row>
    <row r="22" spans="1:9" ht="15.5" x14ac:dyDescent="0.35">
      <c r="A22" s="132" t="s">
        <v>277</v>
      </c>
      <c r="B22" s="143"/>
      <c r="C22" s="143" t="s">
        <v>342</v>
      </c>
      <c r="D22" s="143"/>
      <c r="E22" s="143" t="s">
        <v>165</v>
      </c>
      <c r="F22" s="222">
        <f>H20</f>
        <v>0.85416666666666663</v>
      </c>
      <c r="G22" s="157">
        <v>15</v>
      </c>
      <c r="H22" s="222">
        <f>F22+TIME(0,G22,0)</f>
        <v>0.86458333333333326</v>
      </c>
      <c r="I22" s="167"/>
    </row>
    <row r="24" spans="1:9" ht="31" x14ac:dyDescent="0.35">
      <c r="A24" s="132" t="s">
        <v>282</v>
      </c>
      <c r="B24" s="143"/>
      <c r="C24" s="143" t="s">
        <v>401</v>
      </c>
      <c r="D24" s="143"/>
      <c r="E24" s="143" t="s">
        <v>165</v>
      </c>
      <c r="F24" s="222">
        <f>H22</f>
        <v>0.86458333333333326</v>
      </c>
      <c r="G24" s="157">
        <v>10</v>
      </c>
      <c r="H24" s="222">
        <f>F24+TIME(0,G24,0)</f>
        <v>0.87152777777777768</v>
      </c>
      <c r="I24" s="167"/>
    </row>
    <row r="26" spans="1:9" ht="31" x14ac:dyDescent="0.35">
      <c r="A26" s="132" t="s">
        <v>335</v>
      </c>
      <c r="B26" s="143"/>
      <c r="C26" s="143" t="s">
        <v>402</v>
      </c>
      <c r="D26" s="143"/>
      <c r="E26" s="143" t="s">
        <v>165</v>
      </c>
      <c r="F26" s="222">
        <f>H24</f>
        <v>0.87152777777777768</v>
      </c>
      <c r="G26" s="157">
        <v>15</v>
      </c>
      <c r="H26" s="222">
        <f>F26+TIME(0,G26,0)</f>
        <v>0.88194444444444431</v>
      </c>
      <c r="I26" s="167"/>
    </row>
    <row r="28" spans="1:9" ht="15.5" x14ac:dyDescent="0.35">
      <c r="A28" s="172" t="s">
        <v>403</v>
      </c>
      <c r="B28" s="178"/>
      <c r="C28" s="178" t="s">
        <v>338</v>
      </c>
      <c r="D28" s="178"/>
      <c r="E28" s="178"/>
      <c r="F28" s="218">
        <f>H26</f>
        <v>0.88194444444444431</v>
      </c>
      <c r="G28" s="183">
        <v>0</v>
      </c>
      <c r="H28" s="218">
        <f>F28+TIME(0,G28,0)</f>
        <v>0.88194444444444431</v>
      </c>
      <c r="I28" s="178"/>
    </row>
    <row r="29" spans="1:9" ht="13" x14ac:dyDescent="0.3">
      <c r="A29" s="131"/>
      <c r="B29" s="131"/>
      <c r="C29" s="131" t="s">
        <v>284</v>
      </c>
      <c r="D29" s="131"/>
      <c r="E29" s="131"/>
      <c r="F29" s="217"/>
      <c r="G29" s="156">
        <f>(H29-H28) * 24 * 60</f>
        <v>20.000000000000249</v>
      </c>
      <c r="H29" s="21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90" zoomScaleNormal="90" workbookViewId="0">
      <selection activeCell="E24" sqref="E24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78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99" customFormat="1" ht="13" x14ac:dyDescent="0.3">
      <c r="A3" s="430" t="s">
        <v>79</v>
      </c>
      <c r="B3" s="430"/>
      <c r="C3" s="98"/>
      <c r="D3" s="98"/>
    </row>
    <row r="4" spans="1:5" s="4" customFormat="1" ht="13" x14ac:dyDescent="0.3">
      <c r="A4" s="46" t="s">
        <v>118</v>
      </c>
      <c r="B4" s="46" t="s">
        <v>60</v>
      </c>
      <c r="C4" s="46" t="s">
        <v>0</v>
      </c>
      <c r="D4" s="46" t="s">
        <v>61</v>
      </c>
    </row>
    <row r="5" spans="1:5" s="194" customFormat="1" x14ac:dyDescent="0.25">
      <c r="A5" s="47" t="s">
        <v>405</v>
      </c>
      <c r="B5" s="47" t="s">
        <v>406</v>
      </c>
      <c r="C5" s="47" t="s">
        <v>407</v>
      </c>
      <c r="D5" s="69" t="s">
        <v>527</v>
      </c>
    </row>
    <row r="6" spans="1:5" s="194" customFormat="1" x14ac:dyDescent="0.25">
      <c r="A6" s="47" t="s">
        <v>376</v>
      </c>
      <c r="B6" s="47" t="s">
        <v>374</v>
      </c>
      <c r="C6" s="47" t="s">
        <v>375</v>
      </c>
      <c r="D6" s="69" t="s">
        <v>514</v>
      </c>
    </row>
    <row r="7" spans="1:5" ht="13" x14ac:dyDescent="0.25">
      <c r="A7" s="78" t="s">
        <v>46</v>
      </c>
      <c r="B7" s="48" t="s">
        <v>65</v>
      </c>
      <c r="C7" s="48" t="s">
        <v>66</v>
      </c>
      <c r="D7" s="69" t="s">
        <v>517</v>
      </c>
    </row>
    <row r="8" spans="1:5" ht="12.75" customHeight="1" x14ac:dyDescent="0.25">
      <c r="A8" s="192" t="s">
        <v>411</v>
      </c>
      <c r="B8" s="47" t="s">
        <v>410</v>
      </c>
      <c r="C8" s="47" t="s">
        <v>379</v>
      </c>
      <c r="D8" s="69" t="s">
        <v>520</v>
      </c>
    </row>
    <row r="9" spans="1:5" s="202" customFormat="1" ht="13" x14ac:dyDescent="0.3">
      <c r="A9" s="198" t="s">
        <v>111</v>
      </c>
      <c r="B9" s="199" t="s">
        <v>459</v>
      </c>
      <c r="C9" s="199" t="s">
        <v>344</v>
      </c>
      <c r="D9" s="200" t="s">
        <v>526</v>
      </c>
      <c r="E9" s="201"/>
    </row>
    <row r="10" spans="1:5" ht="12.75" customHeight="1" x14ac:dyDescent="0.25">
      <c r="A10" s="77" t="s">
        <v>5</v>
      </c>
      <c r="B10" s="48" t="s">
        <v>109</v>
      </c>
      <c r="C10" s="48" t="s">
        <v>123</v>
      </c>
      <c r="D10" s="69" t="s">
        <v>521</v>
      </c>
    </row>
    <row r="11" spans="1:5" ht="12.75" customHeight="1" x14ac:dyDescent="0.25">
      <c r="A11" s="47" t="s">
        <v>380</v>
      </c>
      <c r="B11" s="48" t="s">
        <v>381</v>
      </c>
      <c r="C11" s="48" t="s">
        <v>379</v>
      </c>
      <c r="D11" s="69" t="s">
        <v>523</v>
      </c>
    </row>
    <row r="12" spans="1:5" ht="12.75" customHeight="1" x14ac:dyDescent="0.25">
      <c r="A12" s="197" t="s">
        <v>395</v>
      </c>
      <c r="B12" s="47" t="s">
        <v>396</v>
      </c>
      <c r="C12" s="47" t="s">
        <v>397</v>
      </c>
      <c r="D12" s="69" t="s">
        <v>525</v>
      </c>
    </row>
    <row r="13" spans="1:5" ht="12.75" customHeight="1" x14ac:dyDescent="0.25">
      <c r="A13" s="79" t="s">
        <v>62</v>
      </c>
      <c r="B13" s="47" t="s">
        <v>63</v>
      </c>
      <c r="C13" s="47" t="s">
        <v>64</v>
      </c>
      <c r="D13" s="69" t="s">
        <v>522</v>
      </c>
    </row>
    <row r="14" spans="1:5" ht="12.75" customHeight="1" x14ac:dyDescent="0.25">
      <c r="A14" s="76" t="s">
        <v>117</v>
      </c>
      <c r="B14" s="48" t="s">
        <v>110</v>
      </c>
      <c r="C14" s="48" t="s">
        <v>114</v>
      </c>
      <c r="D14" s="69" t="s">
        <v>524</v>
      </c>
    </row>
    <row r="15" spans="1:5" ht="12.75" customHeight="1" x14ac:dyDescent="0.25">
      <c r="A15" s="80" t="s">
        <v>126</v>
      </c>
      <c r="B15" s="48" t="s">
        <v>115</v>
      </c>
      <c r="C15" s="47" t="s">
        <v>121</v>
      </c>
      <c r="D15" s="69" t="s">
        <v>515</v>
      </c>
    </row>
    <row r="16" spans="1:5" ht="12.75" customHeight="1" x14ac:dyDescent="0.25">
      <c r="A16" s="193" t="s">
        <v>386</v>
      </c>
      <c r="B16" s="47" t="s">
        <v>387</v>
      </c>
      <c r="C16" s="47" t="s">
        <v>392</v>
      </c>
      <c r="D16" s="69" t="s">
        <v>518</v>
      </c>
    </row>
    <row r="17" spans="1:9" ht="12.75" customHeight="1" x14ac:dyDescent="0.25">
      <c r="A17" s="195" t="s">
        <v>480</v>
      </c>
      <c r="B17" s="47" t="s">
        <v>481</v>
      </c>
      <c r="C17" s="47" t="s">
        <v>460</v>
      </c>
      <c r="D17" s="69" t="s">
        <v>519</v>
      </c>
    </row>
    <row r="18" spans="1:9" ht="12.75" customHeight="1" x14ac:dyDescent="0.25">
      <c r="A18" s="225" t="s">
        <v>551</v>
      </c>
      <c r="B18" s="47" t="s">
        <v>441</v>
      </c>
      <c r="C18" s="47" t="s">
        <v>438</v>
      </c>
      <c r="D18" s="69" t="s">
        <v>538</v>
      </c>
    </row>
    <row r="19" spans="1:9" ht="12.75" customHeight="1" x14ac:dyDescent="0.25">
      <c r="A19" s="257" t="s">
        <v>550</v>
      </c>
      <c r="B19" s="47" t="s">
        <v>552</v>
      </c>
      <c r="C19" s="47" t="s">
        <v>483</v>
      </c>
      <c r="D19" s="69" t="s">
        <v>539</v>
      </c>
    </row>
    <row r="20" spans="1:9" ht="12.75" customHeight="1" x14ac:dyDescent="0.25">
      <c r="A20" s="223" t="s">
        <v>443</v>
      </c>
      <c r="B20" s="47" t="s">
        <v>444</v>
      </c>
      <c r="C20" s="47" t="s">
        <v>445</v>
      </c>
      <c r="D20" s="69" t="s">
        <v>516</v>
      </c>
    </row>
    <row r="21" spans="1:9" ht="12.75" customHeight="1" x14ac:dyDescent="0.25">
      <c r="A21" s="224" t="s">
        <v>439</v>
      </c>
      <c r="B21" s="47" t="s">
        <v>440</v>
      </c>
      <c r="C21" s="47" t="s">
        <v>442</v>
      </c>
      <c r="D21" s="69" t="s">
        <v>510</v>
      </c>
    </row>
    <row r="22" spans="1:9" ht="12.75" customHeight="1" x14ac:dyDescent="0.25">
      <c r="A22" s="261" t="s">
        <v>500</v>
      </c>
      <c r="B22" s="47" t="s">
        <v>509</v>
      </c>
      <c r="C22" s="47" t="s">
        <v>508</v>
      </c>
      <c r="D22" s="69" t="s">
        <v>535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">
      <c r="A24" s="100" t="s">
        <v>80</v>
      </c>
      <c r="B24" s="100"/>
      <c r="C24" s="99"/>
      <c r="D24" s="2"/>
    </row>
    <row r="25" spans="1:9" ht="15" customHeight="1" x14ac:dyDescent="0.3">
      <c r="A25" s="100" t="s">
        <v>95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">
      <c r="A27" s="102" t="s">
        <v>85</v>
      </c>
      <c r="B27" s="103"/>
      <c r="C27" s="2"/>
      <c r="D27" s="2"/>
    </row>
    <row r="28" spans="1:9" ht="12.75" customHeight="1" x14ac:dyDescent="0.25">
      <c r="A28" s="50" t="s">
        <v>81</v>
      </c>
      <c r="B28" s="51" t="s">
        <v>82</v>
      </c>
      <c r="C28" s="2"/>
      <c r="D28" s="2"/>
    </row>
    <row r="29" spans="1:9" ht="12.75" customHeight="1" x14ac:dyDescent="0.25">
      <c r="A29" s="50" t="s">
        <v>83</v>
      </c>
      <c r="B29" s="51" t="s">
        <v>84</v>
      </c>
      <c r="C29" s="2"/>
      <c r="D29" s="2"/>
    </row>
    <row r="30" spans="1:9" ht="12.75" customHeight="1" x14ac:dyDescent="0.25">
      <c r="A30" s="50" t="s">
        <v>86</v>
      </c>
      <c r="B30" s="51" t="s">
        <v>87</v>
      </c>
      <c r="C30" s="2"/>
      <c r="D30" s="2"/>
    </row>
    <row r="31" spans="1:9" ht="12.75" customHeight="1" x14ac:dyDescent="0.25">
      <c r="A31" s="50" t="s">
        <v>88</v>
      </c>
      <c r="B31" s="51" t="s">
        <v>89</v>
      </c>
      <c r="C31" s="2"/>
      <c r="D31" s="2"/>
    </row>
    <row r="32" spans="1:9" ht="12.75" customHeight="1" x14ac:dyDescent="0.25">
      <c r="A32" s="50" t="s">
        <v>90</v>
      </c>
      <c r="B32" s="51" t="s">
        <v>91</v>
      </c>
      <c r="C32" s="2"/>
      <c r="D32" s="2"/>
    </row>
    <row r="33" spans="1:4" x14ac:dyDescent="0.25">
      <c r="A33" s="50" t="s">
        <v>127</v>
      </c>
      <c r="B33" s="120" t="s">
        <v>130</v>
      </c>
      <c r="C33" s="2"/>
      <c r="D33" s="2"/>
    </row>
    <row r="34" spans="1:4" x14ac:dyDescent="0.25">
      <c r="A34" s="50" t="s">
        <v>92</v>
      </c>
      <c r="B34" s="51" t="s">
        <v>93</v>
      </c>
      <c r="C34" s="2"/>
      <c r="D34" s="2"/>
    </row>
    <row r="35" spans="1:4" s="4" customFormat="1" ht="13" x14ac:dyDescent="0.3">
      <c r="A35"/>
      <c r="B35" s="6"/>
      <c r="C35" s="2"/>
      <c r="D35" s="2"/>
    </row>
    <row r="36" spans="1:4" s="101" customFormat="1" ht="13" x14ac:dyDescent="0.3">
      <c r="A36" s="104" t="s">
        <v>94</v>
      </c>
      <c r="B36" s="105"/>
      <c r="C36" s="99"/>
      <c r="D36" s="99"/>
    </row>
    <row r="37" spans="1:4" x14ac:dyDescent="0.25">
      <c r="A37" s="52" t="s">
        <v>96</v>
      </c>
      <c r="B37" s="75" t="s">
        <v>511</v>
      </c>
      <c r="C37" s="2"/>
      <c r="D37" s="2"/>
    </row>
    <row r="38" spans="1:4" x14ac:dyDescent="0.25">
      <c r="A38" s="52" t="s">
        <v>97</v>
      </c>
      <c r="B38" s="75" t="s">
        <v>512</v>
      </c>
      <c r="C38" s="2"/>
      <c r="D38" s="2"/>
    </row>
    <row r="39" spans="1:4" x14ac:dyDescent="0.25">
      <c r="A39" s="52" t="s">
        <v>98</v>
      </c>
      <c r="B39" s="75" t="s">
        <v>534</v>
      </c>
      <c r="C39" s="2"/>
      <c r="D39" s="2"/>
    </row>
    <row r="40" spans="1:4" ht="14.5" x14ac:dyDescent="0.25">
      <c r="A40" s="52" t="s">
        <v>100</v>
      </c>
      <c r="B40" s="75" t="s">
        <v>537</v>
      </c>
      <c r="C40" s="2"/>
      <c r="D40" s="2"/>
    </row>
    <row r="41" spans="1:4" ht="14.5" x14ac:dyDescent="0.25">
      <c r="A41" s="52" t="s">
        <v>102</v>
      </c>
      <c r="B41" s="75" t="s">
        <v>533</v>
      </c>
      <c r="C41" s="2"/>
      <c r="D41" s="2"/>
    </row>
    <row r="42" spans="1:4" x14ac:dyDescent="0.25">
      <c r="A42" s="52" t="s">
        <v>101</v>
      </c>
      <c r="B42" s="75" t="s">
        <v>536</v>
      </c>
      <c r="C42" s="2"/>
      <c r="D42" s="2"/>
    </row>
    <row r="43" spans="1:4" x14ac:dyDescent="0.25">
      <c r="A43" s="52" t="s">
        <v>404</v>
      </c>
      <c r="B43" s="75" t="s">
        <v>513</v>
      </c>
      <c r="C43" s="2"/>
      <c r="D43" s="2"/>
    </row>
    <row r="44" spans="1:4" x14ac:dyDescent="0.25">
      <c r="A44" s="52" t="s">
        <v>1</v>
      </c>
      <c r="B44" s="75" t="s">
        <v>532</v>
      </c>
      <c r="C44" s="2"/>
      <c r="D44" s="2"/>
    </row>
    <row r="45" spans="1:4" x14ac:dyDescent="0.25">
      <c r="A45" s="52" t="s">
        <v>99</v>
      </c>
      <c r="B45" s="75" t="s">
        <v>531</v>
      </c>
      <c r="C45" s="2"/>
      <c r="D45" s="2"/>
    </row>
    <row r="46" spans="1:4" x14ac:dyDescent="0.25">
      <c r="A46" s="52" t="s">
        <v>131</v>
      </c>
      <c r="B46" s="75" t="s">
        <v>529</v>
      </c>
      <c r="C46" s="2"/>
      <c r="D46" s="2"/>
    </row>
    <row r="47" spans="1:4" x14ac:dyDescent="0.25">
      <c r="B47" s="62"/>
      <c r="C47" s="2"/>
      <c r="D47" s="2"/>
    </row>
    <row r="48" spans="1:4" ht="13" x14ac:dyDescent="0.3">
      <c r="A48" s="67" t="s">
        <v>103</v>
      </c>
      <c r="B48" s="66" t="s">
        <v>530</v>
      </c>
      <c r="C48" s="2"/>
      <c r="D48" s="2"/>
    </row>
    <row r="49" spans="1:4" s="4" customFormat="1" ht="13" x14ac:dyDescent="0.3">
      <c r="A49"/>
      <c r="B49"/>
      <c r="C49" s="2"/>
      <c r="D49" s="2"/>
    </row>
    <row r="50" spans="1:4" s="101" customFormat="1" ht="13" x14ac:dyDescent="0.3">
      <c r="A50" s="106" t="s">
        <v>119</v>
      </c>
      <c r="B50" s="106"/>
      <c r="C50" s="99"/>
      <c r="D50" s="99"/>
    </row>
    <row r="51" spans="1:4" ht="13" x14ac:dyDescent="0.25">
      <c r="A51" s="81" t="s">
        <v>106</v>
      </c>
      <c r="B51" s="68" t="s">
        <v>107</v>
      </c>
      <c r="C51" s="2"/>
      <c r="D51" s="2"/>
    </row>
    <row r="52" spans="1:4" ht="13" x14ac:dyDescent="0.25">
      <c r="A52" s="81" t="s">
        <v>58</v>
      </c>
      <c r="B52" s="68" t="s">
        <v>108</v>
      </c>
      <c r="C52" s="2"/>
      <c r="D52" s="2"/>
    </row>
    <row r="54" spans="1:4" s="101" customFormat="1" ht="13" x14ac:dyDescent="0.3">
      <c r="A54" s="107" t="s">
        <v>122</v>
      </c>
      <c r="B54" s="82"/>
      <c r="C54" s="82"/>
      <c r="D54" s="82"/>
    </row>
    <row r="55" spans="1:4" ht="13" x14ac:dyDescent="0.25">
      <c r="A55" s="108" t="s">
        <v>408</v>
      </c>
      <c r="B55" s="69" t="s">
        <v>528</v>
      </c>
      <c r="C55" s="84"/>
      <c r="D55" s="84"/>
    </row>
    <row r="56" spans="1:4" x14ac:dyDescent="0.25">
      <c r="A56" s="84"/>
      <c r="B56" s="84"/>
      <c r="C56" s="84"/>
      <c r="D56" s="84"/>
    </row>
    <row r="57" spans="1:4" ht="13" x14ac:dyDescent="0.3">
      <c r="A57" s="82" t="s">
        <v>120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2" r:id="rId21"/>
    <hyperlink ref="B43" r:id="rId22"/>
    <hyperlink ref="B44" r:id="rId23"/>
    <hyperlink ref="B45" r:id="rId24"/>
    <hyperlink ref="B46" r:id="rId25"/>
    <hyperlink ref="D22" r:id="rId26"/>
    <hyperlink ref="D6" r:id="rId27"/>
    <hyperlink ref="B48" r:id="rId28"/>
    <hyperlink ref="D8" r:id="rId29"/>
    <hyperlink ref="D20" r:id="rId30"/>
    <hyperlink ref="D9" r:id="rId31"/>
    <hyperlink ref="D18" r:id="rId32"/>
    <hyperlink ref="D21" r:id="rId33"/>
    <hyperlink ref="D5" r:id="rId34"/>
    <hyperlink ref="D19" r:id="rId35"/>
    <hyperlink ref="D17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0" sqref="B20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77</v>
      </c>
      <c r="B1" s="39" t="s">
        <v>495</v>
      </c>
    </row>
    <row r="2" spans="1:2" x14ac:dyDescent="0.25">
      <c r="A2" s="39" t="s">
        <v>75</v>
      </c>
      <c r="B2" s="39" t="s">
        <v>496</v>
      </c>
    </row>
    <row r="3" spans="1:2" ht="13" thickBot="1" x14ac:dyDescent="0.3">
      <c r="A3" s="39" t="s">
        <v>76</v>
      </c>
      <c r="B3" s="39" t="s">
        <v>497</v>
      </c>
    </row>
    <row r="4" spans="1:2" s="6" customFormat="1" x14ac:dyDescent="0.25">
      <c r="A4" s="6" t="s">
        <v>71</v>
      </c>
      <c r="B4" s="41">
        <v>43352</v>
      </c>
    </row>
    <row r="5" spans="1:2" s="6" customFormat="1" x14ac:dyDescent="0.25">
      <c r="A5" s="45" t="s">
        <v>74</v>
      </c>
      <c r="B5" s="42">
        <f>B4+1</f>
        <v>43353</v>
      </c>
    </row>
    <row r="6" spans="1:2" s="6" customFormat="1" ht="13" thickBot="1" x14ac:dyDescent="0.3">
      <c r="A6" s="43" t="s">
        <v>72</v>
      </c>
      <c r="B6" s="44">
        <v>6</v>
      </c>
    </row>
    <row r="7" spans="1:2" s="6" customFormat="1" x14ac:dyDescent="0.25">
      <c r="A7" s="43" t="s">
        <v>73</v>
      </c>
      <c r="B7" s="41">
        <f>B4+B6-1</f>
        <v>43357</v>
      </c>
    </row>
    <row r="8" spans="1:2" x14ac:dyDescent="0.25">
      <c r="A8" t="s">
        <v>70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September2018 802.11 Agenda</dc:title>
  <dc:subject>Agendas for the WG, TG, SC and AHC</dc:subject>
  <dc:creator>Stanley, Dorothy</dc:creator>
  <cp:keywords>11-18-1xxx</cp:keywords>
  <cp:lastModifiedBy>Dorothy Stanley</cp:lastModifiedBy>
  <cp:lastPrinted>2018-08-07T21:31:08Z</cp:lastPrinted>
  <dcterms:created xsi:type="dcterms:W3CDTF">2007-05-08T22:03:28Z</dcterms:created>
  <dcterms:modified xsi:type="dcterms:W3CDTF">2018-09-12T20:00:13Z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