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99" i="880" l="1"/>
  <c r="H199" i="880"/>
  <c r="B7" i="20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/>
  <c r="H141" i="880"/>
  <c r="F142" i="880"/>
  <c r="H142" i="880"/>
  <c r="F145" i="880"/>
  <c r="H145" i="880"/>
  <c r="F146" i="880"/>
  <c r="H146" i="880"/>
  <c r="F147" i="880"/>
  <c r="H147" i="880"/>
  <c r="F148" i="880"/>
  <c r="H148" i="880"/>
  <c r="F149" i="880"/>
  <c r="H149" i="880"/>
  <c r="F150" i="880"/>
  <c r="H150" i="880"/>
  <c r="F151" i="880"/>
  <c r="H151" i="880"/>
  <c r="F152" i="880"/>
  <c r="H152" i="880"/>
  <c r="F153" i="880"/>
  <c r="H153" i="880"/>
  <c r="F157" i="880"/>
  <c r="H157" i="880"/>
  <c r="F158" i="880"/>
  <c r="H158" i="880"/>
  <c r="F159" i="880"/>
  <c r="H159" i="880"/>
  <c r="F160" i="880"/>
  <c r="H160" i="880"/>
  <c r="F161" i="880"/>
  <c r="H161" i="880"/>
  <c r="F162" i="880"/>
  <c r="H162" i="880"/>
  <c r="F163" i="880"/>
  <c r="H163" i="880"/>
  <c r="F165" i="880"/>
  <c r="H165" i="880"/>
  <c r="F166" i="880"/>
  <c r="H166" i="880"/>
  <c r="F167" i="880"/>
  <c r="H167" i="880"/>
  <c r="F168" i="880"/>
  <c r="H168" i="880"/>
  <c r="F169" i="880"/>
  <c r="H169" i="880"/>
  <c r="F170" i="880"/>
  <c r="H170" i="880"/>
  <c r="F172" i="880"/>
  <c r="H172" i="880"/>
  <c r="F173" i="880"/>
  <c r="H173" i="880"/>
  <c r="F174" i="880"/>
  <c r="H174" i="880"/>
  <c r="F175" i="880"/>
  <c r="H175" i="880"/>
  <c r="F176" i="880"/>
  <c r="H176" i="880"/>
  <c r="F177" i="880"/>
  <c r="H177" i="880"/>
  <c r="H100" i="880"/>
  <c r="F101" i="880"/>
  <c r="H101" i="880"/>
  <c r="F102" i="880"/>
  <c r="H102" i="880"/>
  <c r="F105" i="880"/>
  <c r="H105" i="880"/>
  <c r="F106" i="880"/>
  <c r="H106" i="880"/>
  <c r="F107" i="880"/>
  <c r="H107" i="880"/>
  <c r="H15" i="880"/>
  <c r="F16" i="880"/>
  <c r="H16" i="880"/>
  <c r="F17" i="880"/>
  <c r="H17" i="880"/>
  <c r="F18" i="880"/>
  <c r="H18" i="880"/>
  <c r="F19" i="880"/>
  <c r="H19" i="880"/>
  <c r="F20" i="880"/>
  <c r="H20" i="880"/>
  <c r="F24" i="880"/>
  <c r="H24" i="880"/>
  <c r="F26" i="880"/>
  <c r="H26" i="880"/>
  <c r="F27" i="880"/>
  <c r="H27" i="880"/>
  <c r="F28" i="880"/>
  <c r="H28" i="880"/>
  <c r="F29" i="880"/>
  <c r="H29" i="880"/>
  <c r="F30" i="880"/>
  <c r="H30" i="880"/>
  <c r="F31" i="880"/>
  <c r="H31" i="880"/>
  <c r="F32" i="880"/>
  <c r="H32" i="880"/>
  <c r="F33" i="880"/>
  <c r="H33" i="880"/>
  <c r="F34" i="880"/>
  <c r="H34" i="880"/>
  <c r="F35" i="880"/>
  <c r="H35" i="880"/>
  <c r="F36" i="880"/>
  <c r="H36" i="880"/>
  <c r="F38" i="880"/>
  <c r="H38" i="880"/>
  <c r="F39" i="880"/>
  <c r="H39" i="880"/>
  <c r="F40" i="880"/>
  <c r="H40" i="880"/>
  <c r="F41" i="880"/>
  <c r="H41" i="880"/>
  <c r="F42" i="880"/>
  <c r="H42" i="880"/>
  <c r="F45" i="880"/>
  <c r="H45" i="880"/>
  <c r="F46" i="880"/>
  <c r="H46" i="880"/>
  <c r="F47" i="880"/>
  <c r="H47" i="880"/>
  <c r="F48" i="880"/>
  <c r="H48" i="880"/>
  <c r="F49" i="880"/>
  <c r="H49" i="880"/>
  <c r="F50" i="880"/>
  <c r="H50" i="880"/>
  <c r="F51" i="880"/>
  <c r="H51" i="880"/>
  <c r="F52" i="880"/>
  <c r="H52" i="880"/>
  <c r="F53" i="880"/>
  <c r="H53" i="880"/>
  <c r="F57" i="880"/>
  <c r="H57" i="880"/>
  <c r="F58" i="880"/>
  <c r="H58" i="880"/>
  <c r="F59" i="880"/>
  <c r="H59" i="880"/>
  <c r="F60" i="880"/>
  <c r="H60" i="880"/>
  <c r="F61" i="880"/>
  <c r="H61" i="880"/>
  <c r="F62" i="880"/>
  <c r="H62" i="880"/>
  <c r="F63" i="880"/>
  <c r="H63" i="880"/>
  <c r="F64" i="880"/>
  <c r="H64" i="880"/>
  <c r="F65" i="880"/>
  <c r="H65" i="880"/>
  <c r="F66" i="880"/>
  <c r="H66" i="880"/>
  <c r="F68" i="880"/>
  <c r="H68" i="880"/>
  <c r="F69" i="880"/>
  <c r="H69" i="880"/>
  <c r="F70" i="880"/>
  <c r="H70" i="880"/>
  <c r="F71" i="880"/>
  <c r="H71" i="880"/>
  <c r="F72" i="880"/>
  <c r="H72" i="880"/>
  <c r="F73" i="880"/>
  <c r="H73" i="880"/>
  <c r="F75" i="880"/>
  <c r="H75" i="880"/>
  <c r="F76" i="880"/>
  <c r="H76" i="880"/>
  <c r="F77" i="880"/>
  <c r="H77" i="880"/>
  <c r="F78" i="880"/>
  <c r="H78" i="880"/>
  <c r="F79" i="880"/>
  <c r="H79" i="880"/>
  <c r="F80" i="880"/>
  <c r="H80" i="880"/>
  <c r="F81" i="880"/>
  <c r="H81" i="880"/>
  <c r="F82" i="880"/>
  <c r="H82" i="880"/>
  <c r="A3" i="880"/>
  <c r="A2" i="880"/>
  <c r="A1" i="880"/>
  <c r="F178" i="880"/>
  <c r="H178" i="880"/>
  <c r="F180" i="880"/>
  <c r="H180" i="880"/>
  <c r="F182" i="880"/>
  <c r="H182" i="880"/>
  <c r="F183" i="880"/>
  <c r="H183" i="880"/>
  <c r="F184" i="880"/>
  <c r="H184" i="880"/>
  <c r="F185" i="880"/>
  <c r="H185" i="880"/>
  <c r="F179" i="880"/>
  <c r="H179" i="880"/>
  <c r="F85" i="880"/>
  <c r="H85" i="880"/>
  <c r="F86" i="880"/>
  <c r="H86" i="880"/>
  <c r="F83" i="880"/>
  <c r="H83" i="880"/>
  <c r="F108" i="880"/>
  <c r="H108" i="880"/>
  <c r="F109" i="880"/>
  <c r="H109" i="880"/>
  <c r="F110" i="880"/>
  <c r="H110" i="880"/>
  <c r="F113" i="880"/>
  <c r="H113" i="880"/>
  <c r="F117" i="880"/>
  <c r="H117" i="880"/>
  <c r="F118" i="880"/>
  <c r="H118" i="880"/>
  <c r="F120" i="880"/>
  <c r="H120" i="880"/>
  <c r="F121" i="880"/>
  <c r="H121" i="880"/>
  <c r="F124" i="880"/>
  <c r="H124" i="880"/>
  <c r="F125" i="880"/>
  <c r="H125" i="880"/>
  <c r="B8" i="782"/>
  <c r="B1" i="779"/>
  <c r="L31" i="20"/>
  <c r="L29" i="20"/>
  <c r="L27" i="20"/>
  <c r="B2" i="20"/>
  <c r="B5" i="779"/>
  <c r="O5" i="779"/>
  <c r="B5" i="782"/>
  <c r="B7" i="782"/>
  <c r="B3" i="779"/>
  <c r="B5" i="20"/>
  <c r="AA5" i="779"/>
  <c r="F128" i="880"/>
  <c r="H128" i="880"/>
  <c r="F129" i="880"/>
  <c r="H129" i="880"/>
  <c r="F130" i="880"/>
  <c r="H130" i="880"/>
  <c r="F131" i="880"/>
  <c r="H131" i="880"/>
  <c r="F132" i="880"/>
  <c r="H132" i="880"/>
  <c r="F134" i="880"/>
  <c r="H134" i="880"/>
  <c r="F126" i="880"/>
  <c r="H126" i="880"/>
  <c r="F127" i="880"/>
  <c r="H127" i="880"/>
  <c r="F186" i="880"/>
  <c r="H186" i="880"/>
  <c r="F189" i="880"/>
  <c r="H189" i="880"/>
  <c r="F190" i="880"/>
  <c r="H190" i="880"/>
  <c r="F191" i="880"/>
  <c r="H191" i="880"/>
  <c r="F192" i="880"/>
  <c r="H192" i="880"/>
  <c r="F193" i="880"/>
  <c r="H193" i="880"/>
  <c r="F87" i="880"/>
  <c r="H87" i="880"/>
  <c r="F89" i="880"/>
  <c r="H89" i="880"/>
  <c r="F92" i="880"/>
  <c r="H92" i="880"/>
  <c r="F94" i="880"/>
  <c r="H94" i="880"/>
  <c r="G95" i="880"/>
  <c r="F88" i="880"/>
  <c r="H88" i="880"/>
  <c r="U5" i="779"/>
  <c r="C5" i="779"/>
  <c r="A8" i="881"/>
  <c r="A8" i="880"/>
  <c r="I5" i="779"/>
  <c r="A1" i="779"/>
  <c r="G135" i="880"/>
  <c r="F194" i="880"/>
  <c r="H194" i="880"/>
  <c r="F198" i="880"/>
  <c r="H198" i="880"/>
  <c r="F200" i="880"/>
  <c r="H200" i="880"/>
  <c r="F201" i="880"/>
  <c r="H201" i="880"/>
  <c r="F203" i="880"/>
  <c r="H203" i="880"/>
  <c r="F204" i="880"/>
  <c r="H204" i="880"/>
  <c r="F205" i="880"/>
  <c r="H205" i="880"/>
  <c r="F206" i="880"/>
  <c r="H206" i="880"/>
  <c r="F207" i="880"/>
  <c r="H207" i="880"/>
  <c r="F208" i="880"/>
  <c r="H208" i="880"/>
  <c r="F210" i="880"/>
  <c r="H210" i="880"/>
  <c r="F211" i="880"/>
  <c r="H211" i="880"/>
  <c r="F212" i="880"/>
  <c r="H212" i="880"/>
  <c r="F213" i="880"/>
  <c r="H213" i="880"/>
  <c r="F214" i="880"/>
  <c r="H214" i="880"/>
  <c r="F215" i="880"/>
  <c r="H215" i="880"/>
  <c r="F216" i="880"/>
  <c r="H216" i="880"/>
  <c r="F218" i="880"/>
  <c r="H218" i="880"/>
  <c r="F220" i="880"/>
  <c r="H220" i="880"/>
  <c r="F221" i="880"/>
  <c r="H221" i="880"/>
  <c r="F217" i="880"/>
  <c r="H217" i="880"/>
  <c r="F222" i="880"/>
  <c r="H222" i="880"/>
  <c r="F224" i="880"/>
  <c r="H224" i="880"/>
  <c r="F227" i="880"/>
  <c r="H227" i="880"/>
  <c r="F228" i="880"/>
  <c r="H228" i="880"/>
  <c r="F229" i="880"/>
  <c r="H229" i="880"/>
  <c r="F230" i="880"/>
  <c r="H230" i="880"/>
  <c r="F231" i="880"/>
  <c r="H231" i="880"/>
  <c r="F232" i="880"/>
  <c r="H232" i="880"/>
  <c r="F233" i="880"/>
  <c r="H233" i="880"/>
  <c r="F236" i="880"/>
  <c r="H236" i="880"/>
  <c r="F237" i="880"/>
  <c r="H237" i="880"/>
  <c r="F238" i="880"/>
  <c r="H238" i="880"/>
  <c r="F239" i="880"/>
  <c r="H239" i="880"/>
  <c r="G240" i="880"/>
  <c r="F223" i="880"/>
  <c r="H223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<sst xmlns="http://schemas.openxmlformats.org/spreadsheetml/2006/main" count="1179" uniqueCount="573">
  <si>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</si>
  <si>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</si>
  <si>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</si>
  <si>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</si>
  <si>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</si>
  <si>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</si>
  <si>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</si>
  <si>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</si>
  <si>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</si>
  <si>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</si>
  <si>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</si>
  <si>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</si>
  <si>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</si>
  <si>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</si>
  <si>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</si>
  <si>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</si>
  <si>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</si>
  <si>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</si>
  <si>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</si>
  <si>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</si>
  <si>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</si>
  <si>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</si>
  <si>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</si>
  <si>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</si>
  <si>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</si>
  <si>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</si>
  <si>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</si>
  <si>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</si>
  <si>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</si>
  <si>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</si>
  <si>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</si>
  <si>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</si>
  <si>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</si>
  <si>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</si>
  <si>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</si>
  <si>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</si>
  <si>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</si>
  <si>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</si>
  <si>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</si>
  <si>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</si>
  <si>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</si>
  <si>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</si>
  <si>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</si>
  <si>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</si>
  <si>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</si>
  <si>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</si>
  <si>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</si>
  <si>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</si>
  <si>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</si>
  <si>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</si>
  <si>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</si>
  <si>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</si>
  <si>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</si>
  <si>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</si>
  <si>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</si>
  <si>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</si>
  <si>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</si>
  <si>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</si>
  <si>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</si>
  <si>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</si>
  <si>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</si>
  <si>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</si>
  <si>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</si>
  <si>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</si>
  <si>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</si>
  <si>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</si>
  <si>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</si>
  <si>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</si>
  <si>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</si>
  <si>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</si>
  <si>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</si>
  <si>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</si>
  <si>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</si>
  <si>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</si>
  <si>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</si>
  <si>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</si>
  <si>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</si>
  <si>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</si>
  <si>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</si>
  <si>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</si>
  <si>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</si>
  <si>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</si>
  <si>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</si>
  <si>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</si>
  <si>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</si>
  <si>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</si>
  <si>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</si>
  <si>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</si>
  <si>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</si>
  <si>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</si>
  <si>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</si>
  <si>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</si>
  <si>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</si>
  <si>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</si>
  <si>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</si>
  <si>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</si>
  <si>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</si>
  <si>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</si>
  <si>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</si>
  <si>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</si>
  <si>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</si>
  <si>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</si>
  <si>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</si>
  <si>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</si>
  <si>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</si>
  <si>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</si>
  <si>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</si>
  <si>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</si>
  <si>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</si>
  <si>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</si>
  <si>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</si>
  <si>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</si>
  <si>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</si>
  <si>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</si>
  <si>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</si>
  <si>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</si>
  <si>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</si>
  <si>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</si>
  <si>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</si>
  <si>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</si>
  <si>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</si>
  <si>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</si>
  <si>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</si>
  <si>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</si>
  <si>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</si>
  <si>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</si>
  <si>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</si>
  <si>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</si>
  <si>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</si>
  <si>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</si>
  <si>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</si>
  <si>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</si>
  <si>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</si>
  <si>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</si>
  <si>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</si>
  <si>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</si>
  <si>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</si>
  <si>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</si>
  <si>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</si>
  <si>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</si>
  <si>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</si>
  <si>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</si>
  <si>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</si>
  <si>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</si>
  <si>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</si>
  <si>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</si>
  <si>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</si>
  <si>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</si>
  <si>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</si>
  <si>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</si>
  <si>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</si>
  <si>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</si>
  <si>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</si>
  <si>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</si>
  <si>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</si>
  <si>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</si>
  <si>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</si>
  <si>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</si>
  <si>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</si>
  <si>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</si>
  <si>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</si>
  <si>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</si>
  <si>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</si>
  <si>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</si>
  <si>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</si>
  <si>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</si>
  <si>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</si>
  <si>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</si>
  <si>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</si>
  <si>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</si>
  <si>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</si>
  <si>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</si>
  <si>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</si>
  <si>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</si>
  <si>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</si>
  <si>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</si>
  <si>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</si>
  <si>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</si>
  <si>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</si>
  <si>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</si>
  <si>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</si>
  <si>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</si>
  <si>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</si>
  <si>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</si>
  <si>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</si>
  <si>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</si>
  <si>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</si>
  <si>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</si>
  <si>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</si>
  <si>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</si>
  <si>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</si>
  <si>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</si>
  <si>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</si>
  <si>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</si>
  <si>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</si>
  <si>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</si>
  <si>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</si>
  <si>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</si>
  <si>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</si>
  <si>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</si>
  <si>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</si>
  <si>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</si>
  <si>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</si>
  <si>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</si>
  <si>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</si>
  <si>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</si>
  <si>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</si>
  <si>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</si>
  <si>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</si>
  <si>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</si>
  <si>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</si>
  <si>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</si>
  <si>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</si>
  <si>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</si>
  <si>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</si>
  <si>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</si>
  <si>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</si>
  <si>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</si>
  <si>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</si>
  <si>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</si>
  <si>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</si>
  <si>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</si>
  <si>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</si>
  <si>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</si>
  <si>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</si>
  <si>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</si>
  <si>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</si>
  <si>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</si>
  <si>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</si>
  <si>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</si>
  <si>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</si>
  <si>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</si>
  <si>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</si>
  <si>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</si>
  <si>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</si>
  <si>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</si>
  <si>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</si>
  <si>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</si>
  <si>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</si>
  <si>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</si>
  <si>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</si>
  <si>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</si>
  <si>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</si>
  <si>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</si>
  <si>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</si>
  <si>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</si>
  <si>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</si>
  <si>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</si>
  <si>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</si>
  <si>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</si>
  <si>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</si>
  <si>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</si>
  <si>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</si>
  <si>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</si>
  <si>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</si>
  <si>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</si>
  <si>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</si>
  <si>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</si>
  <si>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</si>
  <si>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</si>
  <si>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</si>
  <si>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</si>
  <si>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</si>
  <si>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</si>
  <si>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</si>
  <si>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</si>
  <si>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</si>
  <si>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</si>
  <si>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</si>
  <si>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</si>
  <si>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</si>
  <si>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</si>
  <si>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</si>
  <si>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</si>
  <si>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</si>
  <si>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</si>
  <si>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</si>
  <si>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</si>
  <si>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</si>
  <si>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</si>
  <si>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</si>
  <si>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</si>
  <si>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</si>
  <si>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</si>
  <si>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</si>
  <si>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</si>
  <si>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</si>
  <si>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</si>
  <si>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</si>
  <si>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</si>
  <si>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</si>
  <si>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</si>
  <si>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</si>
  <si>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</si>
  <si>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</si>
  <si>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</si>
  <si>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</si>
  <si>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</si>
  <si>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</si>
  <si>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</si>
  <si>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</si>
  <si>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</si>
  <si>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</si>
  <si>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</si>
  <si>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</si>
  <si>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</si>
  <si>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</si>
  <si>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</si>
  <si>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</si>
  <si>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</si>
  <si>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</si>
  <si>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</si>
  <si>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</si>
  <si>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</si>
  <si>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</si>
  <si>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</si>
  <si>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</si>
  <si>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</si>
  <si>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</si>
  <si>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</si>
  <si>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</si>
  <si>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</si>
  <si>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</si>
  <si>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</si>
  <si>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</si>
  <si>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</si>
  <si>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</si>
  <si>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</si>
  <si>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</si>
  <si>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</si>
  <si>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</si>
  <si>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</si>
  <si>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</si>
  <si>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</si>
  <si>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</si>
  <si>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</si>
  <si>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</si>
  <si>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</si>
  <si>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</si>
  <si>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</si>
  <si>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</si>
  <si>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</si>
  <si>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</si>
  <si>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</si>
  <si>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</si>
  <si>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</si>
  <si>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</si>
  <si>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</si>
  <si>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</si>
  <si>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</si>
  <si>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</si>
  <si>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</si>
  <si>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</si>
  <si>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</si>
  <si>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</si>
  <si>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</si>
  <si>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</si>
  <si>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</si>
  <si>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</si>
  <si>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</si>
  <si>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</si>
  <si>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</si>
  <si>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</si>
  <si>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</si>
  <si>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</si>
  <si>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</si>
  <si>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</si>
  <si>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</si>
  <si>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</si>
  <si>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</si>
  <si>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</si>
  <si>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</si>
  <si>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</si>
  <si>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</si>
  <si>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</si>
  <si>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</si>
  <si>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</si>
  <si>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</si>
  <si>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</si>
  <si>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</si>
  <si>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</si>
  <si>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</si>
  <si>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</si>
  <si>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</si>
  <si>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</si>
  <si>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</si>
  <si>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</si>
  <si>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</si>
  <si>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</si>
  <si>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</si>
  <si>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</si>
  <si>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</si>
  <si>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</si>
  <si>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</si>
  <si>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</si>
  <si>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</si>
  <si>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</si>
  <si>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</si>
  <si>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</si>
  <si>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</si>
  <si>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</si>
  <si>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</si>
  <si>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</si>
  <si>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</si>
  <si>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</si>
  <si>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</si>
  <si>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</si>
  <si>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</si>
  <si>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</si>
  <si>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</si>
  <si>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</si>
  <si>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</si>
  <si>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</si>
  <si>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</si>
  <si>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</si>
  <si>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</si>
  <si>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</si>
  <si>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</si>
  <si>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</si>
  <si>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</si>
  <si>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</si>
  <si>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</si>
  <si>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</si>
  <si>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</si>
  <si>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</si>
  <si>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</si>
  <si>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</si>
  <si>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</si>
  <si>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</si>
  <si>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</si>
  <si>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</si>
  <si>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</si>
  <si>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</si>
  <si>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</si>
  <si>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</si>
  <si>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</si>
  <si>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</si>
  <si>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</si>
  <si>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</si>
  <si>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</si>
  <si>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</si>
  <si>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</si>
  <si>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</si>
  <si>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</si>
  <si>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</si>
  <si>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</si>
  <si>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</si>
  <si>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</si>
  <si>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</si>
  <si>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</si>
  <si>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</si>
  <si>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</si>
  <si>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</si>
  <si>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</si>
  <si>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</si>
  <si>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</si>
  <si>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</si>
  <si>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</si>
  <si>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</si>
  <si>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</si>
  <si>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</si>
  <si>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</si>
  <si>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</si>
  <si>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</si>
  <si>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</si>
  <si>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</si>
  <si>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</si>
  <si>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</si>
  <si>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</si>
  <si>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</si>
  <si>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</si>
  <si>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</si>
  <si>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</si>
  <si>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</si>
  <si>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</si>
  <si>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</si>
  <si>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</si>
  <si>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</si>
  <si>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</si>
  <si>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</si>
  <si>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</si>
  <si>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</si>
  <si>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</si>
  <si>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</si>
  <si>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</si>
  <si>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</si>
  <si>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</si>
  <si>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</si>
  <si>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</si>
  <si>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</si>
  <si>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</si>
  <si>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</si>
  <si>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</si>
  <si>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</si>
  <si>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</si>
  <si>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</si>
  <si>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</si>
  <si>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</si>
  <si>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</si>
  <si>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</si>
  <si>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</si>
  <si>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</si>
  <si>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</si>
  <si>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</si>
  <si>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</si>
  <si>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</si>
  <si>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</si>
  <si>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</si>
  <si>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</si>
  <si>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</si>
  <si>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</si>
  <si>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</si>
  <si>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</si>
  <si>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</si>
  <si>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</si>
  <si>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</si>
  <si>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</si>
  <si>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ECR Update</t>
  </si>
  <si>
    <t>802.11aj Recognition</t>
  </si>
  <si>
    <t xml:space="preserve">      3.3.9</t>
  </si>
  <si>
    <t xml:space="preserve">      3.4.5</t>
  </si>
  <si>
    <t>Liaison confirmation motion</t>
  </si>
  <si>
    <t xml:space="preserve">      4.3.10</t>
  </si>
  <si>
    <t>TBD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</si>
  <si>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</si>
  <si>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</si>
  <si>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</si>
  <si>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</si>
  <si>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</si>
  <si>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</si>
  <si>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</si>
  <si>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</si>
  <si>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</si>
  <si>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</si>
  <si>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</si>
  <si>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</si>
  <si>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</si>
  <si>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</si>
  <si>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</si>
  <si>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</si>
  <si>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</si>
  <si>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</si>
  <si>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</si>
  <si>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</si>
  <si>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</si>
  <si>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</si>
  <si>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</si>
  <si>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</si>
  <si>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</si>
  <si>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</si>
  <si>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</si>
  <si>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</si>
  <si>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</si>
  <si>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</si>
  <si>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</si>
  <si>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</si>
  <si>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</si>
  <si>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</si>
  <si>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</si>
  <si>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</si>
  <si>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</si>
  <si>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</si>
  <si>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</si>
  <si>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</si>
  <si>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</si>
  <si>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</si>
  <si>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PHY amendment process</t>
  </si>
  <si>
    <t>Tgaz, TGbb Vice Chair confirmations</t>
  </si>
  <si>
    <t>Wang</t>
  </si>
  <si>
    <t>ECR AHG, EHT TIG, TGbb Chair Confirmation Motions</t>
  </si>
  <si>
    <t>2nd Vice Chair report</t>
  </si>
  <si>
    <t>doc.: IEEE 802.11-18/1025r2</t>
  </si>
  <si>
    <t>Photos (after recess), with thanks to Matthew Fischer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</si>
</sst>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18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10" xfId="61" applyNumberForma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17" xfId="0" applyFont="1" applyFill="1" applyBorder="1" applyAlignment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56" fillId="31" borderId="18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8" borderId="0" xfId="0" applyFont="1" applyFill="1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8" fillId="31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84200" y="5524500"/>
          <a:ext cx="626567" cy="561734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59" TargetMode="External"/><Relationship Id="rId89" Type="http://schemas.openxmlformats.org/officeDocument/2006/relationships/hyperlink" Target="https://mentor.ieee.org/802.11/dcn/11-18-1060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58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27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60" TargetMode="External"/><Relationship Id="rId87" Type="http://schemas.openxmlformats.org/officeDocument/2006/relationships/hyperlink" Target="https://mentor.ieee.org/802.11/dcn/11-18-1060" TargetMode="External"/><Relationship Id="rId102" Type="http://schemas.openxmlformats.org/officeDocument/2006/relationships/hyperlink" Target="https://mentor.ieee.org/802.11/dcn/11-18-1058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60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27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1-18-1058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60" TargetMode="External"/><Relationship Id="rId85" Type="http://schemas.openxmlformats.org/officeDocument/2006/relationships/hyperlink" Target="https://mentor.ieee.org/802.11/dcn/11-18-1059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64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1-18-1058" TargetMode="External"/><Relationship Id="rId108" Type="http://schemas.openxmlformats.org/officeDocument/2006/relationships/comments" Target="../comments1.xml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4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59" TargetMode="External"/><Relationship Id="rId88" Type="http://schemas.openxmlformats.org/officeDocument/2006/relationships/hyperlink" Target="https://mentor.ieee.org/802.11/dcn/11-18-1060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9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printerSettings" Target="../printerSettings/printerSettings12.bin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6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60" TargetMode="External"/><Relationship Id="rId81" Type="http://schemas.openxmlformats.org/officeDocument/2006/relationships/hyperlink" Target="https://mentor.ieee.org/802.11/dcn/11-18-1060" TargetMode="External"/><Relationship Id="rId86" Type="http://schemas.openxmlformats.org/officeDocument/2006/relationships/hyperlink" Target="https://mentor.ieee.org/802.11/dcn/11-18-1027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891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4" sqref="C4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571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510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43290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458</v>
      </c>
      <c r="D12" s="23" t="s">
        <v>457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459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460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461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464</v>
      </c>
      <c r="J18" s="23" t="s">
        <v>492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462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463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7" t="s">
        <v>112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49999999999999" customHeight="1" x14ac:dyDescent="0.4">
      <c r="B23" s="36" t="s">
        <v>111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49999999999999" customHeight="1" x14ac:dyDescent="0.3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49999999999999" customHeight="1" x14ac:dyDescent="0.35">
      <c r="B32" s="37"/>
      <c r="C32" s="276"/>
      <c r="D32" s="276"/>
      <c r="E32" s="276"/>
      <c r="F32" s="27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5"/>
      <c r="D34" s="275"/>
      <c r="E34" s="275"/>
      <c r="F34" s="27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5"/>
      <c r="D36" s="275"/>
      <c r="E36" s="275"/>
      <c r="F36" s="275"/>
    </row>
    <row r="37" spans="2:6" ht="20.149999999999999" customHeight="1" x14ac:dyDescent="0.3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2"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86" t="str">
        <f>Parameters!B1</f>
        <v>170th IEEE 802.11 WIRELESS LOCAL AREA NETWORKS SESSION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8"/>
      <c r="IS2" s="1" t="s">
        <v>3</v>
      </c>
    </row>
    <row r="3" spans="1:253" ht="15.75" customHeight="1" x14ac:dyDescent="0.25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</row>
    <row r="4" spans="1:253" ht="15.75" customHeight="1" x14ac:dyDescent="0.25"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4"/>
    </row>
    <row r="5" spans="1:253" ht="21" customHeight="1" x14ac:dyDescent="0.25">
      <c r="B5" s="295" t="str">
        <f>Parameters!B2</f>
        <v>Manchester Grand Hyatt, San Diego, CA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</row>
    <row r="6" spans="1:253" ht="15.75" customHeight="1" x14ac:dyDescent="0.25"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</row>
    <row r="7" spans="1:253" ht="15.75" customHeight="1" x14ac:dyDescent="0.25">
      <c r="A7" s="54"/>
      <c r="B7" s="298" t="str">
        <f>Parameters!B3</f>
        <v>July 8-13, 2018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73"/>
      <c r="R7" s="73"/>
    </row>
    <row r="8" spans="1:253" ht="15.75" customHeight="1" x14ac:dyDescent="0.25">
      <c r="A8" s="5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97" t="s">
        <v>2</v>
      </c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73"/>
      <c r="R25" s="73"/>
    </row>
    <row r="26" spans="1:21" ht="15.75" customHeight="1" x14ac:dyDescent="0.25">
      <c r="A26" s="54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73"/>
      <c r="R26" s="73"/>
    </row>
    <row r="27" spans="1:21" ht="15.75" customHeight="1" x14ac:dyDescent="0.25">
      <c r="B27" s="296" t="s">
        <v>490</v>
      </c>
      <c r="C27" s="296"/>
      <c r="D27" s="296"/>
      <c r="E27" s="296"/>
      <c r="F27" s="296"/>
      <c r="G27" s="296"/>
      <c r="H27" s="296"/>
      <c r="I27" s="296"/>
      <c r="J27" s="302"/>
      <c r="K27" s="302"/>
      <c r="L27" s="299" t="str">
        <f>Title!C14</f>
        <v>dstanley@ieee.org</v>
      </c>
      <c r="M27" s="300"/>
      <c r="N27" s="300"/>
      <c r="O27" s="300"/>
      <c r="P27" s="300"/>
      <c r="Q27" s="300"/>
      <c r="R27" s="300"/>
    </row>
    <row r="28" spans="1:21" ht="15.75" customHeight="1" x14ac:dyDescent="0.25">
      <c r="B28" s="303"/>
      <c r="C28" s="303"/>
      <c r="D28" s="303"/>
      <c r="E28" s="303"/>
      <c r="F28" s="303"/>
      <c r="G28" s="303"/>
      <c r="H28" s="303"/>
      <c r="I28" s="303"/>
      <c r="J28" s="302"/>
      <c r="K28" s="302"/>
      <c r="L28" s="301"/>
      <c r="M28" s="301"/>
      <c r="N28" s="301"/>
      <c r="O28" s="301"/>
      <c r="P28" s="301"/>
      <c r="Q28" s="301"/>
      <c r="R28" s="301"/>
    </row>
    <row r="29" spans="1:21" ht="15.75" customHeight="1" x14ac:dyDescent="0.25">
      <c r="B29" s="296" t="s">
        <v>50</v>
      </c>
      <c r="C29" s="296"/>
      <c r="D29" s="296"/>
      <c r="E29" s="296"/>
      <c r="F29" s="296"/>
      <c r="G29" s="296"/>
      <c r="H29" s="296"/>
      <c r="I29" s="296"/>
      <c r="J29" s="302"/>
      <c r="K29" s="302"/>
      <c r="L29" s="299" t="str">
        <f>Title!I14</f>
        <v>jrosdahl@ieee.org</v>
      </c>
      <c r="M29" s="300"/>
      <c r="N29" s="300"/>
      <c r="O29" s="300"/>
      <c r="P29" s="300"/>
      <c r="Q29" s="300"/>
      <c r="R29" s="300"/>
    </row>
    <row r="30" spans="1:21" ht="15.75" customHeight="1" x14ac:dyDescent="0.25">
      <c r="B30" s="303"/>
      <c r="C30" s="303"/>
      <c r="D30" s="303"/>
      <c r="E30" s="303"/>
      <c r="F30" s="303"/>
      <c r="G30" s="303"/>
      <c r="H30" s="303"/>
      <c r="I30" s="303"/>
      <c r="J30" s="302"/>
      <c r="K30" s="302"/>
      <c r="L30" s="301"/>
      <c r="M30" s="301"/>
      <c r="N30" s="301"/>
      <c r="O30" s="301"/>
      <c r="P30" s="301"/>
      <c r="Q30" s="301"/>
      <c r="R30" s="301"/>
    </row>
    <row r="31" spans="1:21" ht="15.75" customHeight="1" x14ac:dyDescent="0.25">
      <c r="B31" s="296" t="s">
        <v>491</v>
      </c>
      <c r="C31" s="296"/>
      <c r="D31" s="296"/>
      <c r="E31" s="296"/>
      <c r="F31" s="296"/>
      <c r="G31" s="296"/>
      <c r="H31" s="296"/>
      <c r="I31" s="296"/>
      <c r="J31" s="302"/>
      <c r="K31" s="302"/>
      <c r="L31" s="299" t="str">
        <f>Title!I20</f>
        <v xml:space="preserve">robert.stacey@intel.com </v>
      </c>
      <c r="M31" s="300"/>
      <c r="N31" s="300"/>
      <c r="O31" s="300"/>
      <c r="P31" s="300"/>
      <c r="Q31" s="300"/>
      <c r="R31" s="300"/>
    </row>
    <row r="32" spans="1:21" ht="15.75" customHeight="1" x14ac:dyDescent="0.25">
      <c r="B32" s="303"/>
      <c r="C32" s="303"/>
      <c r="D32" s="303"/>
      <c r="E32" s="303"/>
      <c r="F32" s="303"/>
      <c r="G32" s="303"/>
      <c r="H32" s="303"/>
      <c r="I32" s="303"/>
      <c r="J32" s="302"/>
      <c r="K32" s="302"/>
      <c r="L32" s="301"/>
      <c r="M32" s="301"/>
      <c r="N32" s="301"/>
      <c r="O32" s="301"/>
      <c r="P32" s="301"/>
      <c r="Q32" s="301"/>
      <c r="R32" s="301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B1" zoomScale="70" zoomScaleNormal="70" workbookViewId="0">
      <selection activeCell="G18" sqref="G18:G21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79" t="str">
        <f>" 802.11 Agenda R" &amp;Parameters!B8</f>
        <v xml:space="preserve"> 802.11 Agenda R2</v>
      </c>
      <c r="B1" s="381" t="str">
        <f>Parameters!B2</f>
        <v>Manchester Grand Hyatt, San Diego, CA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s="2" customFormat="1" ht="20.25" customHeight="1" x14ac:dyDescent="0.25">
      <c r="A2" s="38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80"/>
      <c r="B3" s="392" t="str">
        <f>Parameters!B3</f>
        <v>July 8-13, 2018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68">
        <f>B5+1</f>
        <v>43290</v>
      </c>
      <c r="D5" s="369"/>
      <c r="E5" s="369"/>
      <c r="F5" s="369"/>
      <c r="G5" s="369"/>
      <c r="H5" s="370"/>
      <c r="I5" s="368">
        <f>B5+2</f>
        <v>43291</v>
      </c>
      <c r="J5" s="369"/>
      <c r="K5" s="369"/>
      <c r="L5" s="369"/>
      <c r="M5" s="369"/>
      <c r="N5" s="370"/>
      <c r="O5" s="368">
        <f>B5+3</f>
        <v>43292</v>
      </c>
      <c r="P5" s="369"/>
      <c r="Q5" s="369"/>
      <c r="R5" s="369"/>
      <c r="S5" s="369"/>
      <c r="T5" s="370"/>
      <c r="U5" s="368">
        <f>B5+4</f>
        <v>43293</v>
      </c>
      <c r="V5" s="369"/>
      <c r="W5" s="369"/>
      <c r="X5" s="369"/>
      <c r="Y5" s="369"/>
      <c r="Z5" s="370"/>
      <c r="AA5" s="368">
        <f>B5+5</f>
        <v>43294</v>
      </c>
      <c r="AB5" s="369"/>
      <c r="AC5" s="369"/>
      <c r="AD5" s="369"/>
      <c r="AE5" s="369"/>
      <c r="AF5" s="37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0" t="s">
        <v>121</v>
      </c>
      <c r="J6" s="391"/>
      <c r="K6" s="391"/>
      <c r="L6" s="391"/>
      <c r="M6" s="39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6" t="s">
        <v>56</v>
      </c>
      <c r="D7" s="309" t="s">
        <v>409</v>
      </c>
      <c r="E7" s="329"/>
      <c r="F7" s="332" t="s">
        <v>547</v>
      </c>
      <c r="G7" s="309" t="s">
        <v>409</v>
      </c>
      <c r="H7" s="329"/>
      <c r="I7" s="382" t="s">
        <v>399</v>
      </c>
      <c r="J7" s="309" t="s">
        <v>409</v>
      </c>
      <c r="K7" s="385" t="s">
        <v>549</v>
      </c>
      <c r="L7" s="329"/>
      <c r="M7" s="329"/>
      <c r="N7" s="329"/>
      <c r="O7" s="326" t="s">
        <v>56</v>
      </c>
      <c r="P7" s="374" t="s">
        <v>487</v>
      </c>
      <c r="Q7" s="304" t="s">
        <v>124</v>
      </c>
      <c r="R7" s="332" t="s">
        <v>547</v>
      </c>
      <c r="S7" s="376" t="s">
        <v>45</v>
      </c>
      <c r="T7" s="329"/>
      <c r="U7" s="326" t="s">
        <v>56</v>
      </c>
      <c r="V7" s="329"/>
      <c r="W7" s="304" t="s">
        <v>124</v>
      </c>
      <c r="X7" s="332" t="s">
        <v>547</v>
      </c>
      <c r="Y7" s="359"/>
      <c r="Z7" s="365" t="s">
        <v>392</v>
      </c>
      <c r="AA7" s="396" t="s">
        <v>58</v>
      </c>
      <c r="AB7" s="397"/>
      <c r="AC7" s="397"/>
      <c r="AD7" s="397"/>
      <c r="AE7" s="397"/>
      <c r="AF7" s="398"/>
    </row>
    <row r="8" spans="1:32" s="2" customFormat="1" ht="15.75" customHeight="1" x14ac:dyDescent="0.3">
      <c r="A8" s="94" t="s">
        <v>35</v>
      </c>
      <c r="B8" s="112"/>
      <c r="C8" s="327"/>
      <c r="D8" s="310"/>
      <c r="E8" s="330"/>
      <c r="F8" s="333"/>
      <c r="G8" s="310"/>
      <c r="H8" s="330"/>
      <c r="I8" s="383"/>
      <c r="J8" s="310"/>
      <c r="K8" s="386"/>
      <c r="L8" s="330"/>
      <c r="M8" s="330"/>
      <c r="N8" s="330"/>
      <c r="O8" s="327"/>
      <c r="P8" s="375"/>
      <c r="Q8" s="305"/>
      <c r="R8" s="333"/>
      <c r="S8" s="377"/>
      <c r="T8" s="330"/>
      <c r="U8" s="327"/>
      <c r="V8" s="330"/>
      <c r="W8" s="305"/>
      <c r="X8" s="333"/>
      <c r="Y8" s="360"/>
      <c r="Z8" s="366"/>
      <c r="AA8" s="399"/>
      <c r="AB8" s="400"/>
      <c r="AC8" s="400"/>
      <c r="AD8" s="400"/>
      <c r="AE8" s="400"/>
      <c r="AF8" s="401"/>
    </row>
    <row r="9" spans="1:32" s="2" customFormat="1" ht="15.75" customHeight="1" x14ac:dyDescent="0.3">
      <c r="A9" s="116" t="s">
        <v>33</v>
      </c>
      <c r="B9" s="88"/>
      <c r="C9" s="327"/>
      <c r="D9" s="310"/>
      <c r="E9" s="330"/>
      <c r="F9" s="333"/>
      <c r="G9" s="310"/>
      <c r="H9" s="330"/>
      <c r="I9" s="383"/>
      <c r="J9" s="310"/>
      <c r="K9" s="386"/>
      <c r="L9" s="330"/>
      <c r="M9" s="330"/>
      <c r="N9" s="330"/>
      <c r="O9" s="327"/>
      <c r="P9" s="375"/>
      <c r="Q9" s="305"/>
      <c r="R9" s="333"/>
      <c r="S9" s="377"/>
      <c r="T9" s="330"/>
      <c r="U9" s="327"/>
      <c r="V9" s="330"/>
      <c r="W9" s="305"/>
      <c r="X9" s="333"/>
      <c r="Y9" s="360"/>
      <c r="Z9" s="366"/>
      <c r="AA9" s="399"/>
      <c r="AB9" s="400"/>
      <c r="AC9" s="400"/>
      <c r="AD9" s="400"/>
      <c r="AE9" s="400"/>
      <c r="AF9" s="401"/>
    </row>
    <row r="10" spans="1:32" s="2" customFormat="1" ht="15.75" customHeight="1" x14ac:dyDescent="0.3">
      <c r="A10" s="116" t="s">
        <v>34</v>
      </c>
      <c r="B10" s="88"/>
      <c r="C10" s="328"/>
      <c r="D10" s="310"/>
      <c r="E10" s="331"/>
      <c r="F10" s="334"/>
      <c r="G10" s="310"/>
      <c r="H10" s="331"/>
      <c r="I10" s="384"/>
      <c r="J10" s="310"/>
      <c r="K10" s="386"/>
      <c r="L10" s="331"/>
      <c r="M10" s="331"/>
      <c r="N10" s="331"/>
      <c r="O10" s="328"/>
      <c r="P10" s="375"/>
      <c r="Q10" s="305"/>
      <c r="R10" s="334"/>
      <c r="S10" s="378"/>
      <c r="T10" s="331"/>
      <c r="U10" s="328"/>
      <c r="V10" s="331"/>
      <c r="W10" s="305"/>
      <c r="X10" s="334"/>
      <c r="Y10" s="361"/>
      <c r="Z10" s="367"/>
      <c r="AA10" s="399"/>
      <c r="AB10" s="400"/>
      <c r="AC10" s="400"/>
      <c r="AD10" s="400"/>
      <c r="AE10" s="400"/>
      <c r="AF10" s="401"/>
    </row>
    <row r="11" spans="1:32" s="2" customFormat="1" ht="27" customHeight="1" x14ac:dyDescent="0.25">
      <c r="A11" s="117" t="s">
        <v>20</v>
      </c>
      <c r="B11" s="115"/>
      <c r="C11" s="340" t="s">
        <v>6</v>
      </c>
      <c r="D11" s="341"/>
      <c r="E11" s="341"/>
      <c r="F11" s="341"/>
      <c r="G11" s="341"/>
      <c r="H11" s="342"/>
      <c r="I11" s="336" t="s">
        <v>6</v>
      </c>
      <c r="J11" s="336"/>
      <c r="K11" s="336"/>
      <c r="L11" s="336"/>
      <c r="M11" s="336"/>
      <c r="N11" s="336"/>
      <c r="O11" s="342" t="s">
        <v>6</v>
      </c>
      <c r="P11" s="336"/>
      <c r="Q11" s="336"/>
      <c r="R11" s="336"/>
      <c r="S11" s="336"/>
      <c r="T11" s="336"/>
      <c r="U11" s="336" t="s">
        <v>6</v>
      </c>
      <c r="V11" s="336"/>
      <c r="W11" s="336"/>
      <c r="X11" s="336"/>
      <c r="Y11" s="336"/>
      <c r="Z11" s="336"/>
      <c r="AA11" s="399"/>
      <c r="AB11" s="400"/>
      <c r="AC11" s="400"/>
      <c r="AD11" s="400"/>
      <c r="AE11" s="400"/>
      <c r="AF11" s="401"/>
    </row>
    <row r="12" spans="1:32" s="2" customFormat="1" ht="15.75" customHeight="1" x14ac:dyDescent="0.3">
      <c r="A12" s="114" t="s">
        <v>19</v>
      </c>
      <c r="B12" s="88"/>
      <c r="C12" s="317" t="s">
        <v>414</v>
      </c>
      <c r="D12" s="318"/>
      <c r="E12" s="318"/>
      <c r="F12" s="318"/>
      <c r="G12" s="318"/>
      <c r="H12" s="319"/>
      <c r="I12" s="326" t="s">
        <v>56</v>
      </c>
      <c r="J12" s="329"/>
      <c r="K12" s="304" t="s">
        <v>124</v>
      </c>
      <c r="L12" s="387" t="s">
        <v>132</v>
      </c>
      <c r="M12" s="362" t="s">
        <v>548</v>
      </c>
      <c r="N12" s="373" t="s">
        <v>498</v>
      </c>
      <c r="O12" s="317" t="s">
        <v>57</v>
      </c>
      <c r="P12" s="318"/>
      <c r="Q12" s="318"/>
      <c r="R12" s="318"/>
      <c r="S12" s="318"/>
      <c r="T12" s="319"/>
      <c r="U12" s="371" t="s">
        <v>540</v>
      </c>
      <c r="V12" s="309" t="s">
        <v>409</v>
      </c>
      <c r="W12" s="387" t="s">
        <v>132</v>
      </c>
      <c r="X12" s="376" t="s">
        <v>45</v>
      </c>
      <c r="Y12" s="362" t="s">
        <v>548</v>
      </c>
      <c r="Z12" s="365" t="s">
        <v>392</v>
      </c>
      <c r="AA12" s="399"/>
      <c r="AB12" s="400"/>
      <c r="AC12" s="400"/>
      <c r="AD12" s="400"/>
      <c r="AE12" s="400"/>
      <c r="AF12" s="401"/>
    </row>
    <row r="13" spans="1:32" s="2" customFormat="1" ht="15.75" customHeight="1" x14ac:dyDescent="0.3">
      <c r="A13" s="114" t="s">
        <v>21</v>
      </c>
      <c r="B13" s="88"/>
      <c r="C13" s="320"/>
      <c r="D13" s="321"/>
      <c r="E13" s="321"/>
      <c r="F13" s="321"/>
      <c r="G13" s="321"/>
      <c r="H13" s="322"/>
      <c r="I13" s="327"/>
      <c r="J13" s="330"/>
      <c r="K13" s="305"/>
      <c r="L13" s="388"/>
      <c r="M13" s="363"/>
      <c r="N13" s="366"/>
      <c r="O13" s="320"/>
      <c r="P13" s="321"/>
      <c r="Q13" s="321"/>
      <c r="R13" s="321"/>
      <c r="S13" s="321"/>
      <c r="T13" s="322"/>
      <c r="U13" s="371"/>
      <c r="V13" s="310"/>
      <c r="W13" s="388"/>
      <c r="X13" s="377"/>
      <c r="Y13" s="363"/>
      <c r="Z13" s="366"/>
      <c r="AA13" s="399"/>
      <c r="AB13" s="400"/>
      <c r="AC13" s="400"/>
      <c r="AD13" s="400"/>
      <c r="AE13" s="400"/>
      <c r="AF13" s="401"/>
    </row>
    <row r="14" spans="1:32" s="2" customFormat="1" ht="15.75" customHeight="1" x14ac:dyDescent="0.3">
      <c r="A14" s="114" t="s">
        <v>22</v>
      </c>
      <c r="B14" s="88"/>
      <c r="C14" s="320"/>
      <c r="D14" s="321"/>
      <c r="E14" s="321"/>
      <c r="F14" s="321"/>
      <c r="G14" s="321"/>
      <c r="H14" s="322"/>
      <c r="I14" s="327"/>
      <c r="J14" s="330"/>
      <c r="K14" s="305"/>
      <c r="L14" s="388"/>
      <c r="M14" s="363"/>
      <c r="N14" s="366"/>
      <c r="O14" s="320"/>
      <c r="P14" s="321"/>
      <c r="Q14" s="321"/>
      <c r="R14" s="321"/>
      <c r="S14" s="321"/>
      <c r="T14" s="322"/>
      <c r="U14" s="371"/>
      <c r="V14" s="310"/>
      <c r="W14" s="388"/>
      <c r="X14" s="377"/>
      <c r="Y14" s="363"/>
      <c r="Z14" s="366"/>
      <c r="AA14" s="402"/>
      <c r="AB14" s="403"/>
      <c r="AC14" s="403"/>
      <c r="AD14" s="403"/>
      <c r="AE14" s="403"/>
      <c r="AF14" s="404"/>
    </row>
    <row r="15" spans="1:32" s="2" customFormat="1" ht="15.75" customHeight="1" x14ac:dyDescent="0.3">
      <c r="A15" s="114" t="s">
        <v>23</v>
      </c>
      <c r="B15" s="88"/>
      <c r="C15" s="323"/>
      <c r="D15" s="324"/>
      <c r="E15" s="324"/>
      <c r="F15" s="324"/>
      <c r="G15" s="324"/>
      <c r="H15" s="325"/>
      <c r="I15" s="328"/>
      <c r="J15" s="331"/>
      <c r="K15" s="305"/>
      <c r="L15" s="389"/>
      <c r="M15" s="364"/>
      <c r="N15" s="367"/>
      <c r="O15" s="323"/>
      <c r="P15" s="324"/>
      <c r="Q15" s="324"/>
      <c r="R15" s="324"/>
      <c r="S15" s="324"/>
      <c r="T15" s="325"/>
      <c r="U15" s="372"/>
      <c r="V15" s="310"/>
      <c r="W15" s="389"/>
      <c r="X15" s="378"/>
      <c r="Y15" s="364"/>
      <c r="Z15" s="367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36" t="s">
        <v>32</v>
      </c>
      <c r="D16" s="336"/>
      <c r="E16" s="336"/>
      <c r="F16" s="336"/>
      <c r="G16" s="336"/>
      <c r="H16" s="336"/>
      <c r="I16" s="336" t="s">
        <v>32</v>
      </c>
      <c r="J16" s="336"/>
      <c r="K16" s="336"/>
      <c r="L16" s="336"/>
      <c r="M16" s="336"/>
      <c r="N16" s="336"/>
      <c r="O16" s="342" t="s">
        <v>32</v>
      </c>
      <c r="P16" s="336"/>
      <c r="Q16" s="336"/>
      <c r="R16" s="336"/>
      <c r="S16" s="336"/>
      <c r="T16" s="336"/>
      <c r="U16" s="336" t="s">
        <v>32</v>
      </c>
      <c r="V16" s="336"/>
      <c r="W16" s="336"/>
      <c r="X16" s="336"/>
      <c r="Y16" s="336"/>
      <c r="Z16" s="336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42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6" t="s">
        <v>56</v>
      </c>
      <c r="D18" s="309" t="s">
        <v>409</v>
      </c>
      <c r="E18" s="304" t="s">
        <v>124</v>
      </c>
      <c r="F18" s="311" t="s">
        <v>415</v>
      </c>
      <c r="G18" s="306" t="s">
        <v>49</v>
      </c>
      <c r="H18" s="329"/>
      <c r="I18" s="309" t="s">
        <v>409</v>
      </c>
      <c r="J18" s="374" t="s">
        <v>487</v>
      </c>
      <c r="K18" s="311" t="s">
        <v>415</v>
      </c>
      <c r="L18" s="393" t="s">
        <v>471</v>
      </c>
      <c r="M18" s="309" t="s">
        <v>409</v>
      </c>
      <c r="N18" s="365" t="s">
        <v>393</v>
      </c>
      <c r="O18" s="309" t="s">
        <v>409</v>
      </c>
      <c r="P18" s="346" t="s">
        <v>132</v>
      </c>
      <c r="Q18" s="304" t="s">
        <v>124</v>
      </c>
      <c r="R18" s="311" t="s">
        <v>415</v>
      </c>
      <c r="S18" s="405" t="s">
        <v>431</v>
      </c>
      <c r="T18" s="329"/>
      <c r="U18" s="326" t="s">
        <v>56</v>
      </c>
      <c r="V18" s="309" t="s">
        <v>409</v>
      </c>
      <c r="W18" s="304" t="s">
        <v>124</v>
      </c>
      <c r="X18" s="311" t="s">
        <v>415</v>
      </c>
      <c r="Y18" s="405" t="s">
        <v>431</v>
      </c>
      <c r="Z18" s="359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27"/>
      <c r="D19" s="310"/>
      <c r="E19" s="305"/>
      <c r="F19" s="312"/>
      <c r="G19" s="307"/>
      <c r="H19" s="330"/>
      <c r="I19" s="310"/>
      <c r="J19" s="375"/>
      <c r="K19" s="312"/>
      <c r="L19" s="394"/>
      <c r="M19" s="310"/>
      <c r="N19" s="366"/>
      <c r="O19" s="310"/>
      <c r="P19" s="347"/>
      <c r="Q19" s="305"/>
      <c r="R19" s="312"/>
      <c r="S19" s="406"/>
      <c r="T19" s="330"/>
      <c r="U19" s="327"/>
      <c r="V19" s="310"/>
      <c r="W19" s="305"/>
      <c r="X19" s="312"/>
      <c r="Y19" s="406"/>
      <c r="Z19" s="360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27"/>
      <c r="D20" s="310"/>
      <c r="E20" s="305"/>
      <c r="F20" s="312"/>
      <c r="G20" s="307"/>
      <c r="H20" s="330"/>
      <c r="I20" s="310"/>
      <c r="J20" s="375"/>
      <c r="K20" s="312"/>
      <c r="L20" s="394"/>
      <c r="M20" s="310"/>
      <c r="N20" s="366"/>
      <c r="O20" s="310"/>
      <c r="P20" s="347"/>
      <c r="Q20" s="305"/>
      <c r="R20" s="312"/>
      <c r="S20" s="406"/>
      <c r="T20" s="330"/>
      <c r="U20" s="327"/>
      <c r="V20" s="310"/>
      <c r="W20" s="305"/>
      <c r="X20" s="312"/>
      <c r="Y20" s="406"/>
      <c r="Z20" s="360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28"/>
      <c r="D21" s="310"/>
      <c r="E21" s="305"/>
      <c r="F21" s="313"/>
      <c r="G21" s="308"/>
      <c r="H21" s="331"/>
      <c r="I21" s="310"/>
      <c r="J21" s="375"/>
      <c r="K21" s="313"/>
      <c r="L21" s="395"/>
      <c r="M21" s="310"/>
      <c r="N21" s="367"/>
      <c r="O21" s="310"/>
      <c r="P21" s="347"/>
      <c r="Q21" s="305"/>
      <c r="R21" s="313"/>
      <c r="S21" s="407"/>
      <c r="T21" s="331"/>
      <c r="U21" s="328"/>
      <c r="V21" s="310"/>
      <c r="W21" s="305"/>
      <c r="X21" s="313"/>
      <c r="Y21" s="407"/>
      <c r="Z21" s="361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36" t="s">
        <v>6</v>
      </c>
      <c r="D22" s="336"/>
      <c r="E22" s="336"/>
      <c r="F22" s="336"/>
      <c r="G22" s="336"/>
      <c r="H22" s="336"/>
      <c r="I22" s="336" t="s">
        <v>6</v>
      </c>
      <c r="J22" s="336"/>
      <c r="K22" s="336"/>
      <c r="L22" s="336"/>
      <c r="M22" s="336"/>
      <c r="N22" s="336"/>
      <c r="O22" s="342" t="s">
        <v>6</v>
      </c>
      <c r="P22" s="336"/>
      <c r="Q22" s="336"/>
      <c r="R22" s="336"/>
      <c r="S22" s="336"/>
      <c r="T22" s="336"/>
      <c r="U22" s="336" t="s">
        <v>6</v>
      </c>
      <c r="V22" s="336"/>
      <c r="W22" s="336"/>
      <c r="X22" s="336"/>
      <c r="Y22" s="336"/>
      <c r="Z22" s="336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45" t="s">
        <v>60</v>
      </c>
      <c r="C23" s="309" t="s">
        <v>409</v>
      </c>
      <c r="D23" s="337" t="s">
        <v>486</v>
      </c>
      <c r="E23" s="304" t="s">
        <v>124</v>
      </c>
      <c r="F23" s="314" t="s">
        <v>391</v>
      </c>
      <c r="G23" s="362" t="s">
        <v>548</v>
      </c>
      <c r="H23" s="329"/>
      <c r="I23" s="326" t="s">
        <v>56</v>
      </c>
      <c r="J23" s="304" t="s">
        <v>124</v>
      </c>
      <c r="K23" s="332" t="s">
        <v>547</v>
      </c>
      <c r="L23" s="387" t="s">
        <v>132</v>
      </c>
      <c r="M23" s="376" t="s">
        <v>45</v>
      </c>
      <c r="N23" s="329"/>
      <c r="O23" s="326" t="s">
        <v>56</v>
      </c>
      <c r="P23" s="309" t="s">
        <v>409</v>
      </c>
      <c r="Q23" s="387" t="s">
        <v>132</v>
      </c>
      <c r="R23" s="311" t="s">
        <v>415</v>
      </c>
      <c r="S23" s="309" t="s">
        <v>409</v>
      </c>
      <c r="T23" s="329"/>
      <c r="U23" s="309" t="s">
        <v>409</v>
      </c>
      <c r="V23" s="356" t="s">
        <v>487</v>
      </c>
      <c r="W23" s="393" t="s">
        <v>471</v>
      </c>
      <c r="X23" s="337" t="s">
        <v>486</v>
      </c>
      <c r="Y23" s="346" t="s">
        <v>132</v>
      </c>
      <c r="Z23" s="359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45"/>
      <c r="C24" s="310"/>
      <c r="D24" s="338"/>
      <c r="E24" s="305"/>
      <c r="F24" s="315"/>
      <c r="G24" s="363"/>
      <c r="H24" s="330"/>
      <c r="I24" s="327"/>
      <c r="J24" s="305"/>
      <c r="K24" s="333"/>
      <c r="L24" s="388"/>
      <c r="M24" s="377"/>
      <c r="N24" s="330"/>
      <c r="O24" s="327"/>
      <c r="P24" s="310"/>
      <c r="Q24" s="388"/>
      <c r="R24" s="312"/>
      <c r="S24" s="310"/>
      <c r="T24" s="330"/>
      <c r="U24" s="310"/>
      <c r="V24" s="357"/>
      <c r="W24" s="408"/>
      <c r="X24" s="338"/>
      <c r="Y24" s="347"/>
      <c r="Z24" s="360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45"/>
      <c r="C25" s="310"/>
      <c r="D25" s="338"/>
      <c r="E25" s="305"/>
      <c r="F25" s="315"/>
      <c r="G25" s="363"/>
      <c r="H25" s="330"/>
      <c r="I25" s="327"/>
      <c r="J25" s="305"/>
      <c r="K25" s="333"/>
      <c r="L25" s="388"/>
      <c r="M25" s="377"/>
      <c r="N25" s="330"/>
      <c r="O25" s="327"/>
      <c r="P25" s="310"/>
      <c r="Q25" s="388"/>
      <c r="R25" s="312"/>
      <c r="S25" s="310"/>
      <c r="T25" s="330"/>
      <c r="U25" s="310"/>
      <c r="V25" s="357"/>
      <c r="W25" s="408"/>
      <c r="X25" s="338"/>
      <c r="Y25" s="347"/>
      <c r="Z25" s="360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10"/>
      <c r="D26" s="339"/>
      <c r="E26" s="305"/>
      <c r="F26" s="316"/>
      <c r="G26" s="364"/>
      <c r="H26" s="331"/>
      <c r="I26" s="328"/>
      <c r="J26" s="305"/>
      <c r="K26" s="334"/>
      <c r="L26" s="389"/>
      <c r="M26" s="378"/>
      <c r="N26" s="331"/>
      <c r="O26" s="328"/>
      <c r="P26" s="310"/>
      <c r="Q26" s="389"/>
      <c r="R26" s="313"/>
      <c r="S26" s="310"/>
      <c r="T26" s="331"/>
      <c r="U26" s="310"/>
      <c r="V26" s="358"/>
      <c r="W26" s="409"/>
      <c r="X26" s="339"/>
      <c r="Y26" s="347"/>
      <c r="Z26" s="361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43" t="s">
        <v>59</v>
      </c>
      <c r="C27" s="336" t="s">
        <v>46</v>
      </c>
      <c r="D27" s="336"/>
      <c r="E27" s="336"/>
      <c r="F27" s="336"/>
      <c r="G27" s="336"/>
      <c r="H27" s="336"/>
      <c r="I27" s="336" t="s">
        <v>46</v>
      </c>
      <c r="J27" s="336"/>
      <c r="K27" s="336"/>
      <c r="L27" s="336"/>
      <c r="M27" s="336"/>
      <c r="N27" s="336"/>
      <c r="O27" s="70"/>
      <c r="P27" s="71"/>
      <c r="Q27" s="71"/>
      <c r="R27" s="71"/>
      <c r="S27" s="71"/>
      <c r="T27" s="71"/>
      <c r="U27" s="336" t="s">
        <v>46</v>
      </c>
      <c r="V27" s="336"/>
      <c r="W27" s="336"/>
      <c r="X27" s="336"/>
      <c r="Y27" s="336"/>
      <c r="Z27" s="336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43"/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70"/>
      <c r="P28" s="86"/>
      <c r="Q28" s="86"/>
      <c r="R28" s="86"/>
      <c r="S28" s="86"/>
      <c r="T28" s="122"/>
      <c r="U28" s="336"/>
      <c r="V28" s="336"/>
      <c r="W28" s="336"/>
      <c r="X28" s="336"/>
      <c r="Y28" s="336"/>
      <c r="Z28" s="336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43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48" t="s">
        <v>133</v>
      </c>
      <c r="P29" s="349"/>
      <c r="Q29" s="349"/>
      <c r="R29" s="349"/>
      <c r="S29" s="349"/>
      <c r="T29" s="349"/>
      <c r="U29" s="336"/>
      <c r="V29" s="336"/>
      <c r="W29" s="336"/>
      <c r="X29" s="336"/>
      <c r="Y29" s="336"/>
      <c r="Z29" s="336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59"/>
      <c r="D30" s="359"/>
      <c r="E30" s="359"/>
      <c r="F30" s="359"/>
      <c r="G30" s="359"/>
      <c r="H30" s="359"/>
      <c r="I30" s="371" t="s">
        <v>540</v>
      </c>
      <c r="J30" s="329"/>
      <c r="K30" s="329"/>
      <c r="L30" s="359"/>
      <c r="M30" s="359"/>
      <c r="N30" s="359"/>
      <c r="O30" s="350"/>
      <c r="P30" s="351"/>
      <c r="Q30" s="351"/>
      <c r="R30" s="351"/>
      <c r="S30" s="351"/>
      <c r="T30" s="352"/>
      <c r="U30" s="343" t="s">
        <v>59</v>
      </c>
      <c r="V30" s="343"/>
      <c r="W30" s="343"/>
      <c r="X30" s="343"/>
      <c r="Y30" s="343"/>
      <c r="Z30" s="359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60"/>
      <c r="D31" s="360"/>
      <c r="E31" s="360"/>
      <c r="F31" s="360"/>
      <c r="G31" s="360"/>
      <c r="H31" s="360"/>
      <c r="I31" s="371"/>
      <c r="J31" s="330"/>
      <c r="K31" s="330"/>
      <c r="L31" s="360"/>
      <c r="M31" s="360"/>
      <c r="N31" s="360"/>
      <c r="O31" s="350"/>
      <c r="P31" s="351"/>
      <c r="Q31" s="351"/>
      <c r="R31" s="351"/>
      <c r="S31" s="351"/>
      <c r="T31" s="352"/>
      <c r="U31" s="343"/>
      <c r="V31" s="343"/>
      <c r="W31" s="343"/>
      <c r="X31" s="343"/>
      <c r="Y31" s="343"/>
      <c r="Z31" s="360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60"/>
      <c r="D32" s="360"/>
      <c r="E32" s="360"/>
      <c r="F32" s="360"/>
      <c r="G32" s="360"/>
      <c r="H32" s="360"/>
      <c r="I32" s="371"/>
      <c r="J32" s="330"/>
      <c r="K32" s="330"/>
      <c r="L32" s="360"/>
      <c r="M32" s="360"/>
      <c r="N32" s="360"/>
      <c r="O32" s="350"/>
      <c r="P32" s="351"/>
      <c r="Q32" s="351"/>
      <c r="R32" s="351"/>
      <c r="S32" s="351"/>
      <c r="T32" s="352"/>
      <c r="U32" s="343"/>
      <c r="V32" s="343"/>
      <c r="W32" s="343"/>
      <c r="X32" s="343"/>
      <c r="Y32" s="343"/>
      <c r="Z32" s="360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61"/>
      <c r="D33" s="361"/>
      <c r="E33" s="361"/>
      <c r="F33" s="361"/>
      <c r="G33" s="361"/>
      <c r="H33" s="361"/>
      <c r="I33" s="372"/>
      <c r="J33" s="331"/>
      <c r="K33" s="331"/>
      <c r="L33" s="361"/>
      <c r="M33" s="361"/>
      <c r="N33" s="361"/>
      <c r="O33" s="350"/>
      <c r="P33" s="351"/>
      <c r="Q33" s="351"/>
      <c r="R33" s="351"/>
      <c r="S33" s="351"/>
      <c r="T33" s="352"/>
      <c r="U33" s="343"/>
      <c r="V33" s="343"/>
      <c r="W33" s="343"/>
      <c r="X33" s="343"/>
      <c r="Y33" s="343"/>
      <c r="Z33" s="361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53"/>
      <c r="P34" s="354"/>
      <c r="Q34" s="354"/>
      <c r="R34" s="354"/>
      <c r="S34" s="354"/>
      <c r="T34" s="355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44" t="s">
        <v>120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</row>
    <row r="37" spans="1:32" x14ac:dyDescent="0.25">
      <c r="A37" s="335"/>
      <c r="B37" s="335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35"/>
      <c r="B38" s="335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35"/>
      <c r="B39" s="335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0"/>
  <sheetViews>
    <sheetView tabSelected="1" topLeftCell="A100" zoomScale="110" zoomScaleNormal="110" workbookViewId="0">
      <selection activeCell="E82" sqref="E82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2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2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2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474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475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3" t="str">
        <f>"Agenda R" &amp; Parameters!$B$8</f>
        <v>Agenda R2</v>
      </c>
      <c r="B8" s="414"/>
      <c r="C8" s="414"/>
      <c r="D8" s="414"/>
      <c r="E8" s="414"/>
      <c r="F8" s="414"/>
      <c r="G8" s="414"/>
      <c r="H8" s="414"/>
      <c r="I8" s="414"/>
    </row>
    <row r="12" spans="1:9" ht="15.5" x14ac:dyDescent="0.35">
      <c r="A12" s="415" t="s">
        <v>516</v>
      </c>
      <c r="B12" s="416"/>
      <c r="C12" s="416"/>
      <c r="D12" s="416"/>
      <c r="E12" s="416"/>
      <c r="F12" s="416"/>
      <c r="G12" s="416"/>
      <c r="H12" s="416"/>
      <c r="I12" s="41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0"/>
      <c r="G14" s="149"/>
      <c r="H14" s="210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1">
        <v>0.4375</v>
      </c>
      <c r="G15" s="150">
        <v>1</v>
      </c>
      <c r="H15" s="211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1">
        <f>H15</f>
        <v>0.43819444444444444</v>
      </c>
      <c r="G16" s="150">
        <v>1</v>
      </c>
      <c r="H16" s="211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501</v>
      </c>
      <c r="D17" s="247" t="s">
        <v>447</v>
      </c>
      <c r="E17" s="137" t="s">
        <v>174</v>
      </c>
      <c r="F17" s="211">
        <f>H16</f>
        <v>0.43888888888888888</v>
      </c>
      <c r="G17" s="150">
        <v>2</v>
      </c>
      <c r="H17" s="211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361</v>
      </c>
      <c r="D18" s="247" t="s">
        <v>103</v>
      </c>
      <c r="E18" s="137" t="s">
        <v>174</v>
      </c>
      <c r="F18" s="211">
        <f>H17</f>
        <v>0.44027777777777777</v>
      </c>
      <c r="G18" s="150">
        <v>2</v>
      </c>
      <c r="H18" s="211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7" t="s">
        <v>448</v>
      </c>
      <c r="E19" s="137" t="s">
        <v>164</v>
      </c>
      <c r="F19" s="211">
        <f>H18</f>
        <v>0.44166666666666665</v>
      </c>
      <c r="G19" s="150">
        <v>1</v>
      </c>
      <c r="H19" s="211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8"/>
      <c r="E20" s="138" t="s">
        <v>174</v>
      </c>
      <c r="F20" s="212">
        <f>H19</f>
        <v>0.44236111111111109</v>
      </c>
      <c r="G20" s="151">
        <v>1</v>
      </c>
      <c r="H20" s="212">
        <f t="shared" si="0"/>
        <v>0.44305555555555554</v>
      </c>
      <c r="I20" s="163"/>
    </row>
    <row r="21" spans="1:9" ht="14" x14ac:dyDescent="0.3">
      <c r="D21" s="242"/>
    </row>
    <row r="22" spans="1:9" ht="15.5" x14ac:dyDescent="0.35">
      <c r="A22" s="124" t="s">
        <v>167</v>
      </c>
      <c r="B22" s="136"/>
      <c r="C22" s="136" t="s">
        <v>168</v>
      </c>
      <c r="D22" s="243"/>
      <c r="E22" s="136"/>
      <c r="F22" s="210"/>
      <c r="G22" s="149"/>
      <c r="H22" s="210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3"/>
      <c r="G23" s="152"/>
      <c r="H23" s="213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4">
        <f>H20</f>
        <v>0.44305555555555554</v>
      </c>
      <c r="G24" s="153">
        <v>2</v>
      </c>
      <c r="H24" s="214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5"/>
      <c r="G25" s="154"/>
      <c r="H25" s="215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6">
        <f>H24</f>
        <v>0.44444444444444442</v>
      </c>
      <c r="G26" s="155">
        <v>1</v>
      </c>
      <c r="H26" s="216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6">
        <f t="shared" ref="F27:F36" si="2">H26</f>
        <v>0.44513888888888886</v>
      </c>
      <c r="G27" s="155">
        <v>1</v>
      </c>
      <c r="H27" s="216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6">
        <f t="shared" si="2"/>
        <v>0.4458333333333333</v>
      </c>
      <c r="G28" s="155">
        <v>1</v>
      </c>
      <c r="H28" s="216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6">
        <f t="shared" si="2"/>
        <v>0.44652777777777775</v>
      </c>
      <c r="G29" s="155">
        <v>1</v>
      </c>
      <c r="H29" s="216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6">
        <f t="shared" si="2"/>
        <v>0.44722222222222219</v>
      </c>
      <c r="G30" s="155">
        <v>1</v>
      </c>
      <c r="H30" s="216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6">
        <f t="shared" si="2"/>
        <v>0.44791666666666663</v>
      </c>
      <c r="G31" s="155">
        <v>1</v>
      </c>
      <c r="H31" s="216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6">
        <f t="shared" si="2"/>
        <v>0.44861111111111107</v>
      </c>
      <c r="G32" s="155">
        <v>1</v>
      </c>
      <c r="H32" s="216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6">
        <f t="shared" si="2"/>
        <v>0.44930555555555551</v>
      </c>
      <c r="G33" s="155">
        <v>1</v>
      </c>
      <c r="H33" s="216">
        <f t="shared" si="1"/>
        <v>0.44999999999999996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48" t="s">
        <v>248</v>
      </c>
      <c r="F34" s="217">
        <f t="shared" si="2"/>
        <v>0.44999999999999996</v>
      </c>
      <c r="G34" s="181">
        <v>0</v>
      </c>
      <c r="H34" s="217">
        <f t="shared" si="1"/>
        <v>0.44999999999999996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7">
        <f t="shared" si="2"/>
        <v>0.44999999999999996</v>
      </c>
      <c r="G35" s="181">
        <v>0</v>
      </c>
      <c r="H35" s="217">
        <f t="shared" si="1"/>
        <v>0.44999999999999996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7" t="s">
        <v>570</v>
      </c>
      <c r="E36" s="137" t="s">
        <v>248</v>
      </c>
      <c r="F36" s="211">
        <f t="shared" si="2"/>
        <v>0.44999999999999996</v>
      </c>
      <c r="G36" s="150">
        <v>1</v>
      </c>
      <c r="H36" s="211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3"/>
      <c r="G37" s="152"/>
      <c r="H37" s="213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7" t="s">
        <v>447</v>
      </c>
      <c r="E38" s="140" t="s">
        <v>174</v>
      </c>
      <c r="F38" s="214">
        <f>H36</f>
        <v>0.4506944444444444</v>
      </c>
      <c r="G38" s="153">
        <v>1</v>
      </c>
      <c r="H38" s="214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447</v>
      </c>
      <c r="E39" s="137" t="s">
        <v>174</v>
      </c>
      <c r="F39" s="211">
        <f>H38</f>
        <v>0.45138888888888884</v>
      </c>
      <c r="G39" s="150">
        <v>1</v>
      </c>
      <c r="H39" s="211">
        <f>F39+TIME(0,G39,0)</f>
        <v>0.45208333333333328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8">
        <f>H39</f>
        <v>0.45208333333333328</v>
      </c>
      <c r="G40" s="184">
        <v>0</v>
      </c>
      <c r="H40" s="218">
        <f>F40+TIME(0,G40,0)</f>
        <v>0.45208333333333328</v>
      </c>
      <c r="I40" s="190"/>
    </row>
    <row r="41" spans="1:9" ht="15.5" x14ac:dyDescent="0.35">
      <c r="A41" s="172" t="s">
        <v>305</v>
      </c>
      <c r="B41" s="178"/>
      <c r="C41" s="178"/>
      <c r="D41" s="177"/>
      <c r="E41" s="178"/>
      <c r="F41" s="218">
        <f>H40</f>
        <v>0.45208333333333328</v>
      </c>
      <c r="G41" s="184">
        <v>0</v>
      </c>
      <c r="H41" s="218">
        <f>F41+TIME(0,G41,0)</f>
        <v>0.45208333333333328</v>
      </c>
      <c r="I41" s="190"/>
    </row>
    <row r="42" spans="1:9" ht="15.5" x14ac:dyDescent="0.35">
      <c r="A42" s="170" t="s">
        <v>320</v>
      </c>
      <c r="B42" s="176"/>
      <c r="C42" s="176"/>
      <c r="D42" s="179"/>
      <c r="E42" s="176"/>
      <c r="F42" s="219">
        <f>H41</f>
        <v>0.45208333333333328</v>
      </c>
      <c r="G42" s="182">
        <v>0</v>
      </c>
      <c r="H42" s="219">
        <f>F42+TIME(0,G42,0)</f>
        <v>0.45208333333333328</v>
      </c>
      <c r="I42" s="188"/>
    </row>
    <row r="43" spans="1:9" ht="14" x14ac:dyDescent="0.3">
      <c r="D43" s="242"/>
    </row>
    <row r="44" spans="1:9" ht="15.5" x14ac:dyDescent="0.35">
      <c r="A44" s="124" t="s">
        <v>210</v>
      </c>
      <c r="B44" s="136"/>
      <c r="C44" s="136" t="s">
        <v>211</v>
      </c>
      <c r="D44" s="243"/>
      <c r="E44" s="136"/>
      <c r="F44" s="210"/>
      <c r="G44" s="149"/>
      <c r="H44" s="210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447</v>
      </c>
      <c r="E45" s="137" t="s">
        <v>174</v>
      </c>
      <c r="F45" s="211">
        <f>H42</f>
        <v>0.45208333333333328</v>
      </c>
      <c r="G45" s="150">
        <v>1</v>
      </c>
      <c r="H45" s="211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500</v>
      </c>
      <c r="D46" s="146" t="s">
        <v>447</v>
      </c>
      <c r="E46" s="137" t="s">
        <v>174</v>
      </c>
      <c r="F46" s="211">
        <f t="shared" ref="F46:F53" si="4">H45</f>
        <v>0.45277777777777772</v>
      </c>
      <c r="G46" s="150">
        <v>2</v>
      </c>
      <c r="H46" s="211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449</v>
      </c>
      <c r="E47" s="137" t="s">
        <v>217</v>
      </c>
      <c r="F47" s="211">
        <f t="shared" si="4"/>
        <v>0.45416666666666661</v>
      </c>
      <c r="G47" s="150">
        <v>1</v>
      </c>
      <c r="H47" s="211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449</v>
      </c>
      <c r="E48" s="137" t="s">
        <v>217</v>
      </c>
      <c r="F48" s="211">
        <f t="shared" si="4"/>
        <v>0.45486111111111105</v>
      </c>
      <c r="G48" s="150">
        <v>1</v>
      </c>
      <c r="H48" s="211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449</v>
      </c>
      <c r="E49" s="137" t="s">
        <v>217</v>
      </c>
      <c r="F49" s="211">
        <f t="shared" si="4"/>
        <v>0.45555555555555549</v>
      </c>
      <c r="G49" s="150">
        <v>1</v>
      </c>
      <c r="H49" s="211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449</v>
      </c>
      <c r="E50" s="137" t="s">
        <v>217</v>
      </c>
      <c r="F50" s="211">
        <f t="shared" si="4"/>
        <v>0.45624999999999993</v>
      </c>
      <c r="G50" s="150">
        <v>1</v>
      </c>
      <c r="H50" s="211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449</v>
      </c>
      <c r="E51" s="137" t="s">
        <v>217</v>
      </c>
      <c r="F51" s="211">
        <f t="shared" si="4"/>
        <v>0.45694444444444438</v>
      </c>
      <c r="G51" s="150">
        <v>1</v>
      </c>
      <c r="H51" s="211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449</v>
      </c>
      <c r="E52" s="137" t="s">
        <v>217</v>
      </c>
      <c r="F52" s="211">
        <f t="shared" si="4"/>
        <v>0.45763888888888882</v>
      </c>
      <c r="G52" s="150">
        <v>1</v>
      </c>
      <c r="H52" s="211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449</v>
      </c>
      <c r="E53" s="138" t="s">
        <v>217</v>
      </c>
      <c r="F53" s="212">
        <f t="shared" si="4"/>
        <v>0.45833333333333326</v>
      </c>
      <c r="G53" s="151">
        <v>1</v>
      </c>
      <c r="H53" s="212">
        <f t="shared" si="3"/>
        <v>0.4590277777777777</v>
      </c>
      <c r="I53" s="163"/>
    </row>
    <row r="54" spans="1:9" ht="14" x14ac:dyDescent="0.3">
      <c r="D54" s="242"/>
    </row>
    <row r="55" spans="1:9" ht="15.5" x14ac:dyDescent="0.35">
      <c r="A55" s="124" t="s">
        <v>231</v>
      </c>
      <c r="B55" s="136"/>
      <c r="C55" s="136" t="s">
        <v>232</v>
      </c>
      <c r="D55" s="243"/>
      <c r="E55" s="136"/>
      <c r="F55" s="210"/>
      <c r="G55" s="149"/>
      <c r="H55" s="210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3"/>
      <c r="G56" s="152"/>
      <c r="H56" s="213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447</v>
      </c>
      <c r="E57" s="140" t="s">
        <v>174</v>
      </c>
      <c r="F57" s="214">
        <f>H53</f>
        <v>0.4590277777777777</v>
      </c>
      <c r="G57" s="153">
        <v>1</v>
      </c>
      <c r="H57" s="214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447</v>
      </c>
      <c r="E58" s="140" t="s">
        <v>174</v>
      </c>
      <c r="F58" s="214">
        <f t="shared" ref="F58:F66" si="6">H57</f>
        <v>0.45972222222222214</v>
      </c>
      <c r="G58" s="153">
        <v>1</v>
      </c>
      <c r="H58" s="214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493</v>
      </c>
      <c r="D59" s="146" t="s">
        <v>447</v>
      </c>
      <c r="E59" s="140" t="s">
        <v>174</v>
      </c>
      <c r="F59" s="214">
        <f t="shared" si="6"/>
        <v>0.46041666666666659</v>
      </c>
      <c r="G59" s="153">
        <v>1</v>
      </c>
      <c r="H59" s="214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447</v>
      </c>
      <c r="E60" s="140" t="s">
        <v>174</v>
      </c>
      <c r="F60" s="214">
        <f t="shared" si="6"/>
        <v>0.46111111111111103</v>
      </c>
      <c r="G60" s="153">
        <v>1</v>
      </c>
      <c r="H60" s="214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447</v>
      </c>
      <c r="E61" s="140" t="s">
        <v>174</v>
      </c>
      <c r="F61" s="214">
        <f t="shared" si="6"/>
        <v>0.46180555555555547</v>
      </c>
      <c r="G61" s="153">
        <v>1</v>
      </c>
      <c r="H61" s="214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447</v>
      </c>
      <c r="E62" s="140" t="s">
        <v>174</v>
      </c>
      <c r="F62" s="214">
        <f t="shared" si="6"/>
        <v>0.46249999999999991</v>
      </c>
      <c r="G62" s="153">
        <v>1</v>
      </c>
      <c r="H62" s="214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4">
        <f t="shared" si="6"/>
        <v>0.46319444444444435</v>
      </c>
      <c r="G63" s="153">
        <v>1</v>
      </c>
      <c r="H63" s="214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450</v>
      </c>
      <c r="E64" s="140" t="s">
        <v>248</v>
      </c>
      <c r="F64" s="214">
        <f t="shared" si="6"/>
        <v>0.4638888888888888</v>
      </c>
      <c r="G64" s="153">
        <v>1</v>
      </c>
      <c r="H64" s="214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450</v>
      </c>
      <c r="E65" s="140" t="s">
        <v>248</v>
      </c>
      <c r="F65" s="214">
        <f t="shared" si="6"/>
        <v>0.46458333333333324</v>
      </c>
      <c r="G65" s="153">
        <v>1</v>
      </c>
      <c r="H65" s="214">
        <f t="shared" si="5"/>
        <v>0.46527777777777768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7">
        <f t="shared" si="6"/>
        <v>0.46527777777777768</v>
      </c>
      <c r="G66" s="181">
        <v>0</v>
      </c>
      <c r="H66" s="217">
        <f t="shared" si="5"/>
        <v>0.46527777777777768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3"/>
      <c r="G67" s="152"/>
      <c r="H67" s="213"/>
      <c r="I67" s="164"/>
    </row>
    <row r="68" spans="1:9" ht="14" x14ac:dyDescent="0.3">
      <c r="A68" s="128" t="s">
        <v>256</v>
      </c>
      <c r="B68" s="140" t="s">
        <v>154</v>
      </c>
      <c r="C68" s="140" t="s">
        <v>397</v>
      </c>
      <c r="D68" s="146" t="s">
        <v>450</v>
      </c>
      <c r="E68" s="140" t="s">
        <v>257</v>
      </c>
      <c r="F68" s="214">
        <f>H66</f>
        <v>0.46527777777777768</v>
      </c>
      <c r="G68" s="153">
        <v>1</v>
      </c>
      <c r="H68" s="214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329</v>
      </c>
      <c r="D69" s="146" t="s">
        <v>450</v>
      </c>
      <c r="E69" s="140" t="s">
        <v>330</v>
      </c>
      <c r="F69" s="214">
        <f>H68</f>
        <v>0.46597222222222212</v>
      </c>
      <c r="G69" s="153">
        <v>1</v>
      </c>
      <c r="H69" s="214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434</v>
      </c>
      <c r="D70" s="146" t="s">
        <v>450</v>
      </c>
      <c r="E70" s="140" t="s">
        <v>248</v>
      </c>
      <c r="F70" s="214">
        <f>H69</f>
        <v>0.46666666666666656</v>
      </c>
      <c r="G70" s="153">
        <v>1</v>
      </c>
      <c r="H70" s="214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450</v>
      </c>
      <c r="E71" s="140" t="s">
        <v>217</v>
      </c>
      <c r="F71" s="214">
        <f>H70</f>
        <v>0.46736111111111101</v>
      </c>
      <c r="G71" s="153">
        <v>1</v>
      </c>
      <c r="H71" s="214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450</v>
      </c>
      <c r="E72" s="140" t="s">
        <v>568</v>
      </c>
      <c r="F72" s="214">
        <f>H71</f>
        <v>0.46805555555555545</v>
      </c>
      <c r="G72" s="153">
        <v>1</v>
      </c>
      <c r="H72" s="214">
        <f t="shared" si="7"/>
        <v>0.46874999999999989</v>
      </c>
      <c r="I72" s="165"/>
    </row>
    <row r="73" spans="1:9" ht="14" x14ac:dyDescent="0.3">
      <c r="A73" s="128" t="s">
        <v>385</v>
      </c>
      <c r="B73" s="140" t="s">
        <v>154</v>
      </c>
      <c r="C73" s="140" t="s">
        <v>264</v>
      </c>
      <c r="D73" s="146" t="s">
        <v>450</v>
      </c>
      <c r="E73" s="140" t="s">
        <v>248</v>
      </c>
      <c r="F73" s="214">
        <f>H72</f>
        <v>0.46874999999999989</v>
      </c>
      <c r="G73" s="153">
        <v>1</v>
      </c>
      <c r="H73" s="214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3"/>
      <c r="G74" s="152"/>
      <c r="H74" s="213"/>
      <c r="I74" s="164"/>
    </row>
    <row r="75" spans="1:9" ht="14" x14ac:dyDescent="0.3">
      <c r="A75" s="128" t="s">
        <v>268</v>
      </c>
      <c r="B75" s="140" t="s">
        <v>154</v>
      </c>
      <c r="C75" s="140" t="s">
        <v>419</v>
      </c>
      <c r="D75" s="146" t="s">
        <v>450</v>
      </c>
      <c r="E75" s="140" t="s">
        <v>174</v>
      </c>
      <c r="F75" s="214">
        <f>H73</f>
        <v>0.46944444444444433</v>
      </c>
      <c r="G75" s="153">
        <v>1</v>
      </c>
      <c r="H75" s="214">
        <f t="shared" ref="H75:H82" si="8">F75+TIME(0,G75,0)</f>
        <v>0.47013888888888877</v>
      </c>
      <c r="I75" s="165"/>
    </row>
    <row r="76" spans="1:9" ht="14" x14ac:dyDescent="0.3">
      <c r="A76" s="249" t="s">
        <v>269</v>
      </c>
      <c r="B76" s="234" t="s">
        <v>154</v>
      </c>
      <c r="C76" s="234" t="s">
        <v>272</v>
      </c>
      <c r="D76" s="146" t="s">
        <v>450</v>
      </c>
      <c r="E76" s="234" t="s">
        <v>248</v>
      </c>
      <c r="F76" s="235">
        <f t="shared" ref="F76:F81" si="9">H75</f>
        <v>0.47013888888888877</v>
      </c>
      <c r="G76" s="236">
        <v>1</v>
      </c>
      <c r="H76" s="235">
        <f t="shared" si="8"/>
        <v>0.47083333333333321</v>
      </c>
      <c r="I76" s="237"/>
    </row>
    <row r="77" spans="1:9" ht="14" x14ac:dyDescent="0.3">
      <c r="A77" s="249" t="s">
        <v>270</v>
      </c>
      <c r="B77" s="234" t="s">
        <v>154</v>
      </c>
      <c r="C77" s="234" t="s">
        <v>274</v>
      </c>
      <c r="D77" s="146" t="s">
        <v>450</v>
      </c>
      <c r="E77" s="234" t="s">
        <v>330</v>
      </c>
      <c r="F77" s="235">
        <f t="shared" si="9"/>
        <v>0.47083333333333321</v>
      </c>
      <c r="G77" s="236">
        <v>1</v>
      </c>
      <c r="H77" s="235">
        <f t="shared" si="8"/>
        <v>0.47152777777777766</v>
      </c>
      <c r="I77" s="237"/>
    </row>
    <row r="78" spans="1:9" ht="14" x14ac:dyDescent="0.3">
      <c r="A78" s="128" t="s">
        <v>271</v>
      </c>
      <c r="B78" s="140" t="s">
        <v>154</v>
      </c>
      <c r="C78" s="140" t="s">
        <v>277</v>
      </c>
      <c r="D78" s="146" t="s">
        <v>450</v>
      </c>
      <c r="E78" s="140" t="s">
        <v>497</v>
      </c>
      <c r="F78" s="214">
        <f t="shared" si="9"/>
        <v>0.47152777777777766</v>
      </c>
      <c r="G78" s="153">
        <v>1</v>
      </c>
      <c r="H78" s="214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279</v>
      </c>
      <c r="D79" s="146" t="s">
        <v>450</v>
      </c>
      <c r="E79" s="140" t="s">
        <v>280</v>
      </c>
      <c r="F79" s="214">
        <f t="shared" si="9"/>
        <v>0.4722222222222221</v>
      </c>
      <c r="G79" s="153">
        <v>1</v>
      </c>
      <c r="H79" s="214">
        <f t="shared" si="8"/>
        <v>0.47291666666666654</v>
      </c>
      <c r="I79" s="165"/>
    </row>
    <row r="80" spans="1:9" ht="14" x14ac:dyDescent="0.3">
      <c r="A80" s="128" t="s">
        <v>276</v>
      </c>
      <c r="B80" s="140" t="s">
        <v>154</v>
      </c>
      <c r="C80" s="140" t="s">
        <v>282</v>
      </c>
      <c r="D80" s="146" t="s">
        <v>450</v>
      </c>
      <c r="E80" s="140" t="s">
        <v>283</v>
      </c>
      <c r="F80" s="214">
        <f t="shared" si="9"/>
        <v>0.47291666666666654</v>
      </c>
      <c r="G80" s="153">
        <v>1</v>
      </c>
      <c r="H80" s="214">
        <f t="shared" si="8"/>
        <v>0.47361111111111098</v>
      </c>
      <c r="I80" s="165"/>
    </row>
    <row r="81" spans="1:9" ht="14" x14ac:dyDescent="0.3">
      <c r="A81" s="128" t="s">
        <v>278</v>
      </c>
      <c r="B81" s="140" t="s">
        <v>154</v>
      </c>
      <c r="C81" s="140" t="s">
        <v>285</v>
      </c>
      <c r="D81" s="146" t="s">
        <v>450</v>
      </c>
      <c r="E81" s="140" t="s">
        <v>286</v>
      </c>
      <c r="F81" s="214">
        <f t="shared" si="9"/>
        <v>0.47361111111111098</v>
      </c>
      <c r="G81" s="153">
        <v>1</v>
      </c>
      <c r="H81" s="214">
        <f t="shared" si="8"/>
        <v>0.47430555555555542</v>
      </c>
      <c r="I81" s="165"/>
    </row>
    <row r="82" spans="1:9" ht="14" x14ac:dyDescent="0.3">
      <c r="A82" s="128" t="s">
        <v>281</v>
      </c>
      <c r="B82" s="140" t="s">
        <v>154</v>
      </c>
      <c r="C82" s="140" t="s">
        <v>410</v>
      </c>
      <c r="D82" s="146" t="s">
        <v>450</v>
      </c>
      <c r="E82" s="140" t="s">
        <v>497</v>
      </c>
      <c r="F82" s="214">
        <f>H81</f>
        <v>0.47430555555555542</v>
      </c>
      <c r="G82" s="153">
        <v>1</v>
      </c>
      <c r="H82" s="214">
        <f t="shared" si="8"/>
        <v>0.47499999999999987</v>
      </c>
      <c r="I82" s="165"/>
    </row>
    <row r="83" spans="1:9" s="85" customFormat="1" ht="14" x14ac:dyDescent="0.3">
      <c r="A83" s="268" t="s">
        <v>284</v>
      </c>
      <c r="B83" s="140" t="s">
        <v>154</v>
      </c>
      <c r="C83" s="140" t="s">
        <v>511</v>
      </c>
      <c r="D83" s="146" t="s">
        <v>450</v>
      </c>
      <c r="E83" s="234" t="s">
        <v>404</v>
      </c>
      <c r="F83" s="214">
        <f>H82</f>
        <v>0.47499999999999987</v>
      </c>
      <c r="G83" s="153">
        <v>1</v>
      </c>
      <c r="H83" s="214">
        <f>F83+TIME(0,G83,0)</f>
        <v>0.47569444444444431</v>
      </c>
      <c r="I83" s="165"/>
    </row>
    <row r="84" spans="1:9" ht="15.5" x14ac:dyDescent="0.35">
      <c r="A84" s="269" t="s">
        <v>287</v>
      </c>
      <c r="B84" s="139"/>
      <c r="C84" s="139" t="s">
        <v>288</v>
      </c>
      <c r="D84" s="146" t="s">
        <v>450</v>
      </c>
      <c r="E84" s="139"/>
      <c r="F84" s="213"/>
      <c r="G84" s="152"/>
      <c r="H84" s="213"/>
      <c r="I84" s="164"/>
    </row>
    <row r="85" spans="1:9" ht="14" x14ac:dyDescent="0.3">
      <c r="A85" s="268" t="s">
        <v>289</v>
      </c>
      <c r="B85" s="140" t="s">
        <v>154</v>
      </c>
      <c r="C85" s="140" t="s">
        <v>479</v>
      </c>
      <c r="D85" s="146" t="s">
        <v>450</v>
      </c>
      <c r="E85" s="140" t="s">
        <v>476</v>
      </c>
      <c r="F85" s="214">
        <f>H82</f>
        <v>0.47499999999999987</v>
      </c>
      <c r="G85" s="153">
        <v>1</v>
      </c>
      <c r="H85" s="214">
        <f>F85+TIME(0,G85,0)</f>
        <v>0.47569444444444431</v>
      </c>
      <c r="I85" s="165"/>
    </row>
    <row r="86" spans="1:9" s="85" customFormat="1" ht="14" x14ac:dyDescent="0.3">
      <c r="A86" s="267" t="s">
        <v>403</v>
      </c>
      <c r="B86" s="234" t="s">
        <v>154</v>
      </c>
      <c r="C86" s="234" t="s">
        <v>512</v>
      </c>
      <c r="D86" s="146" t="s">
        <v>450</v>
      </c>
      <c r="E86" s="234" t="s">
        <v>499</v>
      </c>
      <c r="F86" s="235">
        <f>H85</f>
        <v>0.47569444444444431</v>
      </c>
      <c r="G86" s="236">
        <v>1</v>
      </c>
      <c r="H86" s="235">
        <f>F86+TIME(0,G86,0)</f>
        <v>0.47638888888888875</v>
      </c>
      <c r="I86" s="237"/>
    </row>
    <row r="87" spans="1:9" s="85" customFormat="1" ht="14" x14ac:dyDescent="0.3">
      <c r="A87" s="267" t="s">
        <v>477</v>
      </c>
      <c r="B87" s="234" t="s">
        <v>154</v>
      </c>
      <c r="C87" s="234" t="s">
        <v>481</v>
      </c>
      <c r="D87" s="146" t="s">
        <v>450</v>
      </c>
      <c r="E87" s="234" t="s">
        <v>455</v>
      </c>
      <c r="F87" s="235">
        <f>H86</f>
        <v>0.47638888888888875</v>
      </c>
      <c r="G87" s="236">
        <v>1</v>
      </c>
      <c r="H87" s="235">
        <f>F87+TIME(0,G87,0)</f>
        <v>0.47708333333333319</v>
      </c>
      <c r="I87" s="237"/>
    </row>
    <row r="88" spans="1:9" s="85" customFormat="1" ht="14" x14ac:dyDescent="0.3">
      <c r="A88" s="267" t="s">
        <v>482</v>
      </c>
      <c r="B88" s="234" t="s">
        <v>154</v>
      </c>
      <c r="C88" s="234" t="s">
        <v>480</v>
      </c>
      <c r="D88" s="146" t="s">
        <v>450</v>
      </c>
      <c r="E88" s="234" t="s">
        <v>478</v>
      </c>
      <c r="F88" s="235">
        <f>H86</f>
        <v>0.47638888888888875</v>
      </c>
      <c r="G88" s="236">
        <v>1</v>
      </c>
      <c r="H88" s="235">
        <f>F88+TIME(0,G88,0)</f>
        <v>0.47708333333333319</v>
      </c>
      <c r="I88" s="237"/>
    </row>
    <row r="89" spans="1:9" ht="13.9" customHeight="1" x14ac:dyDescent="0.3">
      <c r="A89" s="233" t="s">
        <v>513</v>
      </c>
      <c r="B89" s="238" t="s">
        <v>154</v>
      </c>
      <c r="C89" s="238" t="s">
        <v>514</v>
      </c>
      <c r="D89" s="146" t="s">
        <v>450</v>
      </c>
      <c r="E89" s="238" t="s">
        <v>280</v>
      </c>
      <c r="F89" s="239">
        <f>H87</f>
        <v>0.47708333333333319</v>
      </c>
      <c r="G89" s="240">
        <v>1</v>
      </c>
      <c r="H89" s="239">
        <f>F89+TIME(0,G89,0)</f>
        <v>0.47777777777777763</v>
      </c>
      <c r="I89" s="241"/>
    </row>
    <row r="91" spans="1:9" ht="15.5" x14ac:dyDescent="0.35">
      <c r="A91" s="124" t="s">
        <v>291</v>
      </c>
      <c r="B91" s="136"/>
      <c r="C91" s="136" t="s">
        <v>292</v>
      </c>
      <c r="D91" s="136"/>
      <c r="E91" s="136"/>
      <c r="F91" s="210"/>
      <c r="G91" s="149"/>
      <c r="H91" s="210"/>
      <c r="I91" s="161"/>
    </row>
    <row r="92" spans="1:9" ht="31" x14ac:dyDescent="0.35">
      <c r="A92" s="170" t="s">
        <v>293</v>
      </c>
      <c r="B92" s="176" t="s">
        <v>161</v>
      </c>
      <c r="C92" s="176" t="s">
        <v>569</v>
      </c>
      <c r="D92" s="247" t="s">
        <v>1</v>
      </c>
      <c r="E92" s="176" t="s">
        <v>174</v>
      </c>
      <c r="F92" s="219">
        <f>H89</f>
        <v>0.47777777777777763</v>
      </c>
      <c r="G92" s="182">
        <v>5</v>
      </c>
      <c r="H92" s="219">
        <f>F92+TIME(0,G92,0)</f>
        <v>0.48124999999999984</v>
      </c>
      <c r="I92" s="188"/>
    </row>
    <row r="94" spans="1:9" ht="15.5" x14ac:dyDescent="0.35">
      <c r="A94" s="131" t="s">
        <v>296</v>
      </c>
      <c r="B94" s="143"/>
      <c r="C94" s="143" t="s">
        <v>297</v>
      </c>
      <c r="D94" s="143"/>
      <c r="E94" s="143" t="s">
        <v>174</v>
      </c>
      <c r="F94" s="222">
        <f>H92</f>
        <v>0.48124999999999984</v>
      </c>
      <c r="G94" s="156">
        <v>1</v>
      </c>
      <c r="H94" s="222">
        <f>F94+TIME(0,G94,0)</f>
        <v>0.48194444444444429</v>
      </c>
      <c r="I94" s="143"/>
    </row>
    <row r="95" spans="1:9" ht="13" x14ac:dyDescent="0.3">
      <c r="A95" s="132"/>
      <c r="B95" s="132"/>
      <c r="C95" s="132" t="s">
        <v>298</v>
      </c>
      <c r="D95" s="132"/>
      <c r="E95" s="132"/>
      <c r="F95" s="223"/>
      <c r="G95" s="157">
        <f>(H95-H94) * 24 * 60</f>
        <v>56.000000000000284</v>
      </c>
      <c r="H95" s="223">
        <v>0.52083333333333337</v>
      </c>
      <c r="I95" s="132"/>
    </row>
    <row r="97" spans="1:9" ht="15.5" x14ac:dyDescent="0.35">
      <c r="A97" s="415" t="s">
        <v>525</v>
      </c>
      <c r="B97" s="416"/>
      <c r="C97" s="416"/>
      <c r="D97" s="416"/>
      <c r="E97" s="416"/>
      <c r="F97" s="416"/>
      <c r="G97" s="416"/>
      <c r="H97" s="416"/>
      <c r="I97" s="416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9" t="s">
        <v>147</v>
      </c>
      <c r="G98" s="148" t="s">
        <v>148</v>
      </c>
      <c r="H98" s="209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10"/>
      <c r="G99" s="149"/>
      <c r="H99" s="210"/>
      <c r="I99" s="161"/>
    </row>
    <row r="100" spans="1:9" ht="15.5" x14ac:dyDescent="0.35">
      <c r="A100" s="125" t="s">
        <v>153</v>
      </c>
      <c r="B100" s="137" t="s">
        <v>154</v>
      </c>
      <c r="C100" s="137" t="s">
        <v>299</v>
      </c>
      <c r="D100" s="137"/>
      <c r="E100" s="137" t="s">
        <v>174</v>
      </c>
      <c r="F100" s="211">
        <v>0.4375</v>
      </c>
      <c r="G100" s="150">
        <v>1</v>
      </c>
      <c r="H100" s="211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300</v>
      </c>
      <c r="D101" s="140"/>
      <c r="E101" s="137" t="s">
        <v>158</v>
      </c>
      <c r="F101" s="211">
        <f>H100</f>
        <v>0.43819444444444444</v>
      </c>
      <c r="G101" s="150">
        <v>1</v>
      </c>
      <c r="H101" s="211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362</v>
      </c>
      <c r="D102" s="274" t="s">
        <v>103</v>
      </c>
      <c r="E102" s="138" t="s">
        <v>174</v>
      </c>
      <c r="F102" s="212">
        <f>H101</f>
        <v>0.43888888888888888</v>
      </c>
      <c r="G102" s="151">
        <v>1</v>
      </c>
      <c r="H102" s="212">
        <f>F102+TIME(0,G102,0)</f>
        <v>0.43958333333333333</v>
      </c>
      <c r="I102" s="163"/>
    </row>
    <row r="103" spans="1:9" ht="14" x14ac:dyDescent="0.3">
      <c r="D103" s="242"/>
    </row>
    <row r="104" spans="1:9" ht="15.5" x14ac:dyDescent="0.35">
      <c r="A104" s="124" t="s">
        <v>167</v>
      </c>
      <c r="B104" s="136"/>
      <c r="C104" s="136" t="s">
        <v>168</v>
      </c>
      <c r="D104" s="243"/>
      <c r="E104" s="136"/>
      <c r="F104" s="210"/>
      <c r="G104" s="149"/>
      <c r="H104" s="210"/>
      <c r="I104" s="161"/>
    </row>
    <row r="105" spans="1:9" ht="15.5" x14ac:dyDescent="0.35">
      <c r="A105" s="125" t="s">
        <v>169</v>
      </c>
      <c r="B105" s="137" t="s">
        <v>154</v>
      </c>
      <c r="C105" s="137" t="s">
        <v>301</v>
      </c>
      <c r="D105" s="244" t="s">
        <v>451</v>
      </c>
      <c r="E105" s="137" t="s">
        <v>174</v>
      </c>
      <c r="F105" s="211">
        <f>H102</f>
        <v>0.43958333333333333</v>
      </c>
      <c r="G105" s="150">
        <v>1</v>
      </c>
      <c r="H105" s="211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302</v>
      </c>
      <c r="D106" s="244" t="s">
        <v>451</v>
      </c>
      <c r="E106" s="137" t="s">
        <v>174</v>
      </c>
      <c r="F106" s="211">
        <f>H105</f>
        <v>0.44027777777777777</v>
      </c>
      <c r="G106" s="150">
        <v>1</v>
      </c>
      <c r="H106" s="211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303</v>
      </c>
      <c r="D107" s="244" t="s">
        <v>451</v>
      </c>
      <c r="E107" s="137" t="s">
        <v>174</v>
      </c>
      <c r="F107" s="211">
        <f>H106</f>
        <v>0.44097222222222221</v>
      </c>
      <c r="G107" s="150">
        <v>1</v>
      </c>
      <c r="H107" s="211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502</v>
      </c>
      <c r="D108" s="244" t="s">
        <v>451</v>
      </c>
      <c r="E108" s="137" t="s">
        <v>174</v>
      </c>
      <c r="F108" s="211">
        <f>H107</f>
        <v>0.44166666666666665</v>
      </c>
      <c r="G108" s="150">
        <v>5</v>
      </c>
      <c r="H108" s="211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304</v>
      </c>
      <c r="D109" s="137"/>
      <c r="E109" s="137" t="s">
        <v>158</v>
      </c>
      <c r="F109" s="211">
        <f>H108</f>
        <v>0.44513888888888886</v>
      </c>
      <c r="G109" s="150">
        <v>1</v>
      </c>
      <c r="H109" s="211">
        <f t="shared" si="10"/>
        <v>0.4458333333333333</v>
      </c>
      <c r="I109" s="162"/>
    </row>
    <row r="110" spans="1:9" ht="15.5" x14ac:dyDescent="0.35">
      <c r="A110" s="170" t="s">
        <v>305</v>
      </c>
      <c r="B110" s="176"/>
      <c r="C110" s="176"/>
      <c r="D110" s="179"/>
      <c r="E110" s="176"/>
      <c r="F110" s="219">
        <f>H109</f>
        <v>0.4458333333333333</v>
      </c>
      <c r="G110" s="182">
        <v>0</v>
      </c>
      <c r="H110" s="219">
        <f t="shared" si="10"/>
        <v>0.4458333333333333</v>
      </c>
      <c r="I110" s="188"/>
    </row>
    <row r="111" spans="1:9" ht="14" x14ac:dyDescent="0.3">
      <c r="D111" s="242"/>
    </row>
    <row r="112" spans="1:9" ht="15.5" x14ac:dyDescent="0.35">
      <c r="A112" s="124" t="s">
        <v>210</v>
      </c>
      <c r="B112" s="136"/>
      <c r="C112" s="136" t="s">
        <v>306</v>
      </c>
      <c r="D112" s="243"/>
      <c r="E112" s="136"/>
      <c r="F112" s="210"/>
      <c r="G112" s="149"/>
      <c r="H112" s="210"/>
      <c r="I112" s="161"/>
    </row>
    <row r="113" spans="1:9" ht="15.5" x14ac:dyDescent="0.35">
      <c r="A113" s="170" t="s">
        <v>212</v>
      </c>
      <c r="B113" s="176"/>
      <c r="C113" s="176"/>
      <c r="D113" s="179"/>
      <c r="E113" s="176"/>
      <c r="F113" s="219">
        <f>H110</f>
        <v>0.4458333333333333</v>
      </c>
      <c r="G113" s="182">
        <v>0</v>
      </c>
      <c r="H113" s="219">
        <f>F113+TIME(0,G113,0)</f>
        <v>0.4458333333333333</v>
      </c>
      <c r="I113" s="188"/>
    </row>
    <row r="114" spans="1:9" ht="14" x14ac:dyDescent="0.3">
      <c r="D114" s="242"/>
    </row>
    <row r="115" spans="1:9" ht="15.5" x14ac:dyDescent="0.35">
      <c r="A115" s="124" t="s">
        <v>231</v>
      </c>
      <c r="B115" s="136"/>
      <c r="C115" s="136" t="s">
        <v>307</v>
      </c>
      <c r="D115" s="243"/>
      <c r="E115" s="136"/>
      <c r="F115" s="210"/>
      <c r="G115" s="149"/>
      <c r="H115" s="210"/>
      <c r="I115" s="161"/>
    </row>
    <row r="116" spans="1:9" ht="15.5" x14ac:dyDescent="0.35">
      <c r="A116" s="127" t="s">
        <v>233</v>
      </c>
      <c r="B116" s="139"/>
      <c r="C116" s="139" t="s">
        <v>308</v>
      </c>
      <c r="D116" s="141"/>
      <c r="E116" s="139"/>
      <c r="F116" s="213"/>
      <c r="G116" s="152"/>
      <c r="H116" s="213"/>
      <c r="I116" s="164"/>
    </row>
    <row r="117" spans="1:9" ht="14" x14ac:dyDescent="0.3">
      <c r="A117" s="128" t="s">
        <v>235</v>
      </c>
      <c r="B117" s="140" t="s">
        <v>154</v>
      </c>
      <c r="C117" s="140" t="s">
        <v>309</v>
      </c>
      <c r="D117" s="140"/>
      <c r="E117" s="140" t="s">
        <v>310</v>
      </c>
      <c r="F117" s="214">
        <f>H113</f>
        <v>0.4458333333333333</v>
      </c>
      <c r="G117" s="153">
        <v>5</v>
      </c>
      <c r="H117" s="214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311</v>
      </c>
      <c r="D118" s="247" t="s">
        <v>452</v>
      </c>
      <c r="E118" s="140" t="s">
        <v>494</v>
      </c>
      <c r="F118" s="214">
        <f>H117</f>
        <v>0.44930555555555551</v>
      </c>
      <c r="G118" s="153">
        <v>10</v>
      </c>
      <c r="H118" s="214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312</v>
      </c>
      <c r="D119" s="141"/>
      <c r="E119" s="139"/>
      <c r="F119" s="213"/>
      <c r="G119" s="152"/>
      <c r="H119" s="213"/>
      <c r="I119" s="164"/>
    </row>
    <row r="120" spans="1:9" ht="14" x14ac:dyDescent="0.3">
      <c r="A120" s="128" t="s">
        <v>256</v>
      </c>
      <c r="B120" s="140" t="s">
        <v>154</v>
      </c>
      <c r="C120" s="140" t="s">
        <v>453</v>
      </c>
      <c r="D120" s="140"/>
      <c r="E120" s="140" t="s">
        <v>444</v>
      </c>
      <c r="F120" s="214">
        <f>H118</f>
        <v>0.45624999999999993</v>
      </c>
      <c r="G120" s="153">
        <v>10</v>
      </c>
      <c r="H120" s="214">
        <f>F120+TIME(0,G120,0)</f>
        <v>0.46319444444444435</v>
      </c>
      <c r="I120" s="165"/>
    </row>
    <row r="121" spans="1:9" ht="13.9" customHeight="1" x14ac:dyDescent="0.3">
      <c r="A121" s="233" t="s">
        <v>258</v>
      </c>
      <c r="B121" s="238" t="s">
        <v>154</v>
      </c>
      <c r="C121" s="238" t="s">
        <v>515</v>
      </c>
      <c r="D121" s="238"/>
      <c r="E121" s="238" t="s">
        <v>496</v>
      </c>
      <c r="F121" s="239">
        <f>H120</f>
        <v>0.46319444444444435</v>
      </c>
      <c r="G121" s="240">
        <v>5</v>
      </c>
      <c r="H121" s="239">
        <f>F121+TIME(0,G121,0)</f>
        <v>0.46666666666666656</v>
      </c>
      <c r="I121" s="241"/>
    </row>
    <row r="122" spans="1:9" ht="14" x14ac:dyDescent="0.3">
      <c r="D122" s="242"/>
    </row>
    <row r="123" spans="1:9" ht="15.5" x14ac:dyDescent="0.35">
      <c r="A123" s="124" t="s">
        <v>291</v>
      </c>
      <c r="B123" s="136"/>
      <c r="C123" s="136" t="s">
        <v>313</v>
      </c>
      <c r="D123" s="243"/>
      <c r="E123" s="136"/>
      <c r="F123" s="210"/>
      <c r="G123" s="149"/>
      <c r="H123" s="210"/>
      <c r="I123" s="161"/>
    </row>
    <row r="124" spans="1:9" ht="15.5" x14ac:dyDescent="0.35">
      <c r="A124" s="125" t="s">
        <v>293</v>
      </c>
      <c r="B124" s="137" t="s">
        <v>161</v>
      </c>
      <c r="C124" s="137" t="s">
        <v>314</v>
      </c>
      <c r="D124" s="244" t="s">
        <v>103</v>
      </c>
      <c r="E124" s="137" t="s">
        <v>174</v>
      </c>
      <c r="F124" s="211">
        <f>H121</f>
        <v>0.46666666666666656</v>
      </c>
      <c r="G124" s="150">
        <v>5</v>
      </c>
      <c r="H124" s="211">
        <f t="shared" ref="H124:H132" si="11">F124+TIME(0,G124,0)</f>
        <v>0.47013888888888877</v>
      </c>
      <c r="I124" s="162"/>
    </row>
    <row r="125" spans="1:9" ht="15.5" x14ac:dyDescent="0.35">
      <c r="A125" s="125" t="s">
        <v>294</v>
      </c>
      <c r="B125" s="137" t="s">
        <v>315</v>
      </c>
      <c r="C125" s="137" t="s">
        <v>517</v>
      </c>
      <c r="D125" s="200"/>
      <c r="E125" s="137" t="s">
        <v>280</v>
      </c>
      <c r="F125" s="211">
        <f t="shared" ref="F125:F132" si="12">H124</f>
        <v>0.47013888888888877</v>
      </c>
      <c r="G125" s="150">
        <v>15</v>
      </c>
      <c r="H125" s="211">
        <f t="shared" si="11"/>
        <v>0.48055555555555546</v>
      </c>
      <c r="I125" s="162"/>
    </row>
    <row r="126" spans="1:9" s="85" customFormat="1" ht="15.5" x14ac:dyDescent="0.35">
      <c r="A126" s="273" t="s">
        <v>295</v>
      </c>
      <c r="B126" s="137" t="s">
        <v>315</v>
      </c>
      <c r="C126" s="137" t="s">
        <v>566</v>
      </c>
      <c r="D126" s="200"/>
      <c r="E126" s="137" t="s">
        <v>280</v>
      </c>
      <c r="F126" s="211">
        <f t="shared" si="12"/>
        <v>0.48055555555555546</v>
      </c>
      <c r="G126" s="150">
        <v>15</v>
      </c>
      <c r="H126" s="211">
        <f t="shared" si="11"/>
        <v>0.49097222222222214</v>
      </c>
      <c r="I126" s="162"/>
    </row>
    <row r="127" spans="1:9" s="85" customFormat="1" ht="15.5" x14ac:dyDescent="0.35">
      <c r="A127" s="125" t="s">
        <v>440</v>
      </c>
      <c r="B127" s="137" t="s">
        <v>315</v>
      </c>
      <c r="C127" s="137" t="s">
        <v>566</v>
      </c>
      <c r="D127" s="200"/>
      <c r="E127" s="137" t="s">
        <v>248</v>
      </c>
      <c r="F127" s="211">
        <f t="shared" ref="F127" si="13">H126</f>
        <v>0.49097222222222214</v>
      </c>
      <c r="G127" s="150">
        <v>15</v>
      </c>
      <c r="H127" s="211">
        <f t="shared" ref="H127" si="14">F127+TIME(0,G127,0)</f>
        <v>0.50138888888888877</v>
      </c>
      <c r="I127" s="162"/>
    </row>
    <row r="128" spans="1:9" ht="15.5" x14ac:dyDescent="0.35">
      <c r="A128" s="125" t="s">
        <v>441</v>
      </c>
      <c r="B128" s="137" t="s">
        <v>315</v>
      </c>
      <c r="C128" s="137" t="s">
        <v>518</v>
      </c>
      <c r="D128" s="244" t="s">
        <v>451</v>
      </c>
      <c r="E128" s="137" t="s">
        <v>158</v>
      </c>
      <c r="F128" s="211">
        <f>H125</f>
        <v>0.48055555555555546</v>
      </c>
      <c r="G128" s="150">
        <v>30</v>
      </c>
      <c r="H128" s="211">
        <f t="shared" si="11"/>
        <v>0.50138888888888877</v>
      </c>
      <c r="I128" s="162"/>
    </row>
    <row r="129" spans="1:9" ht="31" x14ac:dyDescent="0.35">
      <c r="A129" s="125" t="s">
        <v>440</v>
      </c>
      <c r="B129" s="137" t="s">
        <v>315</v>
      </c>
      <c r="C129" s="137" t="s">
        <v>572</v>
      </c>
      <c r="D129" s="137"/>
      <c r="E129" s="137"/>
      <c r="F129" s="211">
        <f t="shared" si="12"/>
        <v>0.50138888888888877</v>
      </c>
      <c r="G129" s="150">
        <v>0</v>
      </c>
      <c r="H129" s="211">
        <f t="shared" si="11"/>
        <v>0.50138888888888877</v>
      </c>
      <c r="I129" s="162"/>
    </row>
    <row r="130" spans="1:9" ht="15.5" x14ac:dyDescent="0.35">
      <c r="A130" s="125" t="s">
        <v>441</v>
      </c>
      <c r="B130" s="137" t="s">
        <v>315</v>
      </c>
      <c r="C130" s="137"/>
      <c r="D130" s="137"/>
      <c r="E130" s="137"/>
      <c r="F130" s="211">
        <f t="shared" si="12"/>
        <v>0.50138888888888877</v>
      </c>
      <c r="G130" s="150">
        <v>0</v>
      </c>
      <c r="H130" s="211">
        <f t="shared" si="11"/>
        <v>0.50138888888888877</v>
      </c>
      <c r="I130" s="162"/>
    </row>
    <row r="131" spans="1:9" ht="15.5" x14ac:dyDescent="0.35">
      <c r="A131" s="125" t="s">
        <v>442</v>
      </c>
      <c r="B131" s="137" t="s">
        <v>315</v>
      </c>
      <c r="C131" s="137"/>
      <c r="D131" s="137"/>
      <c r="E131" s="137"/>
      <c r="F131" s="211">
        <f t="shared" si="12"/>
        <v>0.50138888888888877</v>
      </c>
      <c r="G131" s="150">
        <v>0</v>
      </c>
      <c r="H131" s="211">
        <f t="shared" si="11"/>
        <v>0.50138888888888877</v>
      </c>
      <c r="I131" s="162"/>
    </row>
    <row r="132" spans="1:9" ht="15.5" x14ac:dyDescent="0.35">
      <c r="A132" s="125" t="s">
        <v>443</v>
      </c>
      <c r="B132" s="137" t="s">
        <v>154</v>
      </c>
      <c r="C132" s="137"/>
      <c r="D132" s="137"/>
      <c r="E132" s="137"/>
      <c r="F132" s="211">
        <f t="shared" si="12"/>
        <v>0.50138888888888877</v>
      </c>
      <c r="G132" s="150">
        <v>0</v>
      </c>
      <c r="H132" s="211">
        <f t="shared" si="11"/>
        <v>0.50138888888888877</v>
      </c>
      <c r="I132" s="162"/>
    </row>
    <row r="134" spans="1:9" ht="15.5" x14ac:dyDescent="0.35">
      <c r="A134" s="174" t="s">
        <v>296</v>
      </c>
      <c r="B134" s="180"/>
      <c r="C134" s="180" t="s">
        <v>297</v>
      </c>
      <c r="D134" s="180"/>
      <c r="E134" s="180" t="s">
        <v>174</v>
      </c>
      <c r="F134" s="224">
        <f>H132</f>
        <v>0.50138888888888877</v>
      </c>
      <c r="G134" s="186">
        <v>0</v>
      </c>
      <c r="H134" s="224">
        <f>F134+TIME(0,G134,0)</f>
        <v>0.50138888888888877</v>
      </c>
      <c r="I134" s="180"/>
    </row>
    <row r="135" spans="1:9" ht="13" x14ac:dyDescent="0.3">
      <c r="A135" s="132"/>
      <c r="B135" s="132"/>
      <c r="C135" s="132" t="s">
        <v>298</v>
      </c>
      <c r="D135" s="132"/>
      <c r="E135" s="132"/>
      <c r="F135" s="223"/>
      <c r="G135" s="157">
        <f>(H135-H134) * 24 * 60</f>
        <v>28.00000000000022</v>
      </c>
      <c r="H135" s="223">
        <v>0.52083333333333337</v>
      </c>
      <c r="I135" s="132"/>
    </row>
    <row r="137" spans="1:9" ht="15.5" x14ac:dyDescent="0.35">
      <c r="A137" s="415" t="s">
        <v>524</v>
      </c>
      <c r="B137" s="416"/>
      <c r="C137" s="416"/>
      <c r="D137" s="416"/>
      <c r="E137" s="416"/>
      <c r="F137" s="416"/>
      <c r="G137" s="416"/>
      <c r="H137" s="416"/>
      <c r="I137" s="416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9" t="s">
        <v>147</v>
      </c>
      <c r="G138" s="148" t="s">
        <v>148</v>
      </c>
      <c r="H138" s="209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10"/>
      <c r="G139" s="149"/>
      <c r="H139" s="210"/>
      <c r="I139" s="161"/>
    </row>
    <row r="140" spans="1:9" ht="15.5" x14ac:dyDescent="0.35">
      <c r="A140" s="125" t="s">
        <v>153</v>
      </c>
      <c r="B140" s="137" t="s">
        <v>154</v>
      </c>
      <c r="C140" s="137" t="s">
        <v>299</v>
      </c>
      <c r="D140" s="140"/>
      <c r="E140" s="137" t="s">
        <v>174</v>
      </c>
      <c r="F140" s="211">
        <v>0.33333333333333331</v>
      </c>
      <c r="G140" s="150">
        <v>1</v>
      </c>
      <c r="H140" s="211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300</v>
      </c>
      <c r="D141" s="140"/>
      <c r="E141" s="137" t="s">
        <v>158</v>
      </c>
      <c r="F141" s="211">
        <f>H140</f>
        <v>0.33402777777777776</v>
      </c>
      <c r="G141" s="150">
        <v>1</v>
      </c>
      <c r="H141" s="211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363</v>
      </c>
      <c r="D142" s="270" t="s">
        <v>103</v>
      </c>
      <c r="E142" s="138" t="s">
        <v>174</v>
      </c>
      <c r="F142" s="212">
        <f>H141</f>
        <v>0.3347222222222222</v>
      </c>
      <c r="G142" s="151">
        <v>1</v>
      </c>
      <c r="H142" s="212">
        <f>F142+TIME(0,G142,0)</f>
        <v>0.33541666666666664</v>
      </c>
      <c r="I142" s="163"/>
    </row>
    <row r="143" spans="1:9" ht="14" x14ac:dyDescent="0.3">
      <c r="D143" s="242"/>
    </row>
    <row r="144" spans="1:9" ht="15.5" x14ac:dyDescent="0.35">
      <c r="A144" s="124" t="s">
        <v>167</v>
      </c>
      <c r="B144" s="136"/>
      <c r="C144" s="136" t="s">
        <v>168</v>
      </c>
      <c r="D144" s="243"/>
      <c r="E144" s="136"/>
      <c r="F144" s="210"/>
      <c r="G144" s="149"/>
      <c r="H144" s="210"/>
      <c r="I144" s="161"/>
    </row>
    <row r="145" spans="1:15" ht="15.5" x14ac:dyDescent="0.35">
      <c r="A145" s="125" t="s">
        <v>169</v>
      </c>
      <c r="B145" s="137" t="s">
        <v>154</v>
      </c>
      <c r="C145" s="142" t="s">
        <v>301</v>
      </c>
      <c r="D145" s="244" t="s">
        <v>451</v>
      </c>
      <c r="E145" s="137" t="s">
        <v>174</v>
      </c>
      <c r="F145" s="211">
        <f>H142</f>
        <v>0.33541666666666664</v>
      </c>
      <c r="G145" s="150">
        <v>1</v>
      </c>
      <c r="H145" s="211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302</v>
      </c>
      <c r="D146" s="244" t="s">
        <v>451</v>
      </c>
      <c r="E146" s="137" t="s">
        <v>174</v>
      </c>
      <c r="F146" s="211">
        <f t="shared" ref="F146:F153" si="16">H145</f>
        <v>0.33611111111111108</v>
      </c>
      <c r="G146" s="150">
        <v>1</v>
      </c>
      <c r="H146" s="211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316</v>
      </c>
      <c r="D147" s="140"/>
      <c r="E147" s="137" t="s">
        <v>164</v>
      </c>
      <c r="F147" s="211">
        <f t="shared" si="16"/>
        <v>0.33680555555555552</v>
      </c>
      <c r="G147" s="150">
        <v>1</v>
      </c>
      <c r="H147" s="211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317</v>
      </c>
      <c r="D148" s="244" t="s">
        <v>451</v>
      </c>
      <c r="E148" s="137" t="s">
        <v>174</v>
      </c>
      <c r="F148" s="211">
        <f t="shared" si="16"/>
        <v>0.33749999999999997</v>
      </c>
      <c r="G148" s="150">
        <v>1</v>
      </c>
      <c r="H148" s="211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318</v>
      </c>
      <c r="D149" s="244" t="s">
        <v>451</v>
      </c>
      <c r="E149" s="137" t="s">
        <v>174</v>
      </c>
      <c r="F149" s="211">
        <f t="shared" si="16"/>
        <v>0.33819444444444441</v>
      </c>
      <c r="G149" s="150">
        <v>1</v>
      </c>
      <c r="H149" s="211">
        <f t="shared" si="15"/>
        <v>0.33888888888888885</v>
      </c>
      <c r="I149" s="162"/>
    </row>
    <row r="150" spans="1:15" ht="15.5" x14ac:dyDescent="0.35">
      <c r="A150" s="125" t="s">
        <v>305</v>
      </c>
      <c r="B150" s="137" t="s">
        <v>154</v>
      </c>
      <c r="C150" s="137" t="s">
        <v>319</v>
      </c>
      <c r="D150" s="244" t="s">
        <v>451</v>
      </c>
      <c r="E150" s="137" t="s">
        <v>174</v>
      </c>
      <c r="F150" s="211">
        <f t="shared" si="16"/>
        <v>0.33888888888888885</v>
      </c>
      <c r="G150" s="150">
        <v>1</v>
      </c>
      <c r="H150" s="211">
        <f t="shared" si="15"/>
        <v>0.33958333333333329</v>
      </c>
      <c r="I150" s="162"/>
    </row>
    <row r="151" spans="1:15" ht="15.5" x14ac:dyDescent="0.35">
      <c r="A151" s="125" t="s">
        <v>320</v>
      </c>
      <c r="B151" s="137" t="s">
        <v>154</v>
      </c>
      <c r="C151" s="137" t="s">
        <v>321</v>
      </c>
      <c r="D151" s="244" t="s">
        <v>451</v>
      </c>
      <c r="E151" s="137" t="s">
        <v>174</v>
      </c>
      <c r="F151" s="211">
        <f t="shared" si="16"/>
        <v>0.33958333333333329</v>
      </c>
      <c r="G151" s="150">
        <v>1</v>
      </c>
      <c r="H151" s="211">
        <f t="shared" si="15"/>
        <v>0.34027777777777773</v>
      </c>
      <c r="I151" s="162"/>
    </row>
    <row r="152" spans="1:15" ht="15.5" x14ac:dyDescent="0.35">
      <c r="A152" s="125" t="s">
        <v>358</v>
      </c>
      <c r="B152" s="137" t="s">
        <v>154</v>
      </c>
      <c r="C152" s="137" t="s">
        <v>495</v>
      </c>
      <c r="D152" s="244" t="s">
        <v>451</v>
      </c>
      <c r="E152" s="137" t="s">
        <v>174</v>
      </c>
      <c r="F152" s="211">
        <f t="shared" si="16"/>
        <v>0.34027777777777773</v>
      </c>
      <c r="G152" s="150">
        <v>3</v>
      </c>
      <c r="H152" s="211">
        <f t="shared" si="15"/>
        <v>0.34236111111111106</v>
      </c>
      <c r="I152" s="162"/>
      <c r="L152" s="211"/>
      <c r="M152" s="150"/>
      <c r="N152" s="211"/>
      <c r="O152" s="162"/>
    </row>
    <row r="153" spans="1:15" ht="15.5" x14ac:dyDescent="0.35">
      <c r="A153" s="170" t="s">
        <v>406</v>
      </c>
      <c r="B153" s="176"/>
      <c r="C153" s="176"/>
      <c r="D153" s="179"/>
      <c r="E153" s="176"/>
      <c r="F153" s="219">
        <f t="shared" si="16"/>
        <v>0.34236111111111106</v>
      </c>
      <c r="G153" s="182">
        <v>0</v>
      </c>
      <c r="H153" s="219">
        <f t="shared" si="15"/>
        <v>0.34236111111111106</v>
      </c>
      <c r="I153" s="188"/>
    </row>
    <row r="154" spans="1:15" ht="14" x14ac:dyDescent="0.3">
      <c r="D154" s="242"/>
    </row>
    <row r="155" spans="1:15" ht="15.5" x14ac:dyDescent="0.35">
      <c r="A155" s="124" t="s">
        <v>210</v>
      </c>
      <c r="B155" s="136"/>
      <c r="C155" s="136" t="s">
        <v>322</v>
      </c>
      <c r="D155" s="243"/>
      <c r="E155" s="136"/>
      <c r="F155" s="210"/>
      <c r="G155" s="149"/>
      <c r="H155" s="210"/>
      <c r="I155" s="161"/>
    </row>
    <row r="156" spans="1:15" ht="15.5" x14ac:dyDescent="0.35">
      <c r="A156" s="127" t="s">
        <v>212</v>
      </c>
      <c r="B156" s="139"/>
      <c r="C156" s="139" t="s">
        <v>323</v>
      </c>
      <c r="D156" s="141"/>
      <c r="E156" s="139"/>
      <c r="F156" s="213"/>
      <c r="G156" s="152"/>
      <c r="H156" s="213"/>
      <c r="I156" s="164"/>
    </row>
    <row r="157" spans="1:15" ht="14" x14ac:dyDescent="0.3">
      <c r="A157" s="128" t="s">
        <v>364</v>
      </c>
      <c r="B157" s="140" t="s">
        <v>154</v>
      </c>
      <c r="C157" s="140" t="s">
        <v>412</v>
      </c>
      <c r="D157" s="140"/>
      <c r="E157" s="140" t="s">
        <v>217</v>
      </c>
      <c r="F157" s="214">
        <f>H153</f>
        <v>0.34236111111111106</v>
      </c>
      <c r="G157" s="153">
        <v>2</v>
      </c>
      <c r="H157" s="214">
        <f t="shared" ref="H157:H163" si="17">F157+TIME(0,G157,0)</f>
        <v>0.34374999999999994</v>
      </c>
      <c r="I157" s="165"/>
    </row>
    <row r="158" spans="1:15" ht="14" x14ac:dyDescent="0.3">
      <c r="A158" s="128" t="s">
        <v>365</v>
      </c>
      <c r="B158" s="140" t="s">
        <v>315</v>
      </c>
      <c r="C158" s="140" t="s">
        <v>324</v>
      </c>
      <c r="D158" s="146" t="s">
        <v>449</v>
      </c>
      <c r="E158" s="140" t="s">
        <v>217</v>
      </c>
      <c r="F158" s="214">
        <f t="shared" ref="F158:F163" si="18">H157</f>
        <v>0.34374999999999994</v>
      </c>
      <c r="G158" s="153">
        <v>10</v>
      </c>
      <c r="H158" s="214">
        <f t="shared" si="17"/>
        <v>0.35069444444444436</v>
      </c>
      <c r="I158" s="165"/>
    </row>
    <row r="159" spans="1:15" ht="14" x14ac:dyDescent="0.3">
      <c r="A159" s="128" t="s">
        <v>366</v>
      </c>
      <c r="B159" s="140" t="s">
        <v>154</v>
      </c>
      <c r="C159" s="140" t="s">
        <v>325</v>
      </c>
      <c r="D159" s="146" t="s">
        <v>325</v>
      </c>
      <c r="E159" s="140" t="s">
        <v>217</v>
      </c>
      <c r="F159" s="214">
        <f t="shared" si="18"/>
        <v>0.35069444444444436</v>
      </c>
      <c r="G159" s="153">
        <v>10</v>
      </c>
      <c r="H159" s="214">
        <f t="shared" si="17"/>
        <v>0.35763888888888878</v>
      </c>
      <c r="I159" s="165"/>
    </row>
    <row r="160" spans="1:15" ht="13.9" customHeight="1" x14ac:dyDescent="0.3">
      <c r="A160" s="128" t="s">
        <v>367</v>
      </c>
      <c r="B160" s="140" t="s">
        <v>154</v>
      </c>
      <c r="C160" s="140" t="s">
        <v>326</v>
      </c>
      <c r="D160" s="140"/>
      <c r="E160" s="140" t="s">
        <v>164</v>
      </c>
      <c r="F160" s="214">
        <f t="shared" si="18"/>
        <v>0.35763888888888878</v>
      </c>
      <c r="G160" s="153">
        <v>2</v>
      </c>
      <c r="H160" s="214">
        <f t="shared" si="17"/>
        <v>0.35902777777777767</v>
      </c>
      <c r="I160" s="165"/>
    </row>
    <row r="161" spans="1:9" ht="15.5" x14ac:dyDescent="0.35">
      <c r="A161" s="128" t="s">
        <v>368</v>
      </c>
      <c r="B161" s="140" t="s">
        <v>154</v>
      </c>
      <c r="C161" s="140" t="s">
        <v>327</v>
      </c>
      <c r="D161" s="146" t="s">
        <v>454</v>
      </c>
      <c r="E161" s="137" t="s">
        <v>174</v>
      </c>
      <c r="F161" s="214">
        <f t="shared" si="18"/>
        <v>0.35902777777777767</v>
      </c>
      <c r="G161" s="153">
        <v>2</v>
      </c>
      <c r="H161" s="214">
        <f t="shared" si="17"/>
        <v>0.36041666666666655</v>
      </c>
      <c r="I161" s="165"/>
    </row>
    <row r="162" spans="1:9" ht="14" x14ac:dyDescent="0.3">
      <c r="A162" s="128" t="s">
        <v>369</v>
      </c>
      <c r="B162" s="140" t="s">
        <v>154</v>
      </c>
      <c r="C162" s="140" t="s">
        <v>328</v>
      </c>
      <c r="D162" s="146" t="s">
        <v>454</v>
      </c>
      <c r="E162" s="140" t="s">
        <v>248</v>
      </c>
      <c r="F162" s="214">
        <f t="shared" si="18"/>
        <v>0.36041666666666655</v>
      </c>
      <c r="G162" s="153">
        <v>5</v>
      </c>
      <c r="H162" s="214">
        <f t="shared" si="17"/>
        <v>0.36388888888888876</v>
      </c>
      <c r="I162" s="165"/>
    </row>
    <row r="163" spans="1:9" ht="13.9" customHeight="1" x14ac:dyDescent="0.3">
      <c r="A163" s="171" t="s">
        <v>370</v>
      </c>
      <c r="B163" s="177"/>
      <c r="C163" s="177"/>
      <c r="D163" s="146" t="s">
        <v>454</v>
      </c>
      <c r="E163" s="177"/>
      <c r="F163" s="220">
        <f t="shared" si="18"/>
        <v>0.36388888888888876</v>
      </c>
      <c r="G163" s="183">
        <v>0</v>
      </c>
      <c r="H163" s="220">
        <f t="shared" si="17"/>
        <v>0.36388888888888876</v>
      </c>
      <c r="I163" s="189"/>
    </row>
    <row r="164" spans="1:9" ht="15.5" x14ac:dyDescent="0.35">
      <c r="A164" s="127" t="s">
        <v>214</v>
      </c>
      <c r="B164" s="139"/>
      <c r="C164" s="139" t="s">
        <v>255</v>
      </c>
      <c r="D164" s="146" t="s">
        <v>454</v>
      </c>
      <c r="E164" s="139"/>
      <c r="F164" s="213"/>
      <c r="G164" s="152"/>
      <c r="H164" s="213"/>
      <c r="I164" s="164"/>
    </row>
    <row r="165" spans="1:9" ht="14" x14ac:dyDescent="0.3">
      <c r="A165" s="128" t="s">
        <v>371</v>
      </c>
      <c r="B165" s="140" t="s">
        <v>154</v>
      </c>
      <c r="C165" s="140" t="s">
        <v>398</v>
      </c>
      <c r="D165" s="146" t="s">
        <v>454</v>
      </c>
      <c r="E165" s="140" t="s">
        <v>248</v>
      </c>
      <c r="F165" s="214">
        <f>H163</f>
        <v>0.36388888888888876</v>
      </c>
      <c r="G165" s="153">
        <v>3</v>
      </c>
      <c r="H165" s="214">
        <f t="shared" ref="H165:H170" si="19">F165+TIME(0,G165,0)</f>
        <v>0.36597222222222209</v>
      </c>
      <c r="I165" s="165"/>
    </row>
    <row r="166" spans="1:9" ht="14" x14ac:dyDescent="0.3">
      <c r="A166" s="128" t="s">
        <v>372</v>
      </c>
      <c r="B166" s="140" t="s">
        <v>154</v>
      </c>
      <c r="C166" s="140" t="s">
        <v>329</v>
      </c>
      <c r="D166" s="146" t="s">
        <v>454</v>
      </c>
      <c r="E166" s="140" t="s">
        <v>330</v>
      </c>
      <c r="F166" s="214">
        <f>H165</f>
        <v>0.36597222222222209</v>
      </c>
      <c r="G166" s="153">
        <v>3</v>
      </c>
      <c r="H166" s="214">
        <f t="shared" si="19"/>
        <v>0.36805555555555541</v>
      </c>
      <c r="I166" s="165"/>
    </row>
    <row r="167" spans="1:9" ht="14" x14ac:dyDescent="0.3">
      <c r="A167" s="171" t="s">
        <v>373</v>
      </c>
      <c r="B167" s="177" t="s">
        <v>154</v>
      </c>
      <c r="C167" s="177" t="s">
        <v>259</v>
      </c>
      <c r="D167" s="146" t="s">
        <v>454</v>
      </c>
      <c r="E167" s="177" t="s">
        <v>217</v>
      </c>
      <c r="F167" s="220">
        <f>H166</f>
        <v>0.36805555555555541</v>
      </c>
      <c r="G167" s="183">
        <v>0</v>
      </c>
      <c r="H167" s="220">
        <f t="shared" si="19"/>
        <v>0.36805555555555541</v>
      </c>
      <c r="I167" s="189"/>
    </row>
    <row r="168" spans="1:9" ht="14" x14ac:dyDescent="0.3">
      <c r="A168" s="128" t="s">
        <v>374</v>
      </c>
      <c r="B168" s="140" t="s">
        <v>154</v>
      </c>
      <c r="C168" s="140" t="s">
        <v>434</v>
      </c>
      <c r="D168" s="146" t="s">
        <v>454</v>
      </c>
      <c r="E168" s="140" t="s">
        <v>265</v>
      </c>
      <c r="F168" s="214">
        <f>H167</f>
        <v>0.36805555555555541</v>
      </c>
      <c r="G168" s="153">
        <v>3</v>
      </c>
      <c r="H168" s="214">
        <f t="shared" si="19"/>
        <v>0.37013888888888874</v>
      </c>
      <c r="I168" s="165"/>
    </row>
    <row r="169" spans="1:9" ht="14" x14ac:dyDescent="0.3">
      <c r="A169" s="128" t="s">
        <v>375</v>
      </c>
      <c r="B169" s="140" t="s">
        <v>154</v>
      </c>
      <c r="C169" s="140" t="s">
        <v>262</v>
      </c>
      <c r="D169" s="146" t="s">
        <v>454</v>
      </c>
      <c r="E169" s="140" t="s">
        <v>568</v>
      </c>
      <c r="F169" s="214">
        <f>H168</f>
        <v>0.37013888888888874</v>
      </c>
      <c r="G169" s="153">
        <v>3</v>
      </c>
      <c r="H169" s="214">
        <f t="shared" si="19"/>
        <v>0.37222222222222207</v>
      </c>
      <c r="I169" s="165"/>
    </row>
    <row r="170" spans="1:9" ht="14" x14ac:dyDescent="0.3">
      <c r="A170" s="128" t="s">
        <v>386</v>
      </c>
      <c r="B170" s="140" t="s">
        <v>154</v>
      </c>
      <c r="C170" s="140" t="s">
        <v>405</v>
      </c>
      <c r="D170" s="146" t="s">
        <v>454</v>
      </c>
      <c r="E170" s="140" t="s">
        <v>265</v>
      </c>
      <c r="F170" s="214">
        <f>H169</f>
        <v>0.37222222222222207</v>
      </c>
      <c r="G170" s="153">
        <v>3</v>
      </c>
      <c r="H170" s="214">
        <f t="shared" si="19"/>
        <v>0.37430555555555539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454</v>
      </c>
      <c r="E171" s="139"/>
      <c r="F171" s="213"/>
      <c r="G171" s="152"/>
      <c r="H171" s="213"/>
      <c r="I171" s="164"/>
    </row>
    <row r="172" spans="1:9" ht="14" x14ac:dyDescent="0.3">
      <c r="A172" s="128" t="s">
        <v>376</v>
      </c>
      <c r="B172" s="140" t="s">
        <v>154</v>
      </c>
      <c r="C172" s="140" t="s">
        <v>420</v>
      </c>
      <c r="D172" s="146" t="s">
        <v>454</v>
      </c>
      <c r="E172" s="140" t="s">
        <v>174</v>
      </c>
      <c r="F172" s="214">
        <f>H170</f>
        <v>0.37430555555555539</v>
      </c>
      <c r="G172" s="153">
        <v>3</v>
      </c>
      <c r="H172" s="214">
        <f t="shared" ref="H172:H180" si="20">F172+TIME(0,G172,0)</f>
        <v>0.37638888888888872</v>
      </c>
      <c r="I172" s="165"/>
    </row>
    <row r="173" spans="1:9" ht="14" x14ac:dyDescent="0.3">
      <c r="A173" s="171" t="s">
        <v>377</v>
      </c>
      <c r="B173" s="177" t="s">
        <v>154</v>
      </c>
      <c r="C173" s="177" t="s">
        <v>272</v>
      </c>
      <c r="D173" s="146" t="s">
        <v>454</v>
      </c>
      <c r="E173" s="177" t="s">
        <v>331</v>
      </c>
      <c r="F173" s="220">
        <f t="shared" ref="F173:F178" si="21">H172</f>
        <v>0.37638888888888872</v>
      </c>
      <c r="G173" s="183">
        <v>0</v>
      </c>
      <c r="H173" s="220">
        <f t="shared" si="20"/>
        <v>0.37638888888888872</v>
      </c>
      <c r="I173" s="189"/>
    </row>
    <row r="174" spans="1:9" ht="14" x14ac:dyDescent="0.3">
      <c r="A174" s="257" t="s">
        <v>378</v>
      </c>
      <c r="B174" s="258" t="s">
        <v>154</v>
      </c>
      <c r="C174" s="258" t="s">
        <v>274</v>
      </c>
      <c r="D174" s="146" t="s">
        <v>454</v>
      </c>
      <c r="E174" s="258" t="s">
        <v>330</v>
      </c>
      <c r="F174" s="259">
        <f t="shared" si="21"/>
        <v>0.37638888888888872</v>
      </c>
      <c r="G174" s="260">
        <v>0</v>
      </c>
      <c r="H174" s="259">
        <f t="shared" si="20"/>
        <v>0.37638888888888872</v>
      </c>
      <c r="I174" s="261"/>
    </row>
    <row r="175" spans="1:9" ht="14" x14ac:dyDescent="0.3">
      <c r="A175" s="257" t="s">
        <v>379</v>
      </c>
      <c r="B175" s="258" t="s">
        <v>154</v>
      </c>
      <c r="C175" s="258" t="s">
        <v>277</v>
      </c>
      <c r="D175" s="146" t="s">
        <v>454</v>
      </c>
      <c r="E175" s="258" t="s">
        <v>164</v>
      </c>
      <c r="F175" s="259">
        <f t="shared" si="21"/>
        <v>0.37638888888888872</v>
      </c>
      <c r="G175" s="260">
        <v>0</v>
      </c>
      <c r="H175" s="259">
        <f t="shared" si="20"/>
        <v>0.37638888888888872</v>
      </c>
      <c r="I175" s="261"/>
    </row>
    <row r="176" spans="1:9" ht="14" x14ac:dyDescent="0.3">
      <c r="A176" s="128" t="s">
        <v>380</v>
      </c>
      <c r="B176" s="140" t="s">
        <v>154</v>
      </c>
      <c r="C176" s="140" t="s">
        <v>279</v>
      </c>
      <c r="D176" s="146" t="s">
        <v>454</v>
      </c>
      <c r="E176" s="140" t="s">
        <v>280</v>
      </c>
      <c r="F176" s="214">
        <f t="shared" si="21"/>
        <v>0.37638888888888872</v>
      </c>
      <c r="G176" s="153">
        <v>3</v>
      </c>
      <c r="H176" s="214">
        <f t="shared" si="20"/>
        <v>0.37847222222222204</v>
      </c>
      <c r="I176" s="165"/>
    </row>
    <row r="177" spans="1:9" ht="14" x14ac:dyDescent="0.3">
      <c r="A177" s="128" t="s">
        <v>381</v>
      </c>
      <c r="B177" s="140" t="s">
        <v>154</v>
      </c>
      <c r="C177" s="140" t="s">
        <v>332</v>
      </c>
      <c r="D177" s="146" t="s">
        <v>454</v>
      </c>
      <c r="E177" s="140" t="s">
        <v>283</v>
      </c>
      <c r="F177" s="214">
        <f t="shared" si="21"/>
        <v>0.37847222222222204</v>
      </c>
      <c r="G177" s="153">
        <v>3</v>
      </c>
      <c r="H177" s="214">
        <f t="shared" si="20"/>
        <v>0.38055555555555537</v>
      </c>
      <c r="I177" s="165"/>
    </row>
    <row r="178" spans="1:9" ht="14" x14ac:dyDescent="0.3">
      <c r="A178" s="128" t="s">
        <v>382</v>
      </c>
      <c r="B178" s="140" t="s">
        <v>154</v>
      </c>
      <c r="C178" s="140" t="s">
        <v>333</v>
      </c>
      <c r="D178" s="146" t="s">
        <v>454</v>
      </c>
      <c r="E178" s="140" t="s">
        <v>286</v>
      </c>
      <c r="F178" s="214">
        <f t="shared" si="21"/>
        <v>0.38055555555555537</v>
      </c>
      <c r="G178" s="153">
        <v>3</v>
      </c>
      <c r="H178" s="214">
        <f t="shared" si="20"/>
        <v>0.3826388888888887</v>
      </c>
      <c r="I178" s="165"/>
    </row>
    <row r="179" spans="1:9" s="85" customFormat="1" ht="14" x14ac:dyDescent="0.3">
      <c r="A179" s="128" t="s">
        <v>421</v>
      </c>
      <c r="B179" s="140" t="s">
        <v>154</v>
      </c>
      <c r="C179" s="140" t="s">
        <v>411</v>
      </c>
      <c r="D179" s="146" t="s">
        <v>454</v>
      </c>
      <c r="E179" s="140" t="s">
        <v>497</v>
      </c>
      <c r="F179" s="214">
        <f>H177</f>
        <v>0.38055555555555537</v>
      </c>
      <c r="G179" s="153">
        <v>3</v>
      </c>
      <c r="H179" s="214">
        <f>F179+TIME(0,G179,0)</f>
        <v>0.3826388888888887</v>
      </c>
      <c r="I179" s="165"/>
    </row>
    <row r="180" spans="1:9" ht="14" x14ac:dyDescent="0.3">
      <c r="A180" s="128" t="s">
        <v>519</v>
      </c>
      <c r="B180" s="140" t="s">
        <v>154</v>
      </c>
      <c r="C180" s="140" t="s">
        <v>511</v>
      </c>
      <c r="D180" s="146" t="s">
        <v>454</v>
      </c>
      <c r="E180" s="140" t="s">
        <v>404</v>
      </c>
      <c r="F180" s="214">
        <f>H178</f>
        <v>0.3826388888888887</v>
      </c>
      <c r="G180" s="153">
        <v>3</v>
      </c>
      <c r="H180" s="214">
        <f t="shared" si="20"/>
        <v>0.38472222222222202</v>
      </c>
      <c r="I180" s="165"/>
    </row>
    <row r="181" spans="1:9" ht="15.5" x14ac:dyDescent="0.35">
      <c r="A181" s="127" t="s">
        <v>218</v>
      </c>
      <c r="B181" s="139"/>
      <c r="C181" s="139" t="s">
        <v>334</v>
      </c>
      <c r="D181" s="146" t="s">
        <v>454</v>
      </c>
      <c r="E181" s="139"/>
      <c r="F181" s="213"/>
      <c r="G181" s="152"/>
      <c r="H181" s="213"/>
      <c r="I181" s="164"/>
    </row>
    <row r="182" spans="1:9" ht="14" x14ac:dyDescent="0.3">
      <c r="A182" s="128" t="s">
        <v>383</v>
      </c>
      <c r="B182" s="140" t="s">
        <v>154</v>
      </c>
      <c r="C182" s="140" t="s">
        <v>479</v>
      </c>
      <c r="D182" s="146" t="s">
        <v>454</v>
      </c>
      <c r="E182" s="140" t="s">
        <v>476</v>
      </c>
      <c r="F182" s="214">
        <f>H180</f>
        <v>0.38472222222222202</v>
      </c>
      <c r="G182" s="153">
        <v>3</v>
      </c>
      <c r="H182" s="214">
        <f>F182+TIME(0,G182,0)</f>
        <v>0.38680555555555535</v>
      </c>
      <c r="I182" s="165"/>
    </row>
    <row r="183" spans="1:9" s="85" customFormat="1" ht="14" x14ac:dyDescent="0.3">
      <c r="A183" s="128" t="s">
        <v>483</v>
      </c>
      <c r="B183" s="140" t="s">
        <v>154</v>
      </c>
      <c r="C183" s="234" t="s">
        <v>512</v>
      </c>
      <c r="D183" s="146" t="s">
        <v>454</v>
      </c>
      <c r="E183" s="140" t="s">
        <v>499</v>
      </c>
      <c r="F183" s="214">
        <f>H182</f>
        <v>0.38680555555555535</v>
      </c>
      <c r="G183" s="153">
        <v>3</v>
      </c>
      <c r="H183" s="214">
        <f>F183+TIME(0,G183,0)</f>
        <v>0.38888888888888867</v>
      </c>
      <c r="I183" s="165"/>
    </row>
    <row r="184" spans="1:9" s="85" customFormat="1" ht="14" x14ac:dyDescent="0.3">
      <c r="A184" s="128" t="s">
        <v>484</v>
      </c>
      <c r="B184" s="140" t="s">
        <v>154</v>
      </c>
      <c r="C184" s="234" t="s">
        <v>481</v>
      </c>
      <c r="D184" s="146" t="s">
        <v>454</v>
      </c>
      <c r="E184" s="140" t="s">
        <v>455</v>
      </c>
      <c r="F184" s="214">
        <f>H183</f>
        <v>0.38888888888888867</v>
      </c>
      <c r="G184" s="153">
        <v>3</v>
      </c>
      <c r="H184" s="214">
        <f>F184+TIME(0,G184,0)</f>
        <v>0.390972222222222</v>
      </c>
      <c r="I184" s="165"/>
    </row>
    <row r="185" spans="1:9" s="85" customFormat="1" ht="14" x14ac:dyDescent="0.3">
      <c r="A185" s="128" t="s">
        <v>503</v>
      </c>
      <c r="B185" s="140" t="s">
        <v>154</v>
      </c>
      <c r="C185" s="234" t="s">
        <v>480</v>
      </c>
      <c r="D185" s="146" t="s">
        <v>454</v>
      </c>
      <c r="E185" s="140" t="s">
        <v>478</v>
      </c>
      <c r="F185" s="214">
        <f>H184</f>
        <v>0.390972222222222</v>
      </c>
      <c r="G185" s="153">
        <v>3</v>
      </c>
      <c r="H185" s="214">
        <f>F185+TIME(0,G185,0)</f>
        <v>0.39305555555555532</v>
      </c>
      <c r="I185" s="165"/>
    </row>
    <row r="186" spans="1:9" s="85" customFormat="1" ht="14" x14ac:dyDescent="0.3">
      <c r="A186" s="128" t="s">
        <v>520</v>
      </c>
      <c r="B186" s="140" t="s">
        <v>154</v>
      </c>
      <c r="C186" s="234" t="s">
        <v>514</v>
      </c>
      <c r="D186" s="146" t="s">
        <v>454</v>
      </c>
      <c r="E186" s="140" t="s">
        <v>280</v>
      </c>
      <c r="F186" s="214">
        <f>H185</f>
        <v>0.39305555555555532</v>
      </c>
      <c r="G186" s="153">
        <v>3</v>
      </c>
      <c r="H186" s="214">
        <f>F186+TIME(0,G186,0)</f>
        <v>0.39513888888888865</v>
      </c>
      <c r="I186" s="165"/>
    </row>
    <row r="187" spans="1:9" s="85" customFormat="1" ht="14" x14ac:dyDescent="0.3">
      <c r="A187" s="128"/>
      <c r="B187" s="140"/>
      <c r="C187" s="140"/>
      <c r="D187" s="146"/>
      <c r="E187" s="140"/>
      <c r="F187" s="214"/>
      <c r="G187" s="153"/>
      <c r="H187" s="214"/>
      <c r="I187" s="165"/>
    </row>
    <row r="188" spans="1:9" ht="15.5" x14ac:dyDescent="0.35">
      <c r="A188" s="127" t="s">
        <v>220</v>
      </c>
      <c r="B188" s="139"/>
      <c r="C188" s="139" t="s">
        <v>387</v>
      </c>
      <c r="D188" s="141"/>
      <c r="E188" s="139"/>
      <c r="F188" s="213"/>
      <c r="G188" s="152"/>
      <c r="H188" s="213"/>
      <c r="I188" s="164"/>
    </row>
    <row r="189" spans="1:9" ht="14" x14ac:dyDescent="0.3">
      <c r="A189" s="171" t="s">
        <v>384</v>
      </c>
      <c r="B189" s="177" t="s">
        <v>154</v>
      </c>
      <c r="C189" s="177" t="s">
        <v>388</v>
      </c>
      <c r="D189" s="146" t="s">
        <v>454</v>
      </c>
      <c r="E189" s="177" t="s">
        <v>335</v>
      </c>
      <c r="F189" s="220">
        <f>H186</f>
        <v>0.39513888888888865</v>
      </c>
      <c r="G189" s="183">
        <v>10</v>
      </c>
      <c r="H189" s="220">
        <f t="shared" ref="H189:H194" si="22">F189+TIME(0,G189,0)</f>
        <v>0.40208333333333307</v>
      </c>
      <c r="I189" s="189"/>
    </row>
    <row r="190" spans="1:9" ht="14" x14ac:dyDescent="0.3">
      <c r="A190" s="128" t="s">
        <v>436</v>
      </c>
      <c r="B190" s="140" t="s">
        <v>154</v>
      </c>
      <c r="C190" s="140" t="s">
        <v>336</v>
      </c>
      <c r="D190" s="146" t="s">
        <v>454</v>
      </c>
      <c r="E190" s="140" t="s">
        <v>444</v>
      </c>
      <c r="F190" s="214">
        <f>H189</f>
        <v>0.40208333333333307</v>
      </c>
      <c r="G190" s="153">
        <v>5</v>
      </c>
      <c r="H190" s="214">
        <f t="shared" si="22"/>
        <v>0.40555555555555528</v>
      </c>
      <c r="I190" s="165"/>
    </row>
    <row r="191" spans="1:9" s="85" customFormat="1" ht="14" x14ac:dyDescent="0.3">
      <c r="A191" s="249" t="s">
        <v>437</v>
      </c>
      <c r="B191" s="140"/>
      <c r="C191" s="140" t="s">
        <v>504</v>
      </c>
      <c r="D191" s="146"/>
      <c r="E191" s="140" t="s">
        <v>496</v>
      </c>
      <c r="F191" s="214">
        <f>H190</f>
        <v>0.40555555555555528</v>
      </c>
      <c r="G191" s="153">
        <v>5</v>
      </c>
      <c r="H191" s="214">
        <f t="shared" si="22"/>
        <v>0.40902777777777749</v>
      </c>
      <c r="I191" s="165"/>
    </row>
    <row r="192" spans="1:9" ht="14" x14ac:dyDescent="0.3">
      <c r="A192" s="257" t="s">
        <v>438</v>
      </c>
      <c r="B192" s="177" t="s">
        <v>154</v>
      </c>
      <c r="C192" s="177" t="s">
        <v>389</v>
      </c>
      <c r="D192" s="146" t="s">
        <v>454</v>
      </c>
      <c r="E192" s="177" t="s">
        <v>335</v>
      </c>
      <c r="F192" s="259">
        <f>H191</f>
        <v>0.40902777777777749</v>
      </c>
      <c r="G192" s="183">
        <v>5</v>
      </c>
      <c r="H192" s="220">
        <f t="shared" si="22"/>
        <v>0.4124999999999997</v>
      </c>
      <c r="I192" s="189"/>
    </row>
    <row r="193" spans="1:9" ht="14" x14ac:dyDescent="0.3">
      <c r="A193" s="233" t="s">
        <v>439</v>
      </c>
      <c r="B193" s="140" t="s">
        <v>154</v>
      </c>
      <c r="C193" s="140" t="s">
        <v>337</v>
      </c>
      <c r="D193" s="146" t="s">
        <v>454</v>
      </c>
      <c r="E193" s="140" t="s">
        <v>290</v>
      </c>
      <c r="F193" s="214">
        <f>H192</f>
        <v>0.4124999999999997</v>
      </c>
      <c r="G193" s="153">
        <v>3</v>
      </c>
      <c r="H193" s="214">
        <f t="shared" si="22"/>
        <v>0.41458333333333303</v>
      </c>
      <c r="I193" s="165"/>
    </row>
    <row r="194" spans="1:9" ht="14" x14ac:dyDescent="0.3">
      <c r="A194" s="173" t="s">
        <v>505</v>
      </c>
      <c r="B194" s="179" t="s">
        <v>154</v>
      </c>
      <c r="C194" s="179" t="s">
        <v>390</v>
      </c>
      <c r="D194" s="146" t="s">
        <v>454</v>
      </c>
      <c r="E194" s="179" t="s">
        <v>338</v>
      </c>
      <c r="F194" s="259">
        <f>H193</f>
        <v>0.41458333333333303</v>
      </c>
      <c r="G194" s="185">
        <v>0</v>
      </c>
      <c r="H194" s="221">
        <f t="shared" si="22"/>
        <v>0.41458333333333303</v>
      </c>
      <c r="I194" s="191"/>
    </row>
    <row r="195" spans="1:9" ht="14" x14ac:dyDescent="0.3">
      <c r="D195" s="242"/>
    </row>
    <row r="196" spans="1:9" ht="15.5" x14ac:dyDescent="0.35">
      <c r="A196" s="124" t="s">
        <v>231</v>
      </c>
      <c r="B196" s="136"/>
      <c r="C196" s="136" t="s">
        <v>339</v>
      </c>
      <c r="D196" s="243"/>
      <c r="E196" s="136"/>
      <c r="F196" s="210"/>
      <c r="G196" s="149"/>
      <c r="H196" s="210"/>
      <c r="I196" s="161"/>
    </row>
    <row r="197" spans="1:9" ht="15.5" x14ac:dyDescent="0.35">
      <c r="A197" s="127" t="s">
        <v>233</v>
      </c>
      <c r="B197" s="139"/>
      <c r="C197" s="139" t="s">
        <v>341</v>
      </c>
      <c r="D197" s="141"/>
      <c r="E197" s="139"/>
      <c r="F197" s="213"/>
      <c r="G197" s="152"/>
      <c r="H197" s="213"/>
      <c r="I197" s="164"/>
    </row>
    <row r="198" spans="1:9" s="85" customFormat="1" ht="15.5" x14ac:dyDescent="0.35">
      <c r="A198" s="128" t="s">
        <v>235</v>
      </c>
      <c r="B198" s="140" t="s">
        <v>161</v>
      </c>
      <c r="C198" s="140" t="s">
        <v>521</v>
      </c>
      <c r="D198" s="146" t="s">
        <v>1</v>
      </c>
      <c r="E198" s="140" t="s">
        <v>248</v>
      </c>
      <c r="F198" s="214">
        <f>H194</f>
        <v>0.41458333333333303</v>
      </c>
      <c r="G198" s="153">
        <v>5</v>
      </c>
      <c r="H198" s="214">
        <f>F198+TIME(0,G198,0)</f>
        <v>0.41805555555555524</v>
      </c>
      <c r="I198" s="162"/>
    </row>
    <row r="199" spans="1:9" s="85" customFormat="1" ht="15.5" x14ac:dyDescent="0.35">
      <c r="A199" s="128" t="s">
        <v>235</v>
      </c>
      <c r="B199" s="140" t="s">
        <v>161</v>
      </c>
      <c r="C199" s="140" t="s">
        <v>567</v>
      </c>
      <c r="D199" s="146" t="s">
        <v>1</v>
      </c>
      <c r="E199" s="140" t="s">
        <v>248</v>
      </c>
      <c r="F199" s="214">
        <f>H198</f>
        <v>0.41805555555555524</v>
      </c>
      <c r="G199" s="153">
        <v>5</v>
      </c>
      <c r="H199" s="214">
        <f>F199+TIME(0,G199,0)</f>
        <v>0.42152777777777745</v>
      </c>
      <c r="I199" s="162"/>
    </row>
    <row r="200" spans="1:9" ht="14" x14ac:dyDescent="0.3">
      <c r="A200" s="128" t="s">
        <v>237</v>
      </c>
      <c r="B200" s="140" t="s">
        <v>161</v>
      </c>
      <c r="C200" s="140" t="s">
        <v>342</v>
      </c>
      <c r="D200" s="146" t="s">
        <v>1</v>
      </c>
      <c r="E200" s="140" t="s">
        <v>248</v>
      </c>
      <c r="F200" s="214">
        <f>H198</f>
        <v>0.41805555555555524</v>
      </c>
      <c r="G200" s="153">
        <v>3</v>
      </c>
      <c r="H200" s="214">
        <f>F200+TIME(0,G200,0)</f>
        <v>0.42013888888888856</v>
      </c>
      <c r="I200" s="165"/>
    </row>
    <row r="201" spans="1:9" ht="14" x14ac:dyDescent="0.3">
      <c r="A201" s="171" t="s">
        <v>239</v>
      </c>
      <c r="B201" s="177" t="s">
        <v>161</v>
      </c>
      <c r="C201" s="177" t="s">
        <v>445</v>
      </c>
      <c r="D201" s="146" t="s">
        <v>1</v>
      </c>
      <c r="E201" s="177" t="s">
        <v>248</v>
      </c>
      <c r="F201" s="220">
        <f>H200</f>
        <v>0.42013888888888856</v>
      </c>
      <c r="G201" s="183">
        <v>0</v>
      </c>
      <c r="H201" s="220">
        <f>F201+TIME(0,G201,0)</f>
        <v>0.42013888888888856</v>
      </c>
      <c r="I201" s="189"/>
    </row>
    <row r="202" spans="1:9" ht="15.5" x14ac:dyDescent="0.35">
      <c r="A202" s="127" t="s">
        <v>254</v>
      </c>
      <c r="B202" s="139"/>
      <c r="C202" s="139" t="s">
        <v>344</v>
      </c>
      <c r="D202" s="141"/>
      <c r="E202" s="139"/>
      <c r="F202" s="213"/>
      <c r="G202" s="152"/>
      <c r="H202" s="213"/>
      <c r="I202" s="164"/>
    </row>
    <row r="203" spans="1:9" ht="14" x14ac:dyDescent="0.3">
      <c r="A203" s="171" t="s">
        <v>256</v>
      </c>
      <c r="B203" s="177" t="s">
        <v>345</v>
      </c>
      <c r="C203" s="177" t="s">
        <v>397</v>
      </c>
      <c r="D203" s="177"/>
      <c r="E203" s="177" t="s">
        <v>257</v>
      </c>
      <c r="F203" s="220">
        <f>H201</f>
        <v>0.42013888888888856</v>
      </c>
      <c r="G203" s="183">
        <v>0</v>
      </c>
      <c r="H203" s="220">
        <f t="shared" ref="H203:H208" si="23">F203+TIME(0,G203,0)</f>
        <v>0.42013888888888856</v>
      </c>
      <c r="I203" s="189"/>
    </row>
    <row r="204" spans="1:9" ht="14" x14ac:dyDescent="0.3">
      <c r="A204" s="128" t="s">
        <v>258</v>
      </c>
      <c r="B204" s="140" t="s">
        <v>161</v>
      </c>
      <c r="C204" s="140" t="s">
        <v>329</v>
      </c>
      <c r="D204" s="140"/>
      <c r="E204" s="140" t="s">
        <v>330</v>
      </c>
      <c r="F204" s="214">
        <f>H203</f>
        <v>0.42013888888888856</v>
      </c>
      <c r="G204" s="153">
        <v>0</v>
      </c>
      <c r="H204" s="214">
        <f t="shared" si="23"/>
        <v>0.42013888888888856</v>
      </c>
      <c r="I204" s="165"/>
    </row>
    <row r="205" spans="1:9" ht="14" x14ac:dyDescent="0.3">
      <c r="A205" s="128" t="s">
        <v>260</v>
      </c>
      <c r="B205" s="140" t="s">
        <v>161</v>
      </c>
      <c r="C205" s="140" t="s">
        <v>434</v>
      </c>
      <c r="D205" s="140"/>
      <c r="E205" s="140" t="s">
        <v>265</v>
      </c>
      <c r="F205" s="214">
        <f>H204</f>
        <v>0.42013888888888856</v>
      </c>
      <c r="G205" s="153"/>
      <c r="H205" s="214">
        <f t="shared" si="23"/>
        <v>0.42013888888888856</v>
      </c>
      <c r="I205" s="165"/>
    </row>
    <row r="206" spans="1:9" ht="14" x14ac:dyDescent="0.3">
      <c r="A206" s="171" t="s">
        <v>261</v>
      </c>
      <c r="B206" s="177" t="s">
        <v>345</v>
      </c>
      <c r="C206" s="177" t="s">
        <v>259</v>
      </c>
      <c r="D206" s="177"/>
      <c r="E206" s="177" t="s">
        <v>217</v>
      </c>
      <c r="F206" s="220">
        <f>H205</f>
        <v>0.42013888888888856</v>
      </c>
      <c r="G206" s="183">
        <v>0</v>
      </c>
      <c r="H206" s="220">
        <f t="shared" si="23"/>
        <v>0.42013888888888856</v>
      </c>
      <c r="I206" s="189"/>
    </row>
    <row r="207" spans="1:9" ht="14" x14ac:dyDescent="0.3">
      <c r="A207" s="249" t="s">
        <v>263</v>
      </c>
      <c r="B207" s="234" t="s">
        <v>161</v>
      </c>
      <c r="C207" s="234" t="s">
        <v>262</v>
      </c>
      <c r="D207" s="234"/>
      <c r="E207" s="234" t="s">
        <v>568</v>
      </c>
      <c r="F207" s="235">
        <f>H206</f>
        <v>0.42013888888888856</v>
      </c>
      <c r="G207" s="236">
        <v>0</v>
      </c>
      <c r="H207" s="235">
        <f t="shared" si="23"/>
        <v>0.42013888888888856</v>
      </c>
      <c r="I207" s="237"/>
    </row>
    <row r="208" spans="1:9" ht="28" x14ac:dyDescent="0.3">
      <c r="A208" s="249" t="s">
        <v>385</v>
      </c>
      <c r="B208" s="234" t="s">
        <v>345</v>
      </c>
      <c r="C208" s="234" t="s">
        <v>435</v>
      </c>
      <c r="D208" s="234"/>
      <c r="E208" s="234" t="s">
        <v>265</v>
      </c>
      <c r="F208" s="235">
        <f>H207</f>
        <v>0.42013888888888856</v>
      </c>
      <c r="G208" s="236"/>
      <c r="H208" s="235">
        <f t="shared" si="23"/>
        <v>0.42013888888888856</v>
      </c>
      <c r="I208" s="237"/>
    </row>
    <row r="209" spans="1:9" ht="15.5" x14ac:dyDescent="0.35">
      <c r="A209" s="127" t="s">
        <v>266</v>
      </c>
      <c r="B209" s="139"/>
      <c r="C209" s="139" t="s">
        <v>347</v>
      </c>
      <c r="D209" s="141"/>
      <c r="E209" s="139"/>
      <c r="F209" s="213"/>
      <c r="G209" s="152"/>
      <c r="H209" s="213"/>
      <c r="I209" s="164"/>
    </row>
    <row r="210" spans="1:9" ht="14" x14ac:dyDescent="0.3">
      <c r="A210" s="249" t="s">
        <v>269</v>
      </c>
      <c r="B210" s="234" t="s">
        <v>161</v>
      </c>
      <c r="C210" s="234" t="s">
        <v>420</v>
      </c>
      <c r="D210" s="234"/>
      <c r="E210" s="234" t="s">
        <v>174</v>
      </c>
      <c r="F210" s="235">
        <f>H208</f>
        <v>0.42013888888888856</v>
      </c>
      <c r="G210" s="236">
        <v>3</v>
      </c>
      <c r="H210" s="235">
        <f t="shared" ref="H210:H218" si="24">F210+TIME(0,G210,0)</f>
        <v>0.42222222222222189</v>
      </c>
      <c r="I210" s="237"/>
    </row>
    <row r="211" spans="1:9" ht="14" x14ac:dyDescent="0.3">
      <c r="A211" s="249" t="s">
        <v>270</v>
      </c>
      <c r="B211" s="234" t="s">
        <v>161</v>
      </c>
      <c r="C211" s="234" t="s">
        <v>272</v>
      </c>
      <c r="D211" s="234"/>
      <c r="E211" s="234" t="s">
        <v>331</v>
      </c>
      <c r="F211" s="235">
        <f t="shared" ref="F211:F216" si="25">H210</f>
        <v>0.42222222222222189</v>
      </c>
      <c r="G211" s="236">
        <v>3</v>
      </c>
      <c r="H211" s="235">
        <f t="shared" si="24"/>
        <v>0.42430555555555521</v>
      </c>
      <c r="I211" s="237"/>
    </row>
    <row r="212" spans="1:9" ht="14" x14ac:dyDescent="0.3">
      <c r="A212" s="249" t="s">
        <v>271</v>
      </c>
      <c r="B212" s="234" t="s">
        <v>161</v>
      </c>
      <c r="C212" s="234" t="s">
        <v>274</v>
      </c>
      <c r="D212" s="234"/>
      <c r="E212" s="234" t="s">
        <v>275</v>
      </c>
      <c r="F212" s="235">
        <f>H211</f>
        <v>0.42430555555555521</v>
      </c>
      <c r="G212" s="236">
        <v>1</v>
      </c>
      <c r="H212" s="235">
        <f t="shared" si="24"/>
        <v>0.42499999999999966</v>
      </c>
      <c r="I212" s="237"/>
    </row>
    <row r="213" spans="1:9" ht="14" x14ac:dyDescent="0.3">
      <c r="A213" s="249" t="s">
        <v>273</v>
      </c>
      <c r="B213" s="234" t="s">
        <v>345</v>
      </c>
      <c r="C213" s="234" t="s">
        <v>277</v>
      </c>
      <c r="D213" s="234"/>
      <c r="E213" s="234" t="s">
        <v>164</v>
      </c>
      <c r="F213" s="235">
        <f t="shared" si="25"/>
        <v>0.42499999999999966</v>
      </c>
      <c r="G213" s="236">
        <v>0</v>
      </c>
      <c r="H213" s="235">
        <f t="shared" si="24"/>
        <v>0.42499999999999966</v>
      </c>
      <c r="I213" s="237"/>
    </row>
    <row r="214" spans="1:9" ht="14" x14ac:dyDescent="0.3">
      <c r="A214" s="249" t="s">
        <v>276</v>
      </c>
      <c r="B214" s="234" t="s">
        <v>161</v>
      </c>
      <c r="C214" s="234" t="s">
        <v>279</v>
      </c>
      <c r="D214" s="234"/>
      <c r="E214" s="234" t="s">
        <v>280</v>
      </c>
      <c r="F214" s="235">
        <f t="shared" si="25"/>
        <v>0.42499999999999966</v>
      </c>
      <c r="G214" s="236">
        <v>3</v>
      </c>
      <c r="H214" s="235">
        <f t="shared" si="24"/>
        <v>0.42708333333333298</v>
      </c>
      <c r="I214" s="237"/>
    </row>
    <row r="215" spans="1:9" ht="14" x14ac:dyDescent="0.3">
      <c r="A215" s="249" t="s">
        <v>278</v>
      </c>
      <c r="B215" s="234" t="s">
        <v>161</v>
      </c>
      <c r="C215" s="234" t="s">
        <v>348</v>
      </c>
      <c r="D215" s="234"/>
      <c r="E215" s="234" t="s">
        <v>283</v>
      </c>
      <c r="F215" s="235">
        <f t="shared" si="25"/>
        <v>0.42708333333333298</v>
      </c>
      <c r="G215" s="236">
        <v>3</v>
      </c>
      <c r="H215" s="235">
        <f t="shared" si="24"/>
        <v>0.42916666666666631</v>
      </c>
      <c r="I215" s="237"/>
    </row>
    <row r="216" spans="1:9" ht="14" x14ac:dyDescent="0.3">
      <c r="A216" s="249" t="s">
        <v>281</v>
      </c>
      <c r="B216" s="234" t="s">
        <v>161</v>
      </c>
      <c r="C216" s="234" t="s">
        <v>333</v>
      </c>
      <c r="D216" s="234"/>
      <c r="E216" s="234" t="s">
        <v>286</v>
      </c>
      <c r="F216" s="235">
        <f t="shared" si="25"/>
        <v>0.42916666666666631</v>
      </c>
      <c r="G216" s="236">
        <v>0</v>
      </c>
      <c r="H216" s="235">
        <f t="shared" si="24"/>
        <v>0.42916666666666631</v>
      </c>
      <c r="I216" s="237"/>
    </row>
    <row r="217" spans="1:9" s="85" customFormat="1" ht="14" x14ac:dyDescent="0.3">
      <c r="A217" s="249" t="s">
        <v>284</v>
      </c>
      <c r="B217" s="234" t="s">
        <v>161</v>
      </c>
      <c r="C217" s="234" t="s">
        <v>411</v>
      </c>
      <c r="D217" s="234"/>
      <c r="E217" s="234" t="s">
        <v>497</v>
      </c>
      <c r="F217" s="235">
        <f>H215</f>
        <v>0.42916666666666631</v>
      </c>
      <c r="G217" s="236">
        <v>0</v>
      </c>
      <c r="H217" s="235">
        <f>F217+TIME(0,G217,0)</f>
        <v>0.42916666666666631</v>
      </c>
      <c r="I217" s="237"/>
    </row>
    <row r="218" spans="1:9" ht="14" x14ac:dyDescent="0.3">
      <c r="A218" s="249" t="s">
        <v>522</v>
      </c>
      <c r="B218" s="234" t="s">
        <v>161</v>
      </c>
      <c r="C218" s="234" t="s">
        <v>511</v>
      </c>
      <c r="D218" s="234"/>
      <c r="E218" s="235" t="s">
        <v>523</v>
      </c>
      <c r="F218" s="235">
        <f>H216</f>
        <v>0.42916666666666631</v>
      </c>
      <c r="G218" s="236">
        <v>0</v>
      </c>
      <c r="H218" s="235">
        <f t="shared" si="24"/>
        <v>0.42916666666666631</v>
      </c>
      <c r="I218" s="237"/>
    </row>
    <row r="219" spans="1:9" ht="15.5" x14ac:dyDescent="0.35">
      <c r="A219" s="250" t="s">
        <v>287</v>
      </c>
      <c r="B219" s="251"/>
      <c r="C219" s="251" t="s">
        <v>349</v>
      </c>
      <c r="D219" s="252"/>
      <c r="E219" s="251"/>
      <c r="F219" s="253"/>
      <c r="G219" s="254"/>
      <c r="H219" s="253"/>
      <c r="I219" s="255"/>
    </row>
    <row r="220" spans="1:9" s="85" customFormat="1" ht="14" x14ac:dyDescent="0.3">
      <c r="A220" s="249" t="s">
        <v>289</v>
      </c>
      <c r="B220" s="234" t="s">
        <v>345</v>
      </c>
      <c r="C220" s="140" t="s">
        <v>479</v>
      </c>
      <c r="D220" s="146"/>
      <c r="E220" s="140" t="s">
        <v>476</v>
      </c>
      <c r="F220" s="235">
        <f>H218</f>
        <v>0.42916666666666631</v>
      </c>
      <c r="G220" s="236">
        <v>0</v>
      </c>
      <c r="H220" s="235">
        <f>F220+TIME(0,G220,0)</f>
        <v>0.42916666666666631</v>
      </c>
      <c r="I220" s="256"/>
    </row>
    <row r="221" spans="1:9" s="85" customFormat="1" ht="14" x14ac:dyDescent="0.3">
      <c r="A221" s="249" t="s">
        <v>403</v>
      </c>
      <c r="B221" s="234" t="s">
        <v>345</v>
      </c>
      <c r="C221" s="234" t="s">
        <v>512</v>
      </c>
      <c r="D221" s="146"/>
      <c r="E221" s="140" t="s">
        <v>499</v>
      </c>
      <c r="F221" s="235">
        <f>H220</f>
        <v>0.42916666666666631</v>
      </c>
      <c r="G221" s="236">
        <v>15</v>
      </c>
      <c r="H221" s="235">
        <f>F221+TIME(0,G221,0)</f>
        <v>0.43958333333333299</v>
      </c>
      <c r="I221" s="256"/>
    </row>
    <row r="222" spans="1:9" s="85" customFormat="1" ht="14" x14ac:dyDescent="0.3">
      <c r="A222" s="249" t="s">
        <v>477</v>
      </c>
      <c r="B222" s="234" t="s">
        <v>345</v>
      </c>
      <c r="C222" s="234" t="s">
        <v>481</v>
      </c>
      <c r="D222" s="146"/>
      <c r="E222" s="140" t="s">
        <v>455</v>
      </c>
      <c r="F222" s="235">
        <f>H221</f>
        <v>0.43958333333333299</v>
      </c>
      <c r="G222" s="236">
        <v>0</v>
      </c>
      <c r="H222" s="235">
        <f>F222+TIME(0,G222,0)</f>
        <v>0.43958333333333299</v>
      </c>
      <c r="I222" s="256"/>
    </row>
    <row r="223" spans="1:9" s="85" customFormat="1" ht="14" x14ac:dyDescent="0.3">
      <c r="A223" s="249" t="s">
        <v>482</v>
      </c>
      <c r="B223" s="234" t="s">
        <v>345</v>
      </c>
      <c r="C223" s="234" t="s">
        <v>480</v>
      </c>
      <c r="D223" s="146"/>
      <c r="E223" s="140" t="s">
        <v>478</v>
      </c>
      <c r="F223" s="235">
        <f>H221</f>
        <v>0.43958333333333299</v>
      </c>
      <c r="G223" s="236">
        <v>0</v>
      </c>
      <c r="H223" s="235">
        <f>F223+TIME(0,G223,0)</f>
        <v>0.43958333333333299</v>
      </c>
      <c r="I223" s="256"/>
    </row>
    <row r="224" spans="1:9" ht="14" x14ac:dyDescent="0.3">
      <c r="A224" s="249" t="s">
        <v>482</v>
      </c>
      <c r="B224" s="234" t="s">
        <v>345</v>
      </c>
      <c r="C224" s="234" t="s">
        <v>514</v>
      </c>
      <c r="D224" s="146"/>
      <c r="E224" s="140" t="s">
        <v>280</v>
      </c>
      <c r="F224" s="235">
        <f>H222</f>
        <v>0.43958333333333299</v>
      </c>
      <c r="G224" s="236">
        <v>3</v>
      </c>
      <c r="H224" s="235">
        <f>F224+TIME(0,G224,0)</f>
        <v>0.44166666666666632</v>
      </c>
      <c r="I224" s="241"/>
    </row>
    <row r="225" spans="1:9" ht="14" x14ac:dyDescent="0.3">
      <c r="D225" s="242"/>
    </row>
    <row r="226" spans="1:9" ht="15.5" x14ac:dyDescent="0.35">
      <c r="A226" s="124" t="s">
        <v>291</v>
      </c>
      <c r="B226" s="136"/>
      <c r="C226" s="136" t="s">
        <v>292</v>
      </c>
      <c r="D226" s="243"/>
      <c r="E226" s="136"/>
      <c r="F226" s="210"/>
      <c r="G226" s="149"/>
      <c r="H226" s="210"/>
      <c r="I226" s="161"/>
    </row>
    <row r="227" spans="1:9" ht="15.5" x14ac:dyDescent="0.35">
      <c r="A227" s="125" t="s">
        <v>293</v>
      </c>
      <c r="B227" s="137" t="s">
        <v>161</v>
      </c>
      <c r="C227" s="137" t="s">
        <v>523</v>
      </c>
      <c r="D227" s="140"/>
      <c r="E227" s="137"/>
      <c r="F227" s="211">
        <f>H224</f>
        <v>0.44166666666666632</v>
      </c>
      <c r="G227" s="150">
        <v>5</v>
      </c>
      <c r="H227" s="211">
        <f t="shared" ref="H227:H233" si="26">F227+TIME(0,G227,0)</f>
        <v>0.44513888888888853</v>
      </c>
      <c r="I227" s="162"/>
    </row>
    <row r="228" spans="1:9" ht="15.5" x14ac:dyDescent="0.35">
      <c r="A228" s="125" t="s">
        <v>294</v>
      </c>
      <c r="B228" s="137" t="s">
        <v>161</v>
      </c>
      <c r="C228" s="137"/>
      <c r="D228" s="140"/>
      <c r="E228" s="137"/>
      <c r="F228" s="211">
        <f t="shared" ref="F228:F233" si="27">H227</f>
        <v>0.44513888888888853</v>
      </c>
      <c r="G228" s="150">
        <v>0</v>
      </c>
      <c r="H228" s="211">
        <f t="shared" si="26"/>
        <v>0.44513888888888853</v>
      </c>
      <c r="I228" s="162"/>
    </row>
    <row r="229" spans="1:9" ht="15.5" x14ac:dyDescent="0.35">
      <c r="A229" s="125" t="s">
        <v>295</v>
      </c>
      <c r="B229" s="137" t="s">
        <v>161</v>
      </c>
      <c r="C229" s="137"/>
      <c r="D229" s="140"/>
      <c r="E229" s="137"/>
      <c r="F229" s="211">
        <f t="shared" si="27"/>
        <v>0.44513888888888853</v>
      </c>
      <c r="G229" s="150">
        <v>0</v>
      </c>
      <c r="H229" s="211">
        <f t="shared" si="26"/>
        <v>0.44513888888888853</v>
      </c>
      <c r="I229" s="162"/>
    </row>
    <row r="230" spans="1:9" ht="15.5" x14ac:dyDescent="0.35">
      <c r="A230" s="262" t="s">
        <v>440</v>
      </c>
      <c r="B230" s="263" t="s">
        <v>154</v>
      </c>
      <c r="C230" s="263"/>
      <c r="D230" s="234"/>
      <c r="E230" s="263"/>
      <c r="F230" s="264">
        <f t="shared" si="27"/>
        <v>0.44513888888888853</v>
      </c>
      <c r="G230" s="265">
        <v>0</v>
      </c>
      <c r="H230" s="264">
        <f t="shared" si="26"/>
        <v>0.44513888888888853</v>
      </c>
      <c r="I230" s="266"/>
    </row>
    <row r="231" spans="1:9" ht="15.5" x14ac:dyDescent="0.35">
      <c r="A231" s="172" t="s">
        <v>441</v>
      </c>
      <c r="B231" s="178"/>
      <c r="C231" s="178"/>
      <c r="D231" s="177"/>
      <c r="E231" s="178"/>
      <c r="F231" s="218">
        <f t="shared" si="27"/>
        <v>0.44513888888888853</v>
      </c>
      <c r="G231" s="184">
        <v>0</v>
      </c>
      <c r="H231" s="218">
        <f t="shared" si="26"/>
        <v>0.44513888888888853</v>
      </c>
      <c r="I231" s="190"/>
    </row>
    <row r="232" spans="1:9" ht="15.5" x14ac:dyDescent="0.35">
      <c r="A232" s="172" t="s">
        <v>442</v>
      </c>
      <c r="B232" s="178"/>
      <c r="C232" s="178"/>
      <c r="D232" s="177"/>
      <c r="E232" s="178"/>
      <c r="F232" s="218">
        <f t="shared" si="27"/>
        <v>0.44513888888888853</v>
      </c>
      <c r="G232" s="184">
        <v>0</v>
      </c>
      <c r="H232" s="218">
        <f t="shared" si="26"/>
        <v>0.44513888888888853</v>
      </c>
      <c r="I232" s="190"/>
    </row>
    <row r="233" spans="1:9" ht="15.5" x14ac:dyDescent="0.35">
      <c r="A233" s="170" t="s">
        <v>443</v>
      </c>
      <c r="B233" s="176"/>
      <c r="C233" s="176"/>
      <c r="D233" s="179"/>
      <c r="E233" s="176"/>
      <c r="F233" s="219">
        <f t="shared" si="27"/>
        <v>0.44513888888888853</v>
      </c>
      <c r="G233" s="182">
        <v>0</v>
      </c>
      <c r="H233" s="219">
        <f t="shared" si="26"/>
        <v>0.44513888888888853</v>
      </c>
      <c r="I233" s="188"/>
    </row>
    <row r="234" spans="1:9" ht="14" x14ac:dyDescent="0.3">
      <c r="D234" s="242"/>
    </row>
    <row r="235" spans="1:9" ht="15.5" x14ac:dyDescent="0.35">
      <c r="A235" s="131" t="s">
        <v>296</v>
      </c>
      <c r="B235" s="143"/>
      <c r="C235" s="143" t="s">
        <v>351</v>
      </c>
      <c r="D235" s="245"/>
      <c r="E235" s="143"/>
      <c r="F235" s="222"/>
      <c r="G235" s="156"/>
      <c r="H235" s="222"/>
      <c r="I235" s="143"/>
    </row>
    <row r="236" spans="1:9" ht="15.5" x14ac:dyDescent="0.35">
      <c r="A236" s="134" t="s">
        <v>340</v>
      </c>
      <c r="B236" s="145" t="s">
        <v>154</v>
      </c>
      <c r="C236" s="145" t="s">
        <v>352</v>
      </c>
      <c r="D236" s="244" t="s">
        <v>451</v>
      </c>
      <c r="E236" s="145" t="s">
        <v>174</v>
      </c>
      <c r="F236" s="225">
        <f>H233</f>
        <v>0.44513888888888853</v>
      </c>
      <c r="G236" s="159">
        <v>1</v>
      </c>
      <c r="H236" s="225">
        <f>F236+TIME(0,G236,0)</f>
        <v>0.44583333333333297</v>
      </c>
      <c r="I236" s="145"/>
    </row>
    <row r="237" spans="1:9" ht="15.5" x14ac:dyDescent="0.35">
      <c r="A237" s="134" t="s">
        <v>343</v>
      </c>
      <c r="B237" s="145" t="s">
        <v>154</v>
      </c>
      <c r="C237" s="145" t="s">
        <v>221</v>
      </c>
      <c r="D237" s="244" t="s">
        <v>451</v>
      </c>
      <c r="E237" s="145" t="s">
        <v>174</v>
      </c>
      <c r="F237" s="225">
        <f>H236</f>
        <v>0.44583333333333297</v>
      </c>
      <c r="G237" s="159">
        <v>1</v>
      </c>
      <c r="H237" s="225">
        <f>F237+TIME(0,G237,0)</f>
        <v>0.44652777777777741</v>
      </c>
      <c r="I237" s="145"/>
    </row>
    <row r="238" spans="1:9" s="85" customFormat="1" ht="15.5" x14ac:dyDescent="0.35">
      <c r="A238" s="134"/>
      <c r="B238" s="145" t="s">
        <v>154</v>
      </c>
      <c r="C238" s="145" t="s">
        <v>168</v>
      </c>
      <c r="D238" s="244"/>
      <c r="E238" s="145"/>
      <c r="F238" s="225">
        <f>H237</f>
        <v>0.44652777777777741</v>
      </c>
      <c r="G238" s="159">
        <v>3</v>
      </c>
      <c r="H238" s="225">
        <f>F238+TIME(0,G238,0)</f>
        <v>0.44861111111111074</v>
      </c>
      <c r="I238" s="145"/>
    </row>
    <row r="239" spans="1:9" ht="15.5" x14ac:dyDescent="0.35">
      <c r="A239" s="134" t="s">
        <v>346</v>
      </c>
      <c r="B239" s="145" t="s">
        <v>161</v>
      </c>
      <c r="C239" s="145" t="s">
        <v>353</v>
      </c>
      <c r="D239" s="246"/>
      <c r="E239" s="145" t="s">
        <v>174</v>
      </c>
      <c r="F239" s="225">
        <f>H238</f>
        <v>0.44861111111111074</v>
      </c>
      <c r="G239" s="159">
        <v>1</v>
      </c>
      <c r="H239" s="225">
        <f>F239+TIME(0,G239,0)</f>
        <v>0.44930555555555518</v>
      </c>
      <c r="I239" s="145"/>
    </row>
    <row r="240" spans="1:9" ht="13" x14ac:dyDescent="0.3">
      <c r="A240" s="132"/>
      <c r="B240" s="132"/>
      <c r="C240" s="132" t="s">
        <v>298</v>
      </c>
      <c r="D240" s="132"/>
      <c r="E240" s="132"/>
      <c r="F240" s="223"/>
      <c r="G240" s="157">
        <f>(H240-H239) * 24 * 60</f>
        <v>73.00000000000054</v>
      </c>
      <c r="H240" s="223">
        <v>0.5</v>
      </c>
      <c r="I240" s="132"/>
    </row>
  </sheetData>
  <mergeCells count="11">
    <mergeCell ref="A7:I7"/>
    <mergeCell ref="A8:I8"/>
    <mergeCell ref="A12:I12"/>
    <mergeCell ref="A97:I97"/>
    <mergeCell ref="A137:I137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36" r:id="rId21"/>
    <hyperlink ref="D145" r:id="rId22"/>
    <hyperlink ref="D105" r:id="rId23"/>
    <hyperlink ref="D36" r:id="rId24"/>
    <hyperlink ref="D198" r:id="rId25"/>
    <hyperlink ref="D124" r:id="rId26"/>
    <hyperlink ref="D128" r:id="rId27"/>
    <hyperlink ref="D92" r:id="rId28"/>
    <hyperlink ref="D65" r:id="rId29"/>
    <hyperlink ref="D68" r:id="rId30"/>
    <hyperlink ref="D69" r:id="rId31"/>
    <hyperlink ref="D70" r:id="rId32"/>
    <hyperlink ref="D48" r:id="rId33"/>
    <hyperlink ref="D49" r:id="rId34"/>
    <hyperlink ref="D50" r:id="rId35"/>
    <hyperlink ref="D51" r:id="rId36"/>
    <hyperlink ref="D52" r:id="rId37"/>
    <hyperlink ref="D53" r:id="rId38"/>
    <hyperlink ref="D57" r:id="rId39"/>
    <hyperlink ref="D58" r:id="rId40"/>
    <hyperlink ref="D59" r:id="rId41"/>
    <hyperlink ref="D60" r:id="rId42"/>
    <hyperlink ref="D61" r:id="rId43"/>
    <hyperlink ref="D62" r:id="rId44"/>
    <hyperlink ref="D106" r:id="rId45"/>
    <hyperlink ref="D107" r:id="rId46"/>
    <hyperlink ref="D108" r:id="rId47"/>
    <hyperlink ref="D146" r:id="rId48"/>
    <hyperlink ref="D148" r:id="rId49"/>
    <hyperlink ref="D149" r:id="rId50"/>
    <hyperlink ref="D150" r:id="rId51"/>
    <hyperlink ref="D151" r:id="rId52"/>
    <hyperlink ref="D152" r:id="rId53"/>
    <hyperlink ref="D158" r:id="rId54"/>
    <hyperlink ref="D161" r:id="rId55"/>
    <hyperlink ref="D163" r:id="rId56"/>
    <hyperlink ref="D162" r:id="rId57"/>
    <hyperlink ref="D179" r:id="rId58"/>
    <hyperlink ref="D180" r:id="rId59"/>
    <hyperlink ref="D181" r:id="rId60"/>
    <hyperlink ref="D182" r:id="rId61"/>
    <hyperlink ref="D183" r:id="rId62"/>
    <hyperlink ref="D178" r:id="rId63"/>
    <hyperlink ref="D177" r:id="rId64"/>
    <hyperlink ref="D176" r:id="rId65"/>
    <hyperlink ref="D175" r:id="rId66"/>
    <hyperlink ref="D174" r:id="rId67"/>
    <hyperlink ref="D173" r:id="rId68"/>
    <hyperlink ref="D172" r:id="rId69"/>
    <hyperlink ref="D171" r:id="rId70"/>
    <hyperlink ref="D170" r:id="rId71"/>
    <hyperlink ref="D169" r:id="rId72"/>
    <hyperlink ref="D168" r:id="rId73"/>
    <hyperlink ref="D167" r:id="rId74"/>
    <hyperlink ref="D166" r:id="rId75"/>
    <hyperlink ref="D165" r:id="rId76"/>
    <hyperlink ref="D164" r:id="rId77"/>
    <hyperlink ref="D189" r:id="rId78"/>
    <hyperlink ref="D190" r:id="rId79"/>
    <hyperlink ref="D192" r:id="rId80"/>
    <hyperlink ref="D193" r:id="rId81"/>
    <hyperlink ref="D194" r:id="rId82"/>
    <hyperlink ref="D201" r:id="rId83"/>
    <hyperlink ref="D199" r:id="rId84"/>
    <hyperlink ref="D200" r:id="rId85"/>
    <hyperlink ref="D237" r:id="rId86"/>
    <hyperlink ref="D184" r:id="rId87"/>
    <hyperlink ref="D185" r:id="rId88"/>
    <hyperlink ref="D186" r:id="rId89"/>
    <hyperlink ref="D71:D73" r:id="rId90" display="Snapshots Report"/>
    <hyperlink ref="D75" r:id="rId91"/>
    <hyperlink ref="D76" r:id="rId92"/>
    <hyperlink ref="D77" r:id="rId93"/>
    <hyperlink ref="D78" r:id="rId94"/>
    <hyperlink ref="D79" r:id="rId95"/>
    <hyperlink ref="D80" r:id="rId96"/>
    <hyperlink ref="D81" r:id="rId97"/>
    <hyperlink ref="D82" r:id="rId98"/>
    <hyperlink ref="D83" r:id="rId99"/>
    <hyperlink ref="D84" r:id="rId100"/>
    <hyperlink ref="D85" r:id="rId101"/>
    <hyperlink ref="D86" r:id="rId102"/>
    <hyperlink ref="D87" r:id="rId103"/>
    <hyperlink ref="D88" r:id="rId104"/>
    <hyperlink ref="D89" r:id="rId105"/>
  </hyperlinks>
  <pageMargins left="0.7" right="0.7" top="0.75" bottom="0.75" header="0.3" footer="0.3"/>
  <pageSetup paperSize="9" orientation="portrait" r:id="rId106"/>
  <legacyDrawing r:id="rId10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2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2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2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474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475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3" t="str">
        <f>"Agenda R" &amp; Parameters!$B$8</f>
        <v>Agenda R2</v>
      </c>
      <c r="B8" s="414"/>
      <c r="C8" s="414"/>
      <c r="D8" s="414"/>
      <c r="E8" s="414"/>
      <c r="F8" s="414"/>
      <c r="G8" s="414"/>
      <c r="H8" s="414"/>
      <c r="I8" s="414"/>
    </row>
    <row r="12" spans="1:9" ht="15.5" x14ac:dyDescent="0.35">
      <c r="A12" s="415" t="s">
        <v>446</v>
      </c>
      <c r="B12" s="416"/>
      <c r="C12" s="416"/>
      <c r="D12" s="416"/>
      <c r="E12" s="416"/>
      <c r="F12" s="416"/>
      <c r="G12" s="416"/>
      <c r="H12" s="416"/>
      <c r="I12" s="41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299</v>
      </c>
      <c r="D14" s="193"/>
      <c r="E14" s="193" t="s">
        <v>174</v>
      </c>
      <c r="F14" s="227">
        <v>0.8125</v>
      </c>
      <c r="G14" s="194">
        <v>0</v>
      </c>
      <c r="H14" s="227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354</v>
      </c>
      <c r="D16" s="144"/>
      <c r="E16" s="144" t="s">
        <v>248</v>
      </c>
      <c r="F16" s="228">
        <f>H14</f>
        <v>0.8125</v>
      </c>
      <c r="G16" s="158">
        <v>15</v>
      </c>
      <c r="H16" s="228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355</v>
      </c>
      <c r="D18" s="144"/>
      <c r="E18" s="144" t="s">
        <v>248</v>
      </c>
      <c r="F18" s="228">
        <f>H16</f>
        <v>0.82291666666666663</v>
      </c>
      <c r="G18" s="158">
        <v>15</v>
      </c>
      <c r="H18" s="228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356</v>
      </c>
      <c r="D20" s="144"/>
      <c r="E20" s="144" t="s">
        <v>217</v>
      </c>
      <c r="F20" s="228">
        <f>H18</f>
        <v>0.83333333333333326</v>
      </c>
      <c r="G20" s="158">
        <v>30</v>
      </c>
      <c r="H20" s="228">
        <f>F20+TIME(0,G20,0)</f>
        <v>0.85416666666666663</v>
      </c>
      <c r="I20" s="168"/>
    </row>
    <row r="22" spans="1:9" ht="15.5" x14ac:dyDescent="0.35">
      <c r="A22" s="133" t="s">
        <v>291</v>
      </c>
      <c r="B22" s="144"/>
      <c r="C22" s="144" t="s">
        <v>357</v>
      </c>
      <c r="D22" s="144"/>
      <c r="E22" s="144" t="s">
        <v>174</v>
      </c>
      <c r="F22" s="228">
        <f>H20</f>
        <v>0.85416666666666663</v>
      </c>
      <c r="G22" s="158">
        <v>15</v>
      </c>
      <c r="H22" s="228">
        <f>F22+TIME(0,G22,0)</f>
        <v>0.86458333333333326</v>
      </c>
      <c r="I22" s="168"/>
    </row>
    <row r="24" spans="1:9" ht="31" x14ac:dyDescent="0.35">
      <c r="A24" s="133" t="s">
        <v>296</v>
      </c>
      <c r="B24" s="144"/>
      <c r="C24" s="144" t="s">
        <v>422</v>
      </c>
      <c r="D24" s="144"/>
      <c r="E24" s="144" t="s">
        <v>174</v>
      </c>
      <c r="F24" s="228">
        <f>H22</f>
        <v>0.86458333333333326</v>
      </c>
      <c r="G24" s="158">
        <v>10</v>
      </c>
      <c r="H24" s="228">
        <f>F24+TIME(0,G24,0)</f>
        <v>0.87152777777777768</v>
      </c>
      <c r="I24" s="168"/>
    </row>
    <row r="26" spans="1:9" ht="31" x14ac:dyDescent="0.35">
      <c r="A26" s="133" t="s">
        <v>350</v>
      </c>
      <c r="B26" s="144"/>
      <c r="C26" s="144" t="s">
        <v>423</v>
      </c>
      <c r="D26" s="144"/>
      <c r="E26" s="144" t="s">
        <v>174</v>
      </c>
      <c r="F26" s="228">
        <f>H24</f>
        <v>0.87152777777777768</v>
      </c>
      <c r="G26" s="158">
        <v>15</v>
      </c>
      <c r="H26" s="228">
        <f>F26+TIME(0,G26,0)</f>
        <v>0.88194444444444431</v>
      </c>
      <c r="I26" s="168"/>
    </row>
    <row r="28" spans="1:9" ht="15.5" x14ac:dyDescent="0.35">
      <c r="A28" s="174" t="s">
        <v>424</v>
      </c>
      <c r="B28" s="180"/>
      <c r="C28" s="180" t="s">
        <v>353</v>
      </c>
      <c r="D28" s="180"/>
      <c r="E28" s="180"/>
      <c r="F28" s="224">
        <f>H26</f>
        <v>0.88194444444444431</v>
      </c>
      <c r="G28" s="186">
        <v>0</v>
      </c>
      <c r="H28" s="224">
        <f>F28+TIME(0,G28,0)</f>
        <v>0.88194444444444431</v>
      </c>
      <c r="I28" s="180"/>
    </row>
    <row r="29" spans="1:9" ht="13" x14ac:dyDescent="0.3">
      <c r="A29" s="132"/>
      <c r="B29" s="132"/>
      <c r="C29" s="132" t="s">
        <v>298</v>
      </c>
      <c r="D29" s="132"/>
      <c r="E29" s="132"/>
      <c r="F29" s="223"/>
      <c r="G29" s="157">
        <f>(H29-H28) * 24 * 60</f>
        <v>20.000000000000249</v>
      </c>
      <c r="H29" s="223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4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7" t="s">
        <v>86</v>
      </c>
      <c r="B3" s="417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426</v>
      </c>
      <c r="B5" s="47" t="s">
        <v>427</v>
      </c>
      <c r="C5" s="47" t="s">
        <v>428</v>
      </c>
      <c r="D5" s="69" t="s">
        <v>556</v>
      </c>
    </row>
    <row r="6" spans="1:5" s="198" customFormat="1" x14ac:dyDescent="0.25">
      <c r="A6" s="47" t="s">
        <v>396</v>
      </c>
      <c r="B6" s="47" t="s">
        <v>394</v>
      </c>
      <c r="C6" s="47" t="s">
        <v>395</v>
      </c>
      <c r="D6" s="69" t="s">
        <v>531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550</v>
      </c>
    </row>
    <row r="8" spans="1:5" ht="12.75" customHeight="1" x14ac:dyDescent="0.25">
      <c r="A8" s="196" t="s">
        <v>433</v>
      </c>
      <c r="B8" s="47" t="s">
        <v>432</v>
      </c>
      <c r="C8" s="47" t="s">
        <v>400</v>
      </c>
      <c r="D8" s="69" t="s">
        <v>533</v>
      </c>
    </row>
    <row r="9" spans="1:5" s="206" customFormat="1" ht="13" x14ac:dyDescent="0.3">
      <c r="A9" s="202" t="s">
        <v>119</v>
      </c>
      <c r="B9" s="203" t="s">
        <v>488</v>
      </c>
      <c r="C9" s="203" t="s">
        <v>360</v>
      </c>
      <c r="D9" s="69" t="s">
        <v>536</v>
      </c>
      <c r="E9" s="205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532</v>
      </c>
    </row>
    <row r="11" spans="1:5" ht="12.75" customHeight="1" x14ac:dyDescent="0.25">
      <c r="A11" s="47" t="s">
        <v>401</v>
      </c>
      <c r="B11" s="48" t="s">
        <v>402</v>
      </c>
      <c r="C11" s="48" t="s">
        <v>400</v>
      </c>
      <c r="D11" s="69" t="s">
        <v>529</v>
      </c>
    </row>
    <row r="12" spans="1:5" ht="12.75" customHeight="1" x14ac:dyDescent="0.25">
      <c r="A12" s="201" t="s">
        <v>416</v>
      </c>
      <c r="B12" s="47" t="s">
        <v>417</v>
      </c>
      <c r="C12" s="47" t="s">
        <v>418</v>
      </c>
      <c r="D12" s="69" t="s">
        <v>546</v>
      </c>
    </row>
    <row r="13" spans="1:5" s="206" customFormat="1" ht="12.75" customHeight="1" x14ac:dyDescent="0.25">
      <c r="A13" s="207" t="s">
        <v>117</v>
      </c>
      <c r="B13" s="206" t="s">
        <v>135</v>
      </c>
      <c r="C13" s="206" t="s">
        <v>359</v>
      </c>
      <c r="D13" s="204"/>
    </row>
    <row r="14" spans="1:5" s="206" customFormat="1" ht="12.75" customHeight="1" x14ac:dyDescent="0.25">
      <c r="A14" s="229" t="s">
        <v>68</v>
      </c>
      <c r="B14" s="206" t="s">
        <v>66</v>
      </c>
      <c r="C14" s="206" t="s">
        <v>67</v>
      </c>
      <c r="D14" s="204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534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530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551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553</v>
      </c>
    </row>
    <row r="19" spans="1:9" ht="12.75" customHeight="1" x14ac:dyDescent="0.25">
      <c r="A19" s="197" t="s">
        <v>407</v>
      </c>
      <c r="B19" s="47" t="s">
        <v>408</v>
      </c>
      <c r="C19" s="47" t="s">
        <v>413</v>
      </c>
      <c r="D19" s="69" t="s">
        <v>552</v>
      </c>
    </row>
    <row r="20" spans="1:9" ht="12.75" customHeight="1" x14ac:dyDescent="0.25">
      <c r="A20" s="199" t="s">
        <v>538</v>
      </c>
      <c r="B20" s="47" t="s">
        <v>539</v>
      </c>
      <c r="C20" s="47" t="s">
        <v>489</v>
      </c>
      <c r="D20" s="69" t="s">
        <v>562</v>
      </c>
    </row>
    <row r="21" spans="1:9" ht="12.75" customHeight="1" x14ac:dyDescent="0.25">
      <c r="A21" s="232" t="s">
        <v>465</v>
      </c>
      <c r="B21" s="47" t="s">
        <v>469</v>
      </c>
      <c r="C21" s="47" t="s">
        <v>466</v>
      </c>
      <c r="D21" s="69" t="s">
        <v>554</v>
      </c>
    </row>
    <row r="22" spans="1:9" ht="12.75" customHeight="1" x14ac:dyDescent="0.25">
      <c r="A22" s="272" t="s">
        <v>545</v>
      </c>
      <c r="B22" s="47" t="s">
        <v>541</v>
      </c>
      <c r="C22" s="47" t="s">
        <v>542</v>
      </c>
      <c r="D22" s="69" t="s">
        <v>565</v>
      </c>
    </row>
    <row r="23" spans="1:9" ht="12.75" customHeight="1" x14ac:dyDescent="0.25">
      <c r="A23" s="230" t="s">
        <v>471</v>
      </c>
      <c r="B23" s="47" t="s">
        <v>472</v>
      </c>
      <c r="C23" s="47" t="s">
        <v>473</v>
      </c>
      <c r="D23" s="69" t="s">
        <v>537</v>
      </c>
    </row>
    <row r="24" spans="1:9" ht="12.75" customHeight="1" x14ac:dyDescent="0.25">
      <c r="A24" s="231" t="s">
        <v>467</v>
      </c>
      <c r="B24" s="47" t="s">
        <v>468</v>
      </c>
      <c r="C24" s="47" t="s">
        <v>470</v>
      </c>
      <c r="D24" s="69" t="s">
        <v>535</v>
      </c>
    </row>
    <row r="25" spans="1:9" ht="12.75" customHeight="1" x14ac:dyDescent="0.25">
      <c r="A25" s="271" t="s">
        <v>543</v>
      </c>
      <c r="B25" s="47" t="s">
        <v>544</v>
      </c>
      <c r="C25" s="47" t="s">
        <v>65</v>
      </c>
      <c r="D25" s="69" t="s">
        <v>555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526</v>
      </c>
      <c r="C40" s="2"/>
      <c r="D40" s="2"/>
    </row>
    <row r="41" spans="1:4" x14ac:dyDescent="0.25">
      <c r="A41" s="52" t="s">
        <v>104</v>
      </c>
      <c r="B41" s="75" t="s">
        <v>527</v>
      </c>
      <c r="C41" s="2"/>
      <c r="D41" s="2"/>
    </row>
    <row r="42" spans="1:4" x14ac:dyDescent="0.25">
      <c r="A42" s="52" t="s">
        <v>105</v>
      </c>
      <c r="B42" s="75" t="s">
        <v>560</v>
      </c>
      <c r="C42" s="2"/>
      <c r="D42" s="2"/>
    </row>
    <row r="43" spans="1:4" ht="14.5" x14ac:dyDescent="0.25">
      <c r="A43" s="52" t="s">
        <v>107</v>
      </c>
      <c r="B43" s="75" t="s">
        <v>563</v>
      </c>
      <c r="C43" s="2"/>
      <c r="D43" s="2"/>
    </row>
    <row r="44" spans="1:4" ht="14.5" x14ac:dyDescent="0.25">
      <c r="A44" s="52" t="s">
        <v>109</v>
      </c>
      <c r="B44" s="75" t="s">
        <v>559</v>
      </c>
      <c r="C44" s="2"/>
      <c r="D44" s="2"/>
    </row>
    <row r="45" spans="1:4" x14ac:dyDescent="0.25">
      <c r="A45" s="52" t="s">
        <v>108</v>
      </c>
      <c r="B45" s="75" t="s">
        <v>564</v>
      </c>
      <c r="C45" s="2"/>
      <c r="D45" s="2"/>
    </row>
    <row r="46" spans="1:4" x14ac:dyDescent="0.25">
      <c r="A46" s="52" t="s">
        <v>425</v>
      </c>
      <c r="B46" s="75" t="s">
        <v>528</v>
      </c>
      <c r="C46" s="2"/>
      <c r="D46" s="2"/>
    </row>
    <row r="47" spans="1:4" x14ac:dyDescent="0.25">
      <c r="A47" s="52" t="s">
        <v>1</v>
      </c>
      <c r="B47" s="75" t="s">
        <v>558</v>
      </c>
      <c r="C47" s="2"/>
      <c r="D47" s="2"/>
    </row>
    <row r="48" spans="1:4" x14ac:dyDescent="0.25">
      <c r="A48" s="52" t="s">
        <v>106</v>
      </c>
      <c r="B48" s="75" t="s">
        <v>557</v>
      </c>
      <c r="C48" s="2"/>
      <c r="D48" s="2"/>
    </row>
    <row r="49" spans="1:4" x14ac:dyDescent="0.25">
      <c r="A49" s="52" t="s">
        <v>140</v>
      </c>
      <c r="B49" s="75" t="s">
        <v>561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485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429</v>
      </c>
      <c r="B58" s="69" t="s">
        <v>430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506</v>
      </c>
    </row>
    <row r="2" spans="1:2" x14ac:dyDescent="0.25">
      <c r="A2" s="39" t="s">
        <v>82</v>
      </c>
      <c r="B2" s="39" t="s">
        <v>507</v>
      </c>
    </row>
    <row r="3" spans="1:2" ht="13" thickBot="1" x14ac:dyDescent="0.3">
      <c r="A3" s="39" t="s">
        <v>83</v>
      </c>
      <c r="B3" s="39" t="s">
        <v>508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11-18-1025r1</cp:keywords>
  <cp:lastModifiedBy>Dorothy Stanley</cp:lastModifiedBy>
  <cp:lastPrinted>2016-11-11T14:02:10Z</cp:lastPrinted>
  <dcterms:created xsi:type="dcterms:W3CDTF">2007-05-08T22:03:28Z</dcterms:created>
  <dcterms:modified xsi:type="dcterms:W3CDTF">2018-07-09T18:56:19Z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