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apstephe\sandboxes\submissions\802.11 submissions\WG\2018-01\"/>
    </mc:Choice>
  </mc:AlternateContent>
  <bookViews>
    <workbookView xWindow="0" yWindow="60" windowWidth="2748" windowHeight="3996" tabRatio="741" activeTab="3"/>
  </bookViews>
  <sheets>
    <sheet name="Title" sheetId="419" r:id="rId1"/>
    <sheet name="802.11 Cover" sheetId="20" r:id="rId2"/>
    <sheet name="Agenda Graphic" sheetId="779" r:id="rId3"/>
    <sheet name="WG11" sheetId="880" r:id="rId4"/>
    <sheet name="CAC" sheetId="881" r:id="rId5"/>
    <sheet name="Links" sheetId="783" r:id="rId6"/>
    <sheet name="Parameters" sheetId="782" r:id="rId7"/>
  </sheets>
  <definedNames>
    <definedName name="all">#REF!</definedName>
    <definedName name="cc">#REF!</definedName>
    <definedName name="circular">#REF!</definedName>
    <definedName name="FridayClosingPlenary">#REF!</definedName>
    <definedName name="MondayOpeningPlenary">#REF!</definedName>
    <definedName name="_xlnm.Print_Area" localSheetId="1">'802.11 Cover'!$B$1:$P$33</definedName>
    <definedName name="_xlnm.Print_Area" localSheetId="2">'Agenda Graphic'!$A$1:$AF$35</definedName>
    <definedName name="_xlnm.Print_Area" localSheetId="0">Title!$B$1:$O$31</definedName>
    <definedName name="Print_Area_MI">#REF!</definedName>
    <definedName name="skipnav" localSheetId="1">'802.11 Cover'!#REF!</definedName>
    <definedName name="sm">#REF!</definedName>
    <definedName name="WednesdayMidWeekPlenary">#REF!</definedName>
  </definedNames>
  <calcPr calcId="152511"/>
  <customWorkbookViews>
    <customWorkbookView name="All 802 Session Rooms" guid="{471EB7C4-B2CF-4FBE-9DC9-693B69A7F9FF}" maximized="1" windowWidth="1012" windowHeight="644" tabRatio="964" activeSheetId="193"/>
    <customWorkbookView name="802.11 WG Session Rooms" guid="{B316FFF2-8282-4BB7-BE04-5FED6E033DE9}" maximized="1" windowWidth="1012" windowHeight="644" tabRatio="964" activeSheetId="193"/>
    <customWorkbookView name="802.11 WG Agenda" guid="{27B78060-68E1-4A63-8B2B-C34DB2097BAE}" maximized="1" windowWidth="1012" windowHeight="644" tabRatio="964" activeSheetId="49"/>
    <customWorkbookView name="Joint 802.11 / .15 / .18 Opening Session Agenda" guid="{1A4B53BA-FB50-4C55-8FB0-39E1B9C1F190}" maximized="1" windowWidth="1012" windowHeight="644" tabRatio="964" activeSheetId="49"/>
    <customWorkbookView name="802.11 Opening Plenary Agenda" guid="{50D0CB11-55BB-43D8-AE23-D74B28948084}" maximized="1" windowWidth="1012" windowHeight="644" tabRatio="964" activeSheetId="49"/>
    <customWorkbookView name="802.11 Mid-Session Agenda" guid="{7E5ADFC7-82CA-4A70-A250-6FC82DA284DC}" maximized="1" windowWidth="1012" windowHeight="644" tabRatio="964" activeSheetId="49"/>
    <customWorkbookView name="802.11 Closing Plenary Agenda" guid="{20E74821-39C1-45DB-92E8-46A0E2E722B2}" maximized="1" windowWidth="1012" windowHeight="644" tabRatio="964" activeSheetId="49"/>
    <customWorkbookView name="802.11 Graphic" guid="{00AABE15-45FB-42F7-A454-BE72949E7A28}" maximized="1" windowWidth="1012" windowHeight="644" tabRatio="964" activeSheetId="39"/>
  </customWorkbookViews>
</workbook>
</file>

<file path=xl/calcChain.xml><?xml version="1.0" encoding="utf-8"?>
<calcChain xmlns="http://schemas.openxmlformats.org/spreadsheetml/2006/main">
  <c r="G29" i="881" l="1"/>
  <c r="H28" i="881"/>
  <c r="F28" i="881"/>
  <c r="H26" i="881"/>
  <c r="F26" i="881"/>
  <c r="H24" i="881"/>
  <c r="F24" i="881"/>
  <c r="H22" i="881"/>
  <c r="F22" i="881"/>
  <c r="H20" i="881"/>
  <c r="F20" i="881"/>
  <c r="H18" i="881"/>
  <c r="F18" i="881"/>
  <c r="H16" i="881"/>
  <c r="F16" i="881"/>
  <c r="H14" i="881"/>
  <c r="A8" i="881"/>
  <c r="A3" i="881"/>
  <c r="A2" i="881"/>
  <c r="A1" i="881"/>
  <c r="G220" i="880"/>
  <c r="H219" i="880"/>
  <c r="F219" i="880"/>
  <c r="H218" i="880"/>
  <c r="F218" i="880"/>
  <c r="H217" i="880"/>
  <c r="F217" i="880"/>
  <c r="H214" i="880"/>
  <c r="F214" i="880"/>
  <c r="H213" i="880"/>
  <c r="F213" i="880"/>
  <c r="H212" i="880"/>
  <c r="F212" i="880"/>
  <c r="H211" i="880"/>
  <c r="F211" i="880"/>
  <c r="H210" i="880"/>
  <c r="F210" i="880"/>
  <c r="H209" i="880"/>
  <c r="F209" i="880"/>
  <c r="H208" i="880"/>
  <c r="F208" i="880"/>
  <c r="H205" i="880"/>
  <c r="F205" i="880"/>
  <c r="H203" i="880"/>
  <c r="F203" i="880"/>
  <c r="H202" i="880"/>
  <c r="F202" i="880"/>
  <c r="H201" i="880"/>
  <c r="F201" i="880"/>
  <c r="H200" i="880"/>
  <c r="F200" i="880"/>
  <c r="H199" i="880"/>
  <c r="F199" i="880"/>
  <c r="H198" i="880"/>
  <c r="F198" i="880"/>
  <c r="H197" i="880"/>
  <c r="F197" i="880"/>
  <c r="H196" i="880"/>
  <c r="F196" i="880"/>
  <c r="H194" i="880"/>
  <c r="F194" i="880"/>
  <c r="H193" i="880"/>
  <c r="F193" i="880"/>
  <c r="H192" i="880"/>
  <c r="F192" i="880"/>
  <c r="H191" i="880"/>
  <c r="F191" i="880"/>
  <c r="H190" i="880"/>
  <c r="F190" i="880"/>
  <c r="H189" i="880"/>
  <c r="F189" i="880"/>
  <c r="H187" i="880"/>
  <c r="F187" i="880"/>
  <c r="H186" i="880"/>
  <c r="F186" i="880"/>
  <c r="H182" i="880"/>
  <c r="F182" i="880"/>
  <c r="H181" i="880"/>
  <c r="F181" i="880"/>
  <c r="H180" i="880"/>
  <c r="F180" i="880"/>
  <c r="H179" i="880"/>
  <c r="F179" i="880"/>
  <c r="H178" i="880"/>
  <c r="F178" i="880"/>
  <c r="H176" i="880"/>
  <c r="F176" i="880"/>
  <c r="H174" i="880"/>
  <c r="F174" i="880"/>
  <c r="H173" i="880"/>
  <c r="F173" i="880"/>
  <c r="H172" i="880"/>
  <c r="F172" i="880"/>
  <c r="H171" i="880"/>
  <c r="F171" i="880"/>
  <c r="H170" i="880"/>
  <c r="F170" i="880"/>
  <c r="H169" i="880"/>
  <c r="F169" i="880"/>
  <c r="H168" i="880"/>
  <c r="F168" i="880"/>
  <c r="H167" i="880"/>
  <c r="F167" i="880"/>
  <c r="H165" i="880"/>
  <c r="F165" i="880"/>
  <c r="H164" i="880"/>
  <c r="F164" i="880"/>
  <c r="H163" i="880"/>
  <c r="F163" i="880"/>
  <c r="H162" i="880"/>
  <c r="F162" i="880"/>
  <c r="H161" i="880"/>
  <c r="F161" i="880"/>
  <c r="H160" i="880"/>
  <c r="F160" i="880"/>
  <c r="H158" i="880"/>
  <c r="F158" i="880"/>
  <c r="H157" i="880"/>
  <c r="F157" i="880"/>
  <c r="H156" i="880"/>
  <c r="F156" i="880"/>
  <c r="H155" i="880"/>
  <c r="F155" i="880"/>
  <c r="H154" i="880"/>
  <c r="F154" i="880"/>
  <c r="H153" i="880"/>
  <c r="F153" i="880"/>
  <c r="H152" i="880"/>
  <c r="F152" i="880"/>
  <c r="H148" i="880"/>
  <c r="F148" i="880"/>
  <c r="H147" i="880"/>
  <c r="F147" i="880"/>
  <c r="H146" i="880"/>
  <c r="F146" i="880"/>
  <c r="H145" i="880"/>
  <c r="F145" i="880"/>
  <c r="H144" i="880"/>
  <c r="F144" i="880"/>
  <c r="H143" i="880"/>
  <c r="F143" i="880"/>
  <c r="H142" i="880"/>
  <c r="F142" i="880"/>
  <c r="H141" i="880"/>
  <c r="F141" i="880"/>
  <c r="H140" i="880"/>
  <c r="F140" i="880"/>
  <c r="H137" i="880"/>
  <c r="F137" i="880"/>
  <c r="H136" i="880"/>
  <c r="F136" i="880"/>
  <c r="H135" i="880"/>
  <c r="G130" i="880"/>
  <c r="H129" i="880"/>
  <c r="F129" i="880"/>
  <c r="H127" i="880"/>
  <c r="F127" i="880"/>
  <c r="H126" i="880"/>
  <c r="F126" i="880"/>
  <c r="H125" i="880"/>
  <c r="F125" i="880"/>
  <c r="H124" i="880"/>
  <c r="F124" i="880"/>
  <c r="H123" i="880"/>
  <c r="F123" i="880"/>
  <c r="H122" i="880"/>
  <c r="F122" i="880"/>
  <c r="H121" i="880"/>
  <c r="F121" i="880"/>
  <c r="H120" i="880"/>
  <c r="F120" i="880"/>
  <c r="H119" i="880"/>
  <c r="F119" i="880"/>
  <c r="H116" i="880"/>
  <c r="F116" i="880"/>
  <c r="H115" i="880"/>
  <c r="F115" i="880"/>
  <c r="H113" i="880"/>
  <c r="F113" i="880"/>
  <c r="H112" i="880"/>
  <c r="F112" i="880"/>
  <c r="H108" i="880"/>
  <c r="F108" i="880"/>
  <c r="H105" i="880"/>
  <c r="F105" i="880"/>
  <c r="H104" i="880"/>
  <c r="F104" i="880"/>
  <c r="H103" i="880"/>
  <c r="F103" i="880"/>
  <c r="H102" i="880"/>
  <c r="F102" i="880"/>
  <c r="H101" i="880"/>
  <c r="F101" i="880"/>
  <c r="H98" i="880"/>
  <c r="F98" i="880"/>
  <c r="H97" i="880"/>
  <c r="F97" i="880"/>
  <c r="H96" i="880"/>
  <c r="G91" i="880"/>
  <c r="H90" i="880"/>
  <c r="F90" i="880"/>
  <c r="H88" i="880"/>
  <c r="F88" i="880"/>
  <c r="H85" i="880"/>
  <c r="F85" i="880"/>
  <c r="H84" i="880"/>
  <c r="F84" i="880"/>
  <c r="H82" i="880"/>
  <c r="F82" i="880"/>
  <c r="H81" i="880"/>
  <c r="F81" i="880"/>
  <c r="H80" i="880"/>
  <c r="F80" i="880"/>
  <c r="H79" i="880"/>
  <c r="F79" i="880"/>
  <c r="H78" i="880"/>
  <c r="F78" i="880"/>
  <c r="H77" i="880"/>
  <c r="F77" i="880"/>
  <c r="H76" i="880"/>
  <c r="F76" i="880"/>
  <c r="H75" i="880"/>
  <c r="F75" i="880"/>
  <c r="H73" i="880"/>
  <c r="F73" i="880"/>
  <c r="H72" i="880"/>
  <c r="F72" i="880"/>
  <c r="H71" i="880"/>
  <c r="F71" i="880"/>
  <c r="H70" i="880"/>
  <c r="F70" i="880"/>
  <c r="H69" i="880"/>
  <c r="F69" i="880"/>
  <c r="H68" i="880"/>
  <c r="F68" i="880"/>
  <c r="H66" i="880"/>
  <c r="F66" i="880"/>
  <c r="H65" i="880"/>
  <c r="F65" i="880"/>
  <c r="H64" i="880"/>
  <c r="F64" i="880"/>
  <c r="H63" i="880"/>
  <c r="F63" i="880"/>
  <c r="H62" i="880"/>
  <c r="F62" i="880"/>
  <c r="H61" i="880"/>
  <c r="F61" i="880"/>
  <c r="H60" i="880"/>
  <c r="F60" i="880"/>
  <c r="H59" i="880"/>
  <c r="F59" i="880"/>
  <c r="H58" i="880"/>
  <c r="F58" i="880"/>
  <c r="H57" i="880"/>
  <c r="F57" i="880"/>
  <c r="H53" i="880"/>
  <c r="F53" i="880"/>
  <c r="H52" i="880"/>
  <c r="F52" i="880"/>
  <c r="H51" i="880"/>
  <c r="F51" i="880"/>
  <c r="H50" i="880"/>
  <c r="F50" i="880"/>
  <c r="H49" i="880"/>
  <c r="F49" i="880"/>
  <c r="H48" i="880"/>
  <c r="F48" i="880"/>
  <c r="H47" i="880"/>
  <c r="F47" i="880"/>
  <c r="H46" i="880"/>
  <c r="F46" i="880"/>
  <c r="H45" i="880"/>
  <c r="F45" i="880"/>
  <c r="H42" i="880"/>
  <c r="F42" i="880"/>
  <c r="H41" i="880"/>
  <c r="F41" i="880"/>
  <c r="H40" i="880"/>
  <c r="F40" i="880"/>
  <c r="H39" i="880"/>
  <c r="F39" i="880"/>
  <c r="H38" i="880"/>
  <c r="F38" i="880"/>
  <c r="H36" i="880"/>
  <c r="F36" i="880"/>
  <c r="H35" i="880"/>
  <c r="F35" i="880"/>
  <c r="H34" i="880"/>
  <c r="F34" i="880"/>
  <c r="H33" i="880"/>
  <c r="F33" i="880"/>
  <c r="H32" i="880"/>
  <c r="F32" i="880"/>
  <c r="H31" i="880"/>
  <c r="F31" i="880"/>
  <c r="H30" i="880"/>
  <c r="F30" i="880"/>
  <c r="H29" i="880"/>
  <c r="F29" i="880"/>
  <c r="H28" i="880"/>
  <c r="F28" i="880"/>
  <c r="H27" i="880"/>
  <c r="F27" i="880"/>
  <c r="H26" i="880"/>
  <c r="F26" i="880"/>
  <c r="H24" i="880"/>
  <c r="F24" i="880"/>
  <c r="H20" i="880"/>
  <c r="F20" i="880"/>
  <c r="H19" i="880"/>
  <c r="F19" i="880"/>
  <c r="H18" i="880"/>
  <c r="F18" i="880"/>
  <c r="H17" i="880"/>
  <c r="F17" i="880"/>
  <c r="H16" i="880"/>
  <c r="F16" i="880"/>
  <c r="H15" i="880"/>
  <c r="A8" i="880"/>
  <c r="A3" i="880"/>
  <c r="A2" i="880"/>
  <c r="A1" i="880"/>
  <c r="B8" i="782" l="1"/>
  <c r="B1" i="779"/>
  <c r="L31" i="20"/>
  <c r="L29" i="20"/>
  <c r="L27" i="20"/>
  <c r="B2" i="20"/>
  <c r="B5" i="779"/>
  <c r="O5" i="779" s="1"/>
  <c r="B5" i="782"/>
  <c r="B7" i="782"/>
  <c r="B3" i="779"/>
  <c r="B5" i="20"/>
  <c r="B7" i="20"/>
  <c r="AA5" i="779"/>
  <c r="C5" i="779"/>
  <c r="U5" i="779"/>
  <c r="I5" i="779" l="1"/>
  <c r="A1" i="779"/>
</calcChain>
</file>

<file path=xl/comments1.xml><?xml version="1.0" encoding="utf-8"?>
<comments xmlns="http://schemas.openxmlformats.org/spreadsheetml/2006/main">
  <authors>
    <author>Stephens, AdrianX</author>
  </authors>
  <commentList>
    <comment ref="B13" authorId="0" shapeId="0">
      <text>
        <r>
          <rPr>
            <b/>
            <sz val="9"/>
            <color indexed="81"/>
            <rFont val="Tahoma"/>
            <family val="2"/>
          </rPr>
          <t>II - Information Item_x000D_
DT - Discussion Topic_x000D_
MI - Motion Internal_x000D_
ME - Motion External_x000D_
* - on Consent Agenda</t>
        </r>
      </text>
    </comment>
    <comment ref="G13" authorId="0" shapeId="0">
      <text>
        <r>
          <rPr>
            <b/>
            <sz val="9"/>
            <color indexed="81"/>
            <rFont val="Tahoma"/>
            <family val="2"/>
          </rPr>
          <t>Duration of item in minutes</t>
        </r>
      </text>
    </comment>
    <comment ref="B94" authorId="0" shapeId="0">
      <text>
        <r>
          <rPr>
            <b/>
            <sz val="9"/>
            <color indexed="81"/>
            <rFont val="Tahoma"/>
            <family val="2"/>
          </rPr>
          <t>II - Information Item_x000D_
DT - Discussion Topic_x000D_
MI - Motion Internal_x000D_
ME - Motion External_x000D_
* - on Consent Agenda</t>
        </r>
      </text>
    </comment>
    <comment ref="G94" authorId="0" shapeId="0">
      <text>
        <r>
          <rPr>
            <b/>
            <sz val="9"/>
            <color indexed="81"/>
            <rFont val="Tahoma"/>
            <family val="2"/>
          </rPr>
          <t>Duration of item in minutes</t>
        </r>
      </text>
    </comment>
    <comment ref="B133" authorId="0" shapeId="0">
      <text>
        <r>
          <rPr>
            <b/>
            <sz val="9"/>
            <color indexed="81"/>
            <rFont val="Tahoma"/>
            <family val="2"/>
          </rPr>
          <t>II - Information Item_x000D_
DT - Discussion Topic_x000D_
MI - Motion Internal_x000D_
ME - Motion External_x000D_
* - on Consent Agenda</t>
        </r>
      </text>
    </comment>
    <comment ref="G133" authorId="0" shapeId="0">
      <text>
        <r>
          <rPr>
            <b/>
            <sz val="9"/>
            <color indexed="81"/>
            <rFont val="Tahoma"/>
            <family val="2"/>
          </rPr>
          <t>Duration of item in minutes</t>
        </r>
      </text>
    </comment>
  </commentList>
</comments>
</file>

<file path=xl/comments2.xml><?xml version="1.0" encoding="utf-8"?>
<comments xmlns="http://schemas.openxmlformats.org/spreadsheetml/2006/main">
  <authors>
    <author>Stephens, AdrianX</author>
  </authors>
  <commentList>
    <comment ref="B13" authorId="0" shapeId="0">
      <text>
        <r>
          <rPr>
            <b/>
            <sz val="9"/>
            <color indexed="81"/>
            <rFont val="Tahoma"/>
            <family val="2"/>
          </rPr>
          <t>II - Information Item_x000D_
DT - Discussion Topic_x000D_
MI - Motion Internal_x000D_
ME - Motion External_x000D_
* - on Consent Agenda</t>
        </r>
      </text>
    </comment>
    <comment ref="G13" authorId="0" shapeId="0">
      <text>
        <r>
          <rPr>
            <b/>
            <sz val="9"/>
            <color indexed="81"/>
            <rFont val="Tahoma"/>
            <family val="2"/>
          </rPr>
          <t>Duration of item in minutes</t>
        </r>
      </text>
    </comment>
  </commentList>
</comments>
</file>

<file path=xl/sharedStrings.xml><?xml version="1.0" encoding="utf-8"?>
<sst xmlns="http://schemas.openxmlformats.org/spreadsheetml/2006/main" count="1077" uniqueCount="539">
  <si>
    <t>Chair</t>
  </si>
  <si>
    <t>Motions</t>
  </si>
  <si>
    <t>www.ieee802.org/11</t>
  </si>
  <si>
    <t>`</t>
  </si>
  <si>
    <t>07:00-08:00</t>
  </si>
  <si>
    <t>WNG SC</t>
  </si>
  <si>
    <t>Break</t>
  </si>
  <si>
    <t>IEEE P802.11 Wireless LANs</t>
  </si>
  <si>
    <t>Submission</t>
  </si>
  <si>
    <t>Designator:</t>
  </si>
  <si>
    <t>Venue Date:</t>
  </si>
  <si>
    <t>First Author:</t>
  </si>
  <si>
    <t>Subject:</t>
  </si>
  <si>
    <t>Full Date:</t>
  </si>
  <si>
    <t>Author(s):</t>
  </si>
  <si>
    <t>Chair, IEEE 802.11 WLANs Working Group</t>
  </si>
  <si>
    <t>16:00-16:30</t>
  </si>
  <si>
    <t>16:30-17:00</t>
  </si>
  <si>
    <t>Address</t>
  </si>
  <si>
    <t xml:space="preserve">Phone: </t>
  </si>
  <si>
    <t>10:30-11:00</t>
  </si>
  <si>
    <t>10:00-10:30</t>
  </si>
  <si>
    <t>11:00-11:30</t>
  </si>
  <si>
    <t>11:30-12:00</t>
  </si>
  <si>
    <t>12:00-12:30</t>
  </si>
  <si>
    <t>15:30-16:00</t>
  </si>
  <si>
    <t>18:00-18:30</t>
  </si>
  <si>
    <t>18:30-19:00</t>
  </si>
  <si>
    <t>19:00-19:30</t>
  </si>
  <si>
    <t>19:30-20:00</t>
  </si>
  <si>
    <t>20:00-20:30</t>
  </si>
  <si>
    <t>20:30-21:00</t>
  </si>
  <si>
    <t>21:00-21:30</t>
  </si>
  <si>
    <t>Lunch Break</t>
  </si>
  <si>
    <t>09:00-09:30</t>
  </si>
  <si>
    <t>09:30-10:00</t>
  </si>
  <si>
    <t>08:30-09:00</t>
  </si>
  <si>
    <t>08:00-08:30</t>
  </si>
  <si>
    <t>17:00-17:30</t>
  </si>
  <si>
    <t>17:30-18:00</t>
  </si>
  <si>
    <t>12:30-13:00</t>
  </si>
  <si>
    <t>13:00-13:30</t>
  </si>
  <si>
    <t>21:30-22:00</t>
  </si>
  <si>
    <t>22:00-22:30</t>
  </si>
  <si>
    <t>TIME</t>
  </si>
  <si>
    <t>The graphic below describes this session of the IEEE P802.11 Working Group</t>
  </si>
  <si>
    <t>ARC</t>
  </si>
  <si>
    <t>Dinner Break</t>
  </si>
  <si>
    <t>ARC SC</t>
  </si>
  <si>
    <t>Phone: +1 (801) 492-4023</t>
  </si>
  <si>
    <t>NM</t>
  </si>
  <si>
    <t>Jon Rosdahl - Vice-Chair IEEE 802.11 WLANS Working Group</t>
  </si>
  <si>
    <t>jrosdahl@ieee.org</t>
  </si>
  <si>
    <t>AK</t>
  </si>
  <si>
    <t>AQ</t>
  </si>
  <si>
    <t>13:30-14:00</t>
  </si>
  <si>
    <t>14:00-14:30</t>
  </si>
  <si>
    <t>14:30-15:00</t>
  </si>
  <si>
    <t>15:00-15:30</t>
  </si>
  <si>
    <t>64 Lamb's Lane, Cottenham, CB24 8TA, UK</t>
  </si>
  <si>
    <t>adrian.p.stephens@ieee.org</t>
  </si>
  <si>
    <t>Dorothy Stanley - Vice-Chair IEEE 802.11 WLANS Working Group</t>
  </si>
  <si>
    <t>AX</t>
  </si>
  <si>
    <t>802.11 Working Group
Mid-Week Plenary</t>
  </si>
  <si>
    <t>802.11 Working Group
Closing Plenary</t>
  </si>
  <si>
    <t>CAC</t>
  </si>
  <si>
    <t>Wireless Chairs Meeting</t>
  </si>
  <si>
    <t>Adrian Stephens, Chair, IEEE 802.11 WLANs Working Group</t>
  </si>
  <si>
    <t>Description</t>
  </si>
  <si>
    <t>Agenda Document</t>
  </si>
  <si>
    <t>TGax</t>
  </si>
  <si>
    <t>High efficiency wireless LAN (HEW)</t>
  </si>
  <si>
    <t>Osama Aboul-Magd</t>
  </si>
  <si>
    <t>General Link</t>
  </si>
  <si>
    <t>Donald Eastlake 3rd</t>
  </si>
  <si>
    <t>TGak</t>
  </si>
  <si>
    <t>TGaq</t>
  </si>
  <si>
    <t>Pre-association Discovery</t>
  </si>
  <si>
    <t>Stephen McCann</t>
  </si>
  <si>
    <t>Architecture Standing Committee</t>
  </si>
  <si>
    <t>Mark Hamilton</t>
  </si>
  <si>
    <t>1st Vice-Chair, IEEE 802.11 WLANs Working Group</t>
  </si>
  <si>
    <t>2nd Vice-Chair, IEEE 802.11 WLANs Working Group</t>
  </si>
  <si>
    <t>Phone: +1 630-363-1389</t>
  </si>
  <si>
    <t>Address: 1322 Crossman Ave Sunnyvale, CA 94089, USA</t>
  </si>
  <si>
    <t>Address: 10871 N 5750 W, Highland, Utah, 84003, USA</t>
  </si>
  <si>
    <t>Revision:</t>
  </si>
  <si>
    <t>Start Date:</t>
  </si>
  <si>
    <t>Duration (days):</t>
  </si>
  <si>
    <t>End Date:</t>
  </si>
  <si>
    <t>General Session Start Date</t>
  </si>
  <si>
    <t>Session Location:</t>
  </si>
  <si>
    <t>Readable Session Date Range:</t>
  </si>
  <si>
    <t>Session Description:</t>
  </si>
  <si>
    <t>Links</t>
  </si>
  <si>
    <t>Task Group (TG),  Standing Committee (SC) and Study Group (SG) Agenda Links</t>
  </si>
  <si>
    <t>Policy Links</t>
  </si>
  <si>
    <t>802.11 Website</t>
  </si>
  <si>
    <t>http://www.ieee802.org/11/</t>
  </si>
  <si>
    <t>802.11 Document Server</t>
  </si>
  <si>
    <t>https://mentor.ieee.org/802.11/documents</t>
  </si>
  <si>
    <t>WG Information</t>
  </si>
  <si>
    <t>802.11 Reflector Request</t>
  </si>
  <si>
    <t>http://grouper.ieee.org/groups/802/11/Reflector.html</t>
  </si>
  <si>
    <t>802.11 Meeting Plan</t>
  </si>
  <si>
    <t>http://www.ieee802.org/11/Meetings/Meeting_Plan.html</t>
  </si>
  <si>
    <t>802.11 Members' Area</t>
  </si>
  <si>
    <t>http://www.ieee802.org/11/private/index.shtml</t>
  </si>
  <si>
    <t>802.11 Officers</t>
  </si>
  <si>
    <t>http://www.ieee802.org/11/Photographs/officers.htm</t>
  </si>
  <si>
    <t>WG Session Reports</t>
  </si>
  <si>
    <t>Refer to the 802.11 WG Agenda for links to policy documents under which the session operates.</t>
  </si>
  <si>
    <t>WG Agenda</t>
  </si>
  <si>
    <t>Opening report</t>
  </si>
  <si>
    <t>Snapshots</t>
  </si>
  <si>
    <t>Closing report</t>
  </si>
  <si>
    <r>
      <t>1</t>
    </r>
    <r>
      <rPr>
        <vertAlign val="superscript"/>
        <sz val="10"/>
        <color rgb="FF323232"/>
        <rFont val="Arial"/>
        <family val="2"/>
      </rPr>
      <t>st</t>
    </r>
    <r>
      <rPr>
        <sz val="10"/>
        <color rgb="FF323232"/>
        <rFont val="Arial"/>
        <family val="2"/>
      </rPr>
      <t xml:space="preserve"> vice chair</t>
    </r>
  </si>
  <si>
    <t>Treasurer</t>
  </si>
  <si>
    <r>
      <t>2</t>
    </r>
    <r>
      <rPr>
        <vertAlign val="superscript"/>
        <sz val="10"/>
        <color rgb="FF323232"/>
        <rFont val="Arial"/>
        <family val="2"/>
      </rPr>
      <t>nd</t>
    </r>
    <r>
      <rPr>
        <sz val="10"/>
        <color rgb="FF323232"/>
        <rFont val="Arial"/>
        <family val="2"/>
      </rPr>
      <t xml:space="preserve"> vice chair</t>
    </r>
  </si>
  <si>
    <t>Session Information</t>
  </si>
  <si>
    <t>Adrian Stephens - Chair IEEE 802.11 WLANS Working Group</t>
  </si>
  <si>
    <t xml:space="preserve">Abstract: </t>
  </si>
  <si>
    <t>This document is the combined session agenda for the stated IEEE 802.11 Working Group session,  including (directly or by reference) agendas for all sub-groups (Standing Committees, Task Groups and Study Groups).</t>
  </si>
  <si>
    <t>WG11</t>
  </si>
  <si>
    <t>IEEE 802.11 Working Group</t>
  </si>
  <si>
    <t>IEEE 802.11 Chair's Advisory Committee</t>
  </si>
  <si>
    <t>Wireless Next Generation Standing Committee</t>
  </si>
  <si>
    <t>TGaj</t>
  </si>
  <si>
    <t>Next Generation 60 GHz</t>
  </si>
  <si>
    <t>PAR SC</t>
  </si>
  <si>
    <t>For subgroup agendas, go to the group's individual tab (if there is one) or the "Links" tab.</t>
  </si>
  <si>
    <t>Editors' Meeting</t>
  </si>
  <si>
    <t>Edward Au</t>
  </si>
  <si>
    <t>Next Generation Positioning</t>
  </si>
  <si>
    <t>AY</t>
  </si>
  <si>
    <t>TGay</t>
  </si>
  <si>
    <t>Group **</t>
  </si>
  <si>
    <t>Embedded Agendas **</t>
  </si>
  <si>
    <t>** The colours used for these entries matches the colour used in the Agenda Graphic</t>
  </si>
  <si>
    <t>Jonathan Segev</t>
  </si>
  <si>
    <t>Other Meetings</t>
  </si>
  <si>
    <t>Jim Lansford</t>
  </si>
  <si>
    <t>AZ</t>
  </si>
  <si>
    <t>Social</t>
  </si>
  <si>
    <t>TGaz</t>
  </si>
  <si>
    <t>China Millimeter Wave (CMMW)</t>
  </si>
  <si>
    <t>802.11 Operations Manaul</t>
  </si>
  <si>
    <t>Jon Rosdahl - (Qualcomm)</t>
  </si>
  <si>
    <t>Dorothy Stanley - (HPE)</t>
  </si>
  <si>
    <t>dorothy.stanley@hpe.com</t>
  </si>
  <si>
    <t>https://mentor.ieee.org/802.11/dcn/11-14-0629</t>
  </si>
  <si>
    <t>Previous Session Minutes</t>
  </si>
  <si>
    <t>WG Chair - Adrian Stephens (Intel Corporation)</t>
  </si>
  <si>
    <t>WG  Vice Chair - Jon Rosdahl (Qualcomm)</t>
  </si>
  <si>
    <t>WG  Vice Chair - Dorothy Stanley (HPE)</t>
  </si>
  <si>
    <t>WG Secretary - Stephen McCann (Blackberry)</t>
  </si>
  <si>
    <t>Item</t>
  </si>
  <si>
    <t>Type</t>
  </si>
  <si>
    <t>Document</t>
  </si>
  <si>
    <t>Presenter</t>
  </si>
  <si>
    <t>Start Time</t>
  </si>
  <si>
    <t>Duration</t>
  </si>
  <si>
    <t>End Time</t>
  </si>
  <si>
    <t>Changes</t>
  </si>
  <si>
    <t xml:space="preserve">  1</t>
  </si>
  <si>
    <t>Opening formalities</t>
  </si>
  <si>
    <t xml:space="preserve">    1.1</t>
  </si>
  <si>
    <t>II</t>
  </si>
  <si>
    <t>Meeting called to order &amp; assertion of quorum</t>
  </si>
  <si>
    <t>Stephens</t>
  </si>
  <si>
    <t xml:space="preserve">    1.2</t>
  </si>
  <si>
    <t>Front table introductions. Introduce IEEE-SA staff representative, if present.</t>
  </si>
  <si>
    <t>All</t>
  </si>
  <si>
    <t xml:space="preserve">    1.3</t>
  </si>
  <si>
    <t>Meeting Decorum (i.e., how to behave in meetings)</t>
  </si>
  <si>
    <t xml:space="preserve">    1.4</t>
  </si>
  <si>
    <t>MI</t>
  </si>
  <si>
    <t xml:space="preserve">    1.5</t>
  </si>
  <si>
    <t>Review and approve WG minutes</t>
  </si>
  <si>
    <t>McCann</t>
  </si>
  <si>
    <t xml:space="preserve">    1.6</t>
  </si>
  <si>
    <t>Straw poll of new attendees</t>
  </si>
  <si>
    <t xml:space="preserve">  2</t>
  </si>
  <si>
    <t>Announcements</t>
  </si>
  <si>
    <t xml:space="preserve">    2.1</t>
  </si>
  <si>
    <t>Policies and procedures (P&amp;Ps)</t>
  </si>
  <si>
    <t xml:space="preserve">      2.1.1</t>
  </si>
  <si>
    <t>Review Patent Policy slides (including call for essential patents)</t>
  </si>
  <si>
    <t>PatCom materials</t>
  </si>
  <si>
    <t>Stanley</t>
  </si>
  <si>
    <t xml:space="preserve">      2.1.2</t>
  </si>
  <si>
    <t>Inform participants of the following P&amp;Ps</t>
  </si>
  <si>
    <t xml:space="preserve">        2.1.2.1</t>
  </si>
  <si>
    <t>IEEE Code of Ethics</t>
  </si>
  <si>
    <t>Code of ethics</t>
  </si>
  <si>
    <t xml:space="preserve">        2.1.2.2</t>
  </si>
  <si>
    <t>IEEE Standards Association (IEEE-SA) Affiliation FAQ</t>
  </si>
  <si>
    <t>Affiliation FAQ</t>
  </si>
  <si>
    <t xml:space="preserve">        2.1.2.3</t>
  </si>
  <si>
    <t>IEEE-SA Antitrust and Competition Policy</t>
  </si>
  <si>
    <t xml:space="preserve">        2.1.2.4</t>
  </si>
  <si>
    <t>IEEE-SA Letter of Assurance (LoA) form</t>
  </si>
  <si>
    <t>LoA form</t>
  </si>
  <si>
    <t xml:space="preserve">        2.1.2.5</t>
  </si>
  <si>
    <t>IEEE-SA Patent Committee (PatCom) information</t>
  </si>
  <si>
    <t>PatCom website</t>
  </si>
  <si>
    <t xml:space="preserve">        2.1.2.6</t>
  </si>
  <si>
    <t>IEEE 802 LAN/MAN Standards Committee (LMSC) P&amp;Ps,  Chairs Guidelines,  Operations Manual</t>
  </si>
  <si>
    <t>LMSC P&amp;P</t>
  </si>
  <si>
    <t xml:space="preserve">        2.1.2.7</t>
  </si>
  <si>
    <t>IEEE 802 LMSC WG P&amp;P</t>
  </si>
  <si>
    <t>LMSC WG P&amp;P</t>
  </si>
  <si>
    <t xml:space="preserve">        2.1.2.8</t>
  </si>
  <si>
    <t>IEEE 802 LMSC rules changes</t>
  </si>
  <si>
    <t xml:space="preserve">        2.1.2.9</t>
  </si>
  <si>
    <t>IEEE 802.11 Operations Manual changes</t>
  </si>
  <si>
    <t xml:space="preserve">        2.1.2.10</t>
  </si>
  <si>
    <t xml:space="preserve">    2.2</t>
  </si>
  <si>
    <t>Reflectors</t>
  </si>
  <si>
    <t xml:space="preserve">    2.3</t>
  </si>
  <si>
    <t>Incoming Liaisons</t>
  </si>
  <si>
    <t xml:space="preserve">      2.3.1</t>
  </si>
  <si>
    <t>Summary of new and pending liaisons and processing this week</t>
  </si>
  <si>
    <t xml:space="preserve">    2.4</t>
  </si>
  <si>
    <t xml:space="preserve">    2.5</t>
  </si>
  <si>
    <t xml:space="preserve">  3</t>
  </si>
  <si>
    <t>Logistics and Key events/activities</t>
  </si>
  <si>
    <t xml:space="preserve">    3.1</t>
  </si>
  <si>
    <t>Working group session documents</t>
  </si>
  <si>
    <t xml:space="preserve">    3.2</t>
  </si>
  <si>
    <t>Joint meetings &amp; Reciprocal Credit</t>
  </si>
  <si>
    <t xml:space="preserve">    3.3</t>
  </si>
  <si>
    <t>Other WG meeting plans</t>
  </si>
  <si>
    <t>Rosdahl</t>
  </si>
  <si>
    <t xml:space="preserve">    3.4</t>
  </si>
  <si>
    <t>Meeting room locations</t>
  </si>
  <si>
    <t xml:space="preserve">    3.5</t>
  </si>
  <si>
    <t>Next meeting reminder</t>
  </si>
  <si>
    <t xml:space="preserve">    3.6</t>
  </si>
  <si>
    <t>Meeting registration</t>
  </si>
  <si>
    <t xml:space="preserve">    3.7</t>
  </si>
  <si>
    <t>Recording attendance</t>
  </si>
  <si>
    <t xml:space="preserve">    3.8</t>
  </si>
  <si>
    <t>File server</t>
  </si>
  <si>
    <t xml:space="preserve">    3.9</t>
  </si>
  <si>
    <t>Breakfast, breaks, Social logistics</t>
  </si>
  <si>
    <t>Report on 802 EC or IEEE-SA Standards Board decisions</t>
  </si>
  <si>
    <t xml:space="preserve">  4</t>
  </si>
  <si>
    <t>Opening reports, objectives &amp; plans</t>
  </si>
  <si>
    <t xml:space="preserve">    4.1</t>
  </si>
  <si>
    <t>WG reports</t>
  </si>
  <si>
    <t xml:space="preserve">      4.1.1</t>
  </si>
  <si>
    <t>802.11 groups</t>
  </si>
  <si>
    <t xml:space="preserve">      4.1.2</t>
  </si>
  <si>
    <t>802.11 PARS</t>
  </si>
  <si>
    <t xml:space="preserve">      4.1.3</t>
  </si>
  <si>
    <t>Officers</t>
  </si>
  <si>
    <t xml:space="preserve">      4.1.4</t>
  </si>
  <si>
    <t>Standards pipeline and 802.11 revisions</t>
  </si>
  <si>
    <t xml:space="preserve">      4.1.5</t>
  </si>
  <si>
    <t>Summary of Ballots / Comment collections</t>
  </si>
  <si>
    <t xml:space="preserve">      4.1.6</t>
  </si>
  <si>
    <t>WG membership summary</t>
  </si>
  <si>
    <t xml:space="preserve">      4.1.7</t>
  </si>
  <si>
    <t>WG ANA report</t>
  </si>
  <si>
    <t>Stacey</t>
  </si>
  <si>
    <t xml:space="preserve">      4.1.8</t>
  </si>
  <si>
    <t>WG timeline report / planning</t>
  </si>
  <si>
    <t xml:space="preserve">      4.1.9</t>
  </si>
  <si>
    <t>WG technical editor</t>
  </si>
  <si>
    <t xml:space="preserve">      4.1.10</t>
  </si>
  <si>
    <t xml:space="preserve">    4.2</t>
  </si>
  <si>
    <t>Standing committee reports</t>
  </si>
  <si>
    <t xml:space="preserve">      4.2.1</t>
  </si>
  <si>
    <t>Levy</t>
  </si>
  <si>
    <t xml:space="preserve">      4.2.2</t>
  </si>
  <si>
    <t>PAR Review (PAR)</t>
  </si>
  <si>
    <t xml:space="preserve">      4.2.3</t>
  </si>
  <si>
    <t xml:space="preserve">      4.2.4</t>
  </si>
  <si>
    <t>Wireless Next Generation (WNG)</t>
  </si>
  <si>
    <t>Lansford</t>
  </si>
  <si>
    <t xml:space="preserve">      4.2.5</t>
  </si>
  <si>
    <t>JTC1 802 SC</t>
  </si>
  <si>
    <t>Myles</t>
  </si>
  <si>
    <t xml:space="preserve">    4.3</t>
  </si>
  <si>
    <t>Task Group reports</t>
  </si>
  <si>
    <t xml:space="preserve">      4.3.1</t>
  </si>
  <si>
    <t xml:space="preserve">      4.3.2</t>
  </si>
  <si>
    <t xml:space="preserve">      4.3.3</t>
  </si>
  <si>
    <t xml:space="preserve">      4.3.4</t>
  </si>
  <si>
    <t>TGaj - China Millimeter-Wave (CMMW)</t>
  </si>
  <si>
    <t xml:space="preserve">      4.3.5</t>
  </si>
  <si>
    <t>TGak - General Link (GLK)</t>
  </si>
  <si>
    <t>Eastlake</t>
  </si>
  <si>
    <t xml:space="preserve">      4.3.6</t>
  </si>
  <si>
    <t>TGaq - Pre-Association Discovery (PAD)</t>
  </si>
  <si>
    <t xml:space="preserve">      4.3.7</t>
  </si>
  <si>
    <t>TGax - High Efficiency Wireless LAN (HEW)</t>
  </si>
  <si>
    <t>Aboul-Magd</t>
  </si>
  <si>
    <t xml:space="preserve">      4.3.8</t>
  </si>
  <si>
    <t>TGay - Next generation 60 GHz</t>
  </si>
  <si>
    <t>Au</t>
  </si>
  <si>
    <t xml:space="preserve">      4.3.9</t>
  </si>
  <si>
    <t>TGaz - Next generation positioning (NGP)</t>
  </si>
  <si>
    <t>Segev</t>
  </si>
  <si>
    <t xml:space="preserve">    4.4</t>
  </si>
  <si>
    <t>Study Group / TIG reports</t>
  </si>
  <si>
    <t xml:space="preserve">      4.4.1</t>
  </si>
  <si>
    <t>Godfrey</t>
  </si>
  <si>
    <t xml:space="preserve">  5</t>
  </si>
  <si>
    <t>New Business</t>
  </si>
  <si>
    <t xml:space="preserve">    5.1</t>
  </si>
  <si>
    <t xml:space="preserve">    5.2</t>
  </si>
  <si>
    <t xml:space="preserve">    5.3</t>
  </si>
  <si>
    <t xml:space="preserve">  6</t>
  </si>
  <si>
    <t>Recess</t>
  </si>
  <si>
    <t>Slack Time</t>
  </si>
  <si>
    <t>Meeting called to order</t>
  </si>
  <si>
    <t>Front Table introductions</t>
  </si>
  <si>
    <t>Policies and Procedures (P&amp;P) reminder</t>
  </si>
  <si>
    <t>Call for essential patents</t>
  </si>
  <si>
    <t>Reminder of Thursday night CAC meeting</t>
  </si>
  <si>
    <t>Any other announcements</t>
  </si>
  <si>
    <t xml:space="preserve">    2.6</t>
  </si>
  <si>
    <t>Old business</t>
  </si>
  <si>
    <t>Liaisons</t>
  </si>
  <si>
    <t>External (non-802) liaisons</t>
  </si>
  <si>
    <t>Wi Fi Alliance</t>
  </si>
  <si>
    <t>Sherlock</t>
  </si>
  <si>
    <t>Internet Engineering Task Force (IETF)</t>
  </si>
  <si>
    <t>Internal (802) liaisons</t>
  </si>
  <si>
    <t>New business</t>
  </si>
  <si>
    <t>Room change requests &amp; Graphic update</t>
  </si>
  <si>
    <t>DT</t>
  </si>
  <si>
    <t>Reminder to get minutes to WG secretary</t>
  </si>
  <si>
    <t>Reminder to get objectives &amp; agendas for next session to WG Chair by 1st CAC telecon</t>
  </si>
  <si>
    <t>Letters of Assurance (LoAs) received</t>
  </si>
  <si>
    <t>Drafts for Sale in IEEE Shop</t>
  </si>
  <si>
    <t xml:space="preserve">    2.7</t>
  </si>
  <si>
    <t>Drafts to liaise with ISO/JTC1/SC6</t>
  </si>
  <si>
    <t>Closing reports</t>
  </si>
  <si>
    <t>Working Group</t>
  </si>
  <si>
    <t>Future venues insight</t>
  </si>
  <si>
    <t>Treasurer's Report</t>
  </si>
  <si>
    <t>Timeline</t>
  </si>
  <si>
    <t>Attendance report</t>
  </si>
  <si>
    <t>WG Editor</t>
  </si>
  <si>
    <t>Architecture (ARC)</t>
  </si>
  <si>
    <t>Hamilton</t>
  </si>
  <si>
    <t>Chen</t>
  </si>
  <si>
    <t>TGay - Next Generation 60 GHz</t>
  </si>
  <si>
    <t>TGaz - Next Generation Positioning (NGP)</t>
  </si>
  <si>
    <t>Study Group / Topic Interest Group</t>
  </si>
  <si>
    <t>Chaplin</t>
  </si>
  <si>
    <t>802.18 RR TAG liaison report</t>
  </si>
  <si>
    <t>802.24 liaison report</t>
  </si>
  <si>
    <t>Riegel</t>
  </si>
  <si>
    <t>Motions (old business)</t>
  </si>
  <si>
    <t xml:space="preserve">    6.1</t>
  </si>
  <si>
    <t>Working Group motions</t>
  </si>
  <si>
    <t>Telecon schedule</t>
  </si>
  <si>
    <t xml:space="preserve">    6.2</t>
  </si>
  <si>
    <t>Standing committee motions</t>
  </si>
  <si>
    <t>ME</t>
  </si>
  <si>
    <t xml:space="preserve">    6.3</t>
  </si>
  <si>
    <t>Task Group motions</t>
  </si>
  <si>
    <t>TGay - Next Generation 60 GHz (NG60)</t>
  </si>
  <si>
    <t>Study Group / Topic Interest Group motions</t>
  </si>
  <si>
    <t xml:space="preserve">  7</t>
  </si>
  <si>
    <t>Closing formalities</t>
  </si>
  <si>
    <t>Reminder about wireless chairs meeting</t>
  </si>
  <si>
    <t>Adjourn</t>
  </si>
  <si>
    <t>Review closing reports for closing plenary</t>
  </si>
  <si>
    <t>Review closing motions for closing plenary</t>
  </si>
  <si>
    <t>Review room requests and prepare room request schedule</t>
  </si>
  <si>
    <t>Review agenda for closing plenary</t>
  </si>
  <si>
    <t>Park</t>
  </si>
  <si>
    <t xml:space="preserve">    2.8</t>
  </si>
  <si>
    <t>Jiamin Chen</t>
  </si>
  <si>
    <t>Jon Rosdahl</t>
  </si>
  <si>
    <t>Review and approve 802.11 session agenda (graphic and Monday WG11)</t>
  </si>
  <si>
    <t>Review and approve agenda (Wed WG11)</t>
  </si>
  <si>
    <t>Review and approve agenda (Friday WG11)</t>
  </si>
  <si>
    <t xml:space="preserve">      3.1.1</t>
  </si>
  <si>
    <t xml:space="preserve">      3.1.2</t>
  </si>
  <si>
    <t xml:space="preserve">      3.1.3</t>
  </si>
  <si>
    <t xml:space="preserve">      3.1.4</t>
  </si>
  <si>
    <t xml:space="preserve">      3.1.5</t>
  </si>
  <si>
    <t xml:space="preserve">      3.1.6</t>
  </si>
  <si>
    <t xml:space="preserve">      3.1.7</t>
  </si>
  <si>
    <t xml:space="preserve">      3.2.1</t>
  </si>
  <si>
    <t xml:space="preserve">      3.2.2</t>
  </si>
  <si>
    <t xml:space="preserve">      3.2.3</t>
  </si>
  <si>
    <t xml:space="preserve">      3.2.4</t>
  </si>
  <si>
    <t xml:space="preserve">      3.2.5</t>
  </si>
  <si>
    <t xml:space="preserve">      3.3.1</t>
  </si>
  <si>
    <t xml:space="preserve">      3.3.2</t>
  </si>
  <si>
    <t xml:space="preserve">      3.3.3</t>
  </si>
  <si>
    <t xml:space="preserve">      3.3.4</t>
  </si>
  <si>
    <t xml:space="preserve">      3.3.5</t>
  </si>
  <si>
    <t xml:space="preserve">      3.3.6</t>
  </si>
  <si>
    <t xml:space="preserve">      3.3.7</t>
  </si>
  <si>
    <t xml:space="preserve">      3.4.1</t>
  </si>
  <si>
    <t xml:space="preserve">      3.5.1</t>
  </si>
  <si>
    <t xml:space="preserve">      4.2.6</t>
  </si>
  <si>
    <t>+1 (971) 203-2032</t>
  </si>
  <si>
    <t xml:space="preserve">      3.2.6</t>
  </si>
  <si>
    <t>Liaison/Status Reports</t>
  </si>
  <si>
    <t>802.15 status report</t>
  </si>
  <si>
    <t>802.21 status report</t>
  </si>
  <si>
    <t>802.1CF (OmniRAN) status report</t>
  </si>
  <si>
    <t>AANI</t>
  </si>
  <si>
    <t>.18</t>
  </si>
  <si>
    <t>JTC1</t>
  </si>
  <si>
    <t>Advanced Access Network Interface (AANI) Standing Committee</t>
  </si>
  <si>
    <t>Joseph Levy</t>
  </si>
  <si>
    <t>AANI SC</t>
  </si>
  <si>
    <t>Advanced Access Networking Interface (AANI)</t>
  </si>
  <si>
    <t>Advanced Access Network Interface (AANI)</t>
  </si>
  <si>
    <t>Adrian Stephens - (Intel Corporation)</t>
  </si>
  <si>
    <t>WNG</t>
  </si>
  <si>
    <t>Andrew Myles</t>
  </si>
  <si>
    <t>JTCI 802 SC</t>
  </si>
  <si>
    <t>ISO/IEC JTC1/SC6 802 Standing Committee</t>
  </si>
  <si>
    <t xml:space="preserve">      4.4.2</t>
  </si>
  <si>
    <t>Serafimovski</t>
  </si>
  <si>
    <t>JTC1 802 EC SC</t>
  </si>
  <si>
    <t xml:space="preserve">    2.9</t>
  </si>
  <si>
    <t>LC</t>
  </si>
  <si>
    <t>LC TIG</t>
  </si>
  <si>
    <t>Nikola Serafimovsky</t>
  </si>
  <si>
    <t>TGba</t>
  </si>
  <si>
    <t>Wake-up Radio (WUR)</t>
  </si>
  <si>
    <t>BA</t>
  </si>
  <si>
    <t>TGba - Wake up radio (WUR)</t>
  </si>
  <si>
    <t>TGba - Wake up Radio (WUR)</t>
  </si>
  <si>
    <t>Straw Poll regarding this meeting location</t>
  </si>
  <si>
    <t>Minyoung Park</t>
  </si>
  <si>
    <t>802.11 WG Opening Plenary</t>
  </si>
  <si>
    <t>MD</t>
  </si>
  <si>
    <t>TGmd</t>
  </si>
  <si>
    <t>Revision (Maintenance and roll-in amendments)</t>
  </si>
  <si>
    <t>Dorothy Stanley</t>
  </si>
  <si>
    <t>TGmd - Revision md (REVmd)</t>
  </si>
  <si>
    <t>TGmd - P802.11 Revision</t>
  </si>
  <si>
    <t xml:space="preserve">      3.3.8</t>
  </si>
  <si>
    <t>Round table (everybody has an opportunity to raise issues for discussion)</t>
  </si>
  <si>
    <t>Review material for closing 802 EC (Plenary sessions only, those unaffected can leave)</t>
  </si>
  <si>
    <t xml:space="preserve">  8</t>
  </si>
  <si>
    <t>Chair's Supplementary Material</t>
  </si>
  <si>
    <t>http://802world.org/plenary/</t>
  </si>
  <si>
    <t>Editors</t>
  </si>
  <si>
    <t>Editors meeting</t>
  </si>
  <si>
    <t>Peter Ecclesine/Robert Stacey</t>
  </si>
  <si>
    <t>NM - New members</t>
  </si>
  <si>
    <t>https://mentor.ieee.org/802.11/dcn/11-17-0091</t>
  </si>
  <si>
    <t>Coex</t>
  </si>
  <si>
    <t>Coexistence standing committee</t>
  </si>
  <si>
    <t>Coex SC</t>
  </si>
  <si>
    <t>Ecclesine</t>
  </si>
  <si>
    <t>Coexistence (Coex)</t>
  </si>
  <si>
    <t>JTC1 802 TAG (Comment Resolutions from JTC1/SC6 initial ballot)</t>
  </si>
  <si>
    <t xml:space="preserve">      3.5.2</t>
  </si>
  <si>
    <t xml:space="preserve">      3.5.3</t>
  </si>
  <si>
    <t xml:space="preserve">      3.5.4</t>
  </si>
  <si>
    <t xml:space="preserve">      3.5.5</t>
  </si>
  <si>
    <t>802 Wireless Opening Plenary</t>
  </si>
  <si>
    <t>Light Communications (LC) Study Group</t>
  </si>
  <si>
    <t>LC - Light Communication (LC) SG</t>
  </si>
  <si>
    <t>LC - Light Communications SG</t>
  </si>
  <si>
    <t>January 2018</t>
  </si>
  <si>
    <t>WG Agenda January 2018</t>
  </si>
  <si>
    <t>167th IEEE 802.11 WIRELESS LOCAL AREA NETWORKS SESSION</t>
  </si>
  <si>
    <t>Hotel Irvine, Irvine, CA, USA</t>
  </si>
  <si>
    <t>January 14-19, 2018</t>
  </si>
  <si>
    <t>https://mentor.ieee.org/802.11/dcn/11-17-1830</t>
  </si>
  <si>
    <t>https://mentor.ieee.org/802.11/dcn/11-17-1803</t>
  </si>
  <si>
    <t>https://mentor.ieee.org/802.11/dcn/11-17-1804</t>
  </si>
  <si>
    <t>https://mentor.ieee.org/802.11/dcn/11-17-1805</t>
  </si>
  <si>
    <t>https://mentor.ieee.org/802.11/dcn/11-17-1851</t>
  </si>
  <si>
    <t>https://mentor.ieee.org/802.11/dcn/11-17-1846</t>
  </si>
  <si>
    <t>https://mentor.ieee.org/802.11/dcn/11-17-1843</t>
  </si>
  <si>
    <t>https://mentor.ieee.org/802.11/dcn/11-17-1799</t>
  </si>
  <si>
    <t>https://mentor.ieee.org/802.11/dcn/11-17-1863</t>
  </si>
  <si>
    <t>https://mentor.ieee.org/802.11/dcn/11-17-1866</t>
  </si>
  <si>
    <t>https://mentor.ieee.org/802.11/dcn/11-17-1865</t>
  </si>
  <si>
    <t>https://mentor.ieee.org/802.11/dcn/11-17-1864</t>
  </si>
  <si>
    <t>https://mentor.ieee.org/802.11/dcn/11-17-1862</t>
  </si>
  <si>
    <t>https://mentor.ieee.org/802.11/dcn/11-17-1868</t>
  </si>
  <si>
    <t>https://mentor.ieee.org/802.11/dcn/11-17-1871</t>
  </si>
  <si>
    <t>https://mentor.ieee.org/802.11/dcn/11-17-1867</t>
  </si>
  <si>
    <t>WG11 Agenda - Mon 2018-01-15 - 09:00 to 10:00</t>
  </si>
  <si>
    <t>WG11 Agenda - Wed 2018-01-17 - 10:30 to 12:30</t>
  </si>
  <si>
    <t>WG Officer Election Process &amp; Call for Nominations</t>
  </si>
  <si>
    <t>IMT-2020 Report Out and Discussion</t>
  </si>
  <si>
    <t xml:space="preserve">    5.4</t>
  </si>
  <si>
    <t>TGaq Status Report and Discussion</t>
  </si>
  <si>
    <t xml:space="preserve">    5.5</t>
  </si>
  <si>
    <t>MIB attribute new template &amp; role in MDR</t>
  </si>
  <si>
    <t xml:space="preserve">    5.6</t>
  </si>
  <si>
    <t xml:space="preserve">    5.7</t>
  </si>
  <si>
    <t xml:space="preserve">    5.8</t>
  </si>
  <si>
    <t>WG11 Agenda - Fri 2018-01-19 - 08:00 to 12:00</t>
  </si>
  <si>
    <t>Holcomb</t>
  </si>
  <si>
    <t>Operations Manual update</t>
  </si>
  <si>
    <t>CAC Agenda - Thu 2018-01-18 - 19:30 to 21:30</t>
  </si>
  <si>
    <t>https://mentor.ieee.org/802.11/dcn/11-17-1891</t>
  </si>
  <si>
    <t>https://mentor.ieee.org/802.11/dcn/11-18-0002</t>
  </si>
  <si>
    <t>https://mentor.ieee.org/802.11/dcn/11-18-0001</t>
  </si>
  <si>
    <t>https://mentor.ieee.org/802.11/dcn/11-18-0016</t>
  </si>
  <si>
    <t>https://mentor.ieee.org/802.11/dcn/11-18-0017</t>
  </si>
  <si>
    <t>https://mentor.ieee.org/802.11/dcn/11-18-0018</t>
  </si>
  <si>
    <t>https://mentor.ieee.org/802.11/dcn/11-18-0019</t>
  </si>
  <si>
    <t>https://mentor.ieee.org/802.11/dcn/11-17-1573</t>
  </si>
  <si>
    <t>R1</t>
  </si>
  <si>
    <t>Hamilton/Stacey</t>
  </si>
  <si>
    <t>Straw poll on LC PAR/CSD</t>
  </si>
  <si>
    <t>New:R1</t>
  </si>
  <si>
    <t xml:space="preserve">    5.9</t>
  </si>
  <si>
    <t>Human rights in technical standards: our practical approach</t>
  </si>
  <si>
    <t>Andersdotter</t>
  </si>
  <si>
    <t>Opening Report</t>
  </si>
  <si>
    <t>Prev WG minutes</t>
  </si>
  <si>
    <t>1st VC Report</t>
  </si>
  <si>
    <t>Snapshots Report</t>
  </si>
  <si>
    <t>Supplementary</t>
  </si>
  <si>
    <t>IETF Report</t>
  </si>
  <si>
    <t>802.18 (Regulatory)</t>
  </si>
  <si>
    <t>R2</t>
  </si>
  <si>
    <t>New:R2</t>
  </si>
  <si>
    <t>Recess for Emerging Technology Award &amp; Recognition (photos allowed) - time critical</t>
  </si>
  <si>
    <t>R1 R2</t>
  </si>
  <si>
    <t>Closing Report</t>
  </si>
  <si>
    <t>Morioka</t>
  </si>
  <si>
    <t>Gilb</t>
  </si>
  <si>
    <t>doc.: IEEE 802.11-17/1803r4</t>
  </si>
  <si>
    <t>LC - Light Communications SG -- Note to be taken out of order after 3.4.1</t>
  </si>
  <si>
    <t>Study Group for 802.11 broadcast services (BCS SG)</t>
  </si>
  <si>
    <t>TIG formation for full duplex (FD TIG)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</si>
</sst>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_(&quot;$&quot;* #,##0.00_);_(&quot;$&quot;* \(#,##0.00\);_(&quot;$&quot;* &quot;-&quot;??_);_(@_)"/>
    <numFmt numFmtId="165" formatCode="General_)"/>
    <numFmt numFmtId="166" formatCode="_([$€]* #,##0.00_);_([$€]* \(#,##0.00\);_([$€]* &quot;-&quot;??_);_(@_)"/>
    <numFmt numFmtId="167" formatCode="dddd\ yyyy\-mm\-dd"/>
    <numFmt numFmtId="168" formatCode="yyyy\-mm\-dd"/>
    <numFmt numFmtId="169" formatCode="dddd"/>
  </numFmts>
  <fonts count="93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6"/>
      <name val="Arial"/>
      <family val="2"/>
    </font>
    <font>
      <b/>
      <sz val="12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sz val="12"/>
      <name val="Arial"/>
      <family val="2"/>
    </font>
    <font>
      <b/>
      <sz val="18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b/>
      <sz val="12"/>
      <color indexed="8"/>
      <name val="Arial"/>
      <family val="2"/>
    </font>
    <font>
      <b/>
      <sz val="24"/>
      <name val="Arial"/>
      <family val="2"/>
    </font>
    <font>
      <b/>
      <sz val="24"/>
      <color indexed="8"/>
      <name val="Arial"/>
      <family val="2"/>
    </font>
    <font>
      <sz val="12"/>
      <name val="Times New Roman"/>
      <family val="1"/>
    </font>
    <font>
      <b/>
      <sz val="12"/>
      <color indexed="12"/>
      <name val="Times New Roman"/>
      <family val="1"/>
    </font>
    <font>
      <b/>
      <sz val="20"/>
      <name val="Arial"/>
      <family val="2"/>
    </font>
    <font>
      <b/>
      <sz val="22"/>
      <color indexed="9"/>
      <name val="Arial"/>
      <family val="2"/>
    </font>
    <font>
      <b/>
      <u/>
      <sz val="26"/>
      <color indexed="12"/>
      <name val="Arial"/>
      <family val="2"/>
    </font>
    <font>
      <u/>
      <sz val="14"/>
      <color indexed="12"/>
      <name val="Arial"/>
      <family val="2"/>
    </font>
    <font>
      <u/>
      <sz val="10"/>
      <color indexed="12"/>
      <name val="Arial"/>
      <family val="2"/>
    </font>
    <font>
      <u/>
      <sz val="12"/>
      <name val="Arial"/>
      <family val="2"/>
    </font>
    <font>
      <b/>
      <sz val="16"/>
      <color indexed="9"/>
      <name val="Arial"/>
      <family val="2"/>
    </font>
    <font>
      <b/>
      <sz val="12"/>
      <name val="Times New Roman"/>
      <family val="1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17"/>
      <name val="Calibri"/>
      <family val="2"/>
    </font>
    <font>
      <sz val="11"/>
      <color indexed="20"/>
      <name val="Calibri"/>
      <family val="2"/>
    </font>
    <font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9"/>
      <name val="Calibri"/>
      <family val="2"/>
    </font>
    <font>
      <sz val="10"/>
      <name val="Arial"/>
      <family val="2"/>
    </font>
    <font>
      <b/>
      <sz val="11"/>
      <color indexed="52"/>
      <name val="Calibri"/>
      <family val="2"/>
    </font>
    <font>
      <i/>
      <sz val="11"/>
      <color indexed="23"/>
      <name val="Calibri"/>
      <family val="2"/>
    </font>
    <font>
      <sz val="11"/>
      <color indexed="6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sz val="11"/>
      <color rgb="FF9C0006"/>
      <name val="Calibri"/>
      <family val="2"/>
      <scheme val="minor"/>
    </font>
    <font>
      <sz val="16"/>
      <name val="Times New Roman"/>
      <family val="1"/>
    </font>
    <font>
      <b/>
      <sz val="16"/>
      <name val="Times New Roman"/>
      <family val="1"/>
    </font>
    <font>
      <b/>
      <sz val="18"/>
      <name val="Times New Roman"/>
      <family val="1"/>
    </font>
    <font>
      <sz val="16"/>
      <name val="Arial"/>
      <family val="2"/>
    </font>
    <font>
      <u/>
      <sz val="12"/>
      <color indexed="12"/>
      <name val="Arial"/>
      <family val="2"/>
    </font>
    <font>
      <sz val="10"/>
      <name val="Arial"/>
      <family val="2"/>
    </font>
    <font>
      <b/>
      <sz val="22"/>
      <name val="Arial"/>
      <family val="2"/>
    </font>
    <font>
      <sz val="16"/>
      <color indexed="9"/>
      <name val="Arial"/>
      <family val="2"/>
    </font>
    <font>
      <b/>
      <i/>
      <sz val="20"/>
      <name val="Arial"/>
      <family val="2"/>
    </font>
    <font>
      <b/>
      <sz val="22"/>
      <color indexed="12"/>
      <name val="Arial"/>
      <family val="2"/>
    </font>
    <font>
      <b/>
      <sz val="22"/>
      <color theme="0"/>
      <name val="Arial"/>
      <family val="2"/>
    </font>
    <font>
      <sz val="18"/>
      <color rgb="FF000000"/>
      <name val="Times New Roman"/>
      <family val="1"/>
    </font>
    <font>
      <sz val="10"/>
      <color rgb="FF323232"/>
      <name val="Arial"/>
      <family val="2"/>
    </font>
    <font>
      <vertAlign val="superscript"/>
      <sz val="10"/>
      <color rgb="FF323232"/>
      <name val="Arial"/>
      <family val="2"/>
    </font>
    <font>
      <b/>
      <sz val="28"/>
      <name val="Arial"/>
      <family val="2"/>
    </font>
    <font>
      <sz val="14"/>
      <name val="Arial"/>
      <family val="2"/>
    </font>
    <font>
      <b/>
      <i/>
      <sz val="16"/>
      <name val="Times New Roman"/>
      <family val="1"/>
    </font>
    <font>
      <sz val="20"/>
      <name val="Arial"/>
      <family val="2"/>
    </font>
    <font>
      <b/>
      <sz val="10"/>
      <color rgb="FF323232"/>
      <name val="Arial"/>
      <family val="2"/>
    </font>
    <font>
      <sz val="10"/>
      <name val="Arial"/>
      <family val="2"/>
    </font>
    <font>
      <b/>
      <sz val="18"/>
      <color theme="0"/>
      <name val="Arial"/>
      <family val="2"/>
    </font>
    <font>
      <b/>
      <sz val="10"/>
      <color indexed="9"/>
      <name val="Arial"/>
      <family val="2"/>
    </font>
    <font>
      <b/>
      <sz val="10"/>
      <color indexed="8"/>
      <name val="Arial"/>
      <family val="2"/>
    </font>
    <font>
      <b/>
      <sz val="10"/>
      <color theme="0"/>
      <name val="Arial"/>
      <family val="2"/>
    </font>
    <font>
      <b/>
      <sz val="10"/>
      <color theme="1"/>
      <name val="Arial"/>
      <family val="2"/>
    </font>
    <font>
      <b/>
      <sz val="10"/>
      <color indexed="12"/>
      <name val="Arial"/>
      <family val="2"/>
    </font>
    <font>
      <i/>
      <sz val="10"/>
      <name val="Arial"/>
      <family val="2"/>
    </font>
    <font>
      <sz val="26"/>
      <name val="Arial"/>
      <family val="2"/>
    </font>
    <font>
      <b/>
      <sz val="10"/>
      <color rgb="FFFFFF00"/>
      <name val="Arial"/>
      <family val="2"/>
    </font>
    <font>
      <sz val="10"/>
      <name val="Arial"/>
      <family val="2"/>
    </font>
    <font>
      <b/>
      <sz val="22"/>
      <color theme="1"/>
      <name val="Arial"/>
      <family val="2"/>
    </font>
    <font>
      <b/>
      <i/>
      <sz val="10"/>
      <name val="Arial"/>
      <family val="2"/>
    </font>
    <font>
      <i/>
      <u/>
      <sz val="10"/>
      <color indexed="12"/>
      <name val="Arial"/>
      <family val="2"/>
    </font>
    <font>
      <b/>
      <i/>
      <u/>
      <sz val="12"/>
      <name val="Arial"/>
      <family val="2"/>
    </font>
    <font>
      <b/>
      <sz val="10"/>
      <color rgb="FFFF0000"/>
      <name val="Arial"/>
      <family val="2"/>
    </font>
    <font>
      <b/>
      <sz val="12"/>
      <color indexed="9"/>
      <name val="Arial"/>
      <family val="2"/>
    </font>
    <font>
      <b/>
      <sz val="9"/>
      <color indexed="81"/>
      <name val="Tahoma"/>
      <family val="2"/>
    </font>
    <font>
      <sz val="11"/>
      <name val="Arial"/>
      <family val="2"/>
    </font>
    <font>
      <u/>
      <sz val="11"/>
      <color indexed="12"/>
      <name val="Arial"/>
      <family val="2"/>
    </font>
    <font>
      <b/>
      <sz val="11"/>
      <name val="Arial"/>
      <family val="2"/>
    </font>
    <font>
      <b/>
      <sz val="20"/>
      <color theme="0"/>
      <name val="Arial Narrow"/>
      <family val="2"/>
    </font>
    <font>
      <b/>
      <sz val="20"/>
      <color theme="0"/>
      <name val="Arial"/>
      <family val="2"/>
    </font>
    <font>
      <b/>
      <sz val="20"/>
      <color theme="1"/>
      <name val="Arial"/>
      <family val="2"/>
    </font>
    <font>
      <b/>
      <sz val="11"/>
      <color theme="1"/>
      <name val="Arial"/>
      <family val="2"/>
    </font>
    <font>
      <b/>
      <sz val="22"/>
      <color rgb="FFFFFF00"/>
      <name val="Arial"/>
      <family val="2"/>
    </font>
  </fonts>
  <fills count="5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7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22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9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1"/>
        <bgColor indexed="64"/>
      </patternFill>
    </fill>
    <fill>
      <patternFill patternType="solid">
        <fgColor rgb="FFFFC7CE"/>
      </patternFill>
    </fill>
    <fill>
      <patternFill patternType="solid">
        <fgColor rgb="FFCCFFCC"/>
        <bgColor indexed="64"/>
      </patternFill>
    </fill>
    <fill>
      <patternFill patternType="solid">
        <fgColor rgb="FF1033E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C0FFFF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99FF33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FF5050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rgb="FFEBB38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99FF99"/>
        <bgColor indexed="64"/>
      </patternFill>
    </fill>
    <fill>
      <patternFill patternType="solid">
        <fgColor rgb="FFD0D0D0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ED2BD6"/>
        <bgColor indexed="64"/>
      </patternFill>
    </fill>
    <fill>
      <patternFill patternType="solid">
        <fgColor theme="0" tint="-0.34998626667073579"/>
        <bgColor indexed="64"/>
      </patternFill>
    </fill>
  </fills>
  <borders count="3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8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8"/>
      </left>
      <right/>
      <top style="medium">
        <color indexed="64"/>
      </top>
      <bottom/>
      <diagonal/>
    </border>
    <border>
      <left style="medium">
        <color auto="1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06">
    <xf numFmtId="0" fontId="0" fillId="0" borderId="0"/>
    <xf numFmtId="0" fontId="6" fillId="2" borderId="0" applyNumberFormat="0" applyBorder="0" applyAlignment="0" applyProtection="0"/>
    <xf numFmtId="0" fontId="6" fillId="4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3" borderId="0" applyNumberFormat="0" applyBorder="0" applyAlignment="0" applyProtection="0"/>
    <xf numFmtId="0" fontId="6" fillId="2" borderId="0" applyNumberFormat="0" applyBorder="0" applyAlignment="0" applyProtection="0"/>
    <xf numFmtId="0" fontId="6" fillId="4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3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3" borderId="0" applyNumberFormat="0" applyBorder="0" applyAlignment="0" applyProtection="0"/>
    <xf numFmtId="0" fontId="6" fillId="7" borderId="0" applyNumberFormat="0" applyBorder="0" applyAlignment="0" applyProtection="0"/>
    <xf numFmtId="0" fontId="6" fillId="10" borderId="0" applyNumberFormat="0" applyBorder="0" applyAlignment="0" applyProtection="0"/>
    <xf numFmtId="0" fontId="6" fillId="14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3" borderId="0" applyNumberFormat="0" applyBorder="0" applyAlignment="0" applyProtection="0"/>
    <xf numFmtId="0" fontId="6" fillId="7" borderId="0" applyNumberFormat="0" applyBorder="0" applyAlignment="0" applyProtection="0"/>
    <xf numFmtId="0" fontId="6" fillId="10" borderId="0" applyNumberFormat="0" applyBorder="0" applyAlignment="0" applyProtection="0"/>
    <xf numFmtId="0" fontId="6" fillId="14" borderId="0" applyNumberFormat="0" applyBorder="0" applyAlignment="0" applyProtection="0"/>
    <xf numFmtId="0" fontId="37" fillId="16" borderId="0" applyNumberFormat="0" applyBorder="0" applyAlignment="0" applyProtection="0"/>
    <xf numFmtId="0" fontId="37" fillId="11" borderId="0" applyNumberFormat="0" applyBorder="0" applyAlignment="0" applyProtection="0"/>
    <xf numFmtId="0" fontId="37" fillId="13" borderId="0" applyNumberFormat="0" applyBorder="0" applyAlignment="0" applyProtection="0"/>
    <xf numFmtId="0" fontId="37" fillId="17" borderId="0" applyNumberFormat="0" applyBorder="0" applyAlignment="0" applyProtection="0"/>
    <xf numFmtId="0" fontId="37" fillId="15" borderId="0" applyNumberFormat="0" applyBorder="0" applyAlignment="0" applyProtection="0"/>
    <xf numFmtId="0" fontId="37" fillId="18" borderId="0" applyNumberFormat="0" applyBorder="0" applyAlignment="0" applyProtection="0"/>
    <xf numFmtId="0" fontId="37" fillId="16" borderId="0" applyNumberFormat="0" applyBorder="0" applyAlignment="0" applyProtection="0"/>
    <xf numFmtId="0" fontId="37" fillId="11" borderId="0" applyNumberFormat="0" applyBorder="0" applyAlignment="0" applyProtection="0"/>
    <xf numFmtId="0" fontId="37" fillId="13" borderId="0" applyNumberFormat="0" applyBorder="0" applyAlignment="0" applyProtection="0"/>
    <xf numFmtId="0" fontId="37" fillId="17" borderId="0" applyNumberFormat="0" applyBorder="0" applyAlignment="0" applyProtection="0"/>
    <xf numFmtId="0" fontId="37" fillId="15" borderId="0" applyNumberFormat="0" applyBorder="0" applyAlignment="0" applyProtection="0"/>
    <xf numFmtId="0" fontId="37" fillId="18" borderId="0" applyNumberFormat="0" applyBorder="0" applyAlignment="0" applyProtection="0"/>
    <xf numFmtId="0" fontId="37" fillId="19" borderId="0" applyNumberFormat="0" applyBorder="0" applyAlignment="0" applyProtection="0"/>
    <xf numFmtId="0" fontId="37" fillId="20" borderId="0" applyNumberFormat="0" applyBorder="0" applyAlignment="0" applyProtection="0"/>
    <xf numFmtId="0" fontId="37" fillId="21" borderId="0" applyNumberFormat="0" applyBorder="0" applyAlignment="0" applyProtection="0"/>
    <xf numFmtId="0" fontId="37" fillId="17" borderId="0" applyNumberFormat="0" applyBorder="0" applyAlignment="0" applyProtection="0"/>
    <xf numFmtId="0" fontId="37" fillId="15" borderId="0" applyNumberFormat="0" applyBorder="0" applyAlignment="0" applyProtection="0"/>
    <xf numFmtId="0" fontId="37" fillId="22" borderId="0" applyNumberFormat="0" applyBorder="0" applyAlignment="0" applyProtection="0"/>
    <xf numFmtId="0" fontId="37" fillId="19" borderId="0" applyNumberFormat="0" applyBorder="0" applyAlignment="0" applyProtection="0"/>
    <xf numFmtId="0" fontId="37" fillId="20" borderId="0" applyNumberFormat="0" applyBorder="0" applyAlignment="0" applyProtection="0"/>
    <xf numFmtId="0" fontId="37" fillId="21" borderId="0" applyNumberFormat="0" applyBorder="0" applyAlignment="0" applyProtection="0"/>
    <xf numFmtId="0" fontId="37" fillId="17" borderId="0" applyNumberFormat="0" applyBorder="0" applyAlignment="0" applyProtection="0"/>
    <xf numFmtId="0" fontId="37" fillId="15" borderId="0" applyNumberFormat="0" applyBorder="0" applyAlignment="0" applyProtection="0"/>
    <xf numFmtId="0" fontId="37" fillId="22" borderId="0" applyNumberFormat="0" applyBorder="0" applyAlignment="0" applyProtection="0"/>
    <xf numFmtId="0" fontId="34" fillId="4" borderId="0" applyNumberFormat="0" applyBorder="0" applyAlignment="0" applyProtection="0"/>
    <xf numFmtId="0" fontId="39" fillId="9" borderId="1" applyNumberFormat="0" applyAlignment="0" applyProtection="0"/>
    <xf numFmtId="0" fontId="36" fillId="23" borderId="2" applyNumberFormat="0" applyAlignment="0" applyProtection="0"/>
    <xf numFmtId="164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0" fontId="40" fillId="0" borderId="0" applyNumberFormat="0" applyFill="0" applyBorder="0" applyAlignment="0" applyProtection="0"/>
    <xf numFmtId="0" fontId="33" fillId="6" borderId="0" applyNumberFormat="0" applyBorder="0" applyAlignment="0" applyProtection="0"/>
    <xf numFmtId="0" fontId="33" fillId="6" borderId="0" applyNumberFormat="0" applyBorder="0" applyAlignment="0" applyProtection="0"/>
    <xf numFmtId="0" fontId="30" fillId="0" borderId="3" applyNumberFormat="0" applyFill="0" applyAlignment="0" applyProtection="0"/>
    <xf numFmtId="0" fontId="31" fillId="0" borderId="4" applyNumberFormat="0" applyFill="0" applyAlignment="0" applyProtection="0"/>
    <xf numFmtId="0" fontId="32" fillId="0" borderId="5" applyNumberFormat="0" applyFill="0" applyAlignment="0" applyProtection="0"/>
    <xf numFmtId="0" fontId="32" fillId="0" borderId="0" applyNumberFormat="0" applyFill="0" applyBorder="0" applyAlignment="0" applyProtection="0"/>
    <xf numFmtId="0" fontId="10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41" fillId="3" borderId="1" applyNumberFormat="0" applyAlignment="0" applyProtection="0"/>
    <xf numFmtId="0" fontId="35" fillId="0" borderId="6" applyNumberFormat="0" applyFill="0" applyAlignment="0" applyProtection="0"/>
    <xf numFmtId="0" fontId="42" fillId="12" borderId="0" applyNumberFormat="0" applyBorder="0" applyAlignment="0" applyProtection="0"/>
    <xf numFmtId="0" fontId="11" fillId="0" borderId="0"/>
    <xf numFmtId="0" fontId="7" fillId="0" borderId="0"/>
    <xf numFmtId="0" fontId="7" fillId="0" borderId="0"/>
    <xf numFmtId="0" fontId="46" fillId="0" borderId="0"/>
    <xf numFmtId="0" fontId="6" fillId="0" borderId="0"/>
    <xf numFmtId="0" fontId="38" fillId="5" borderId="7" applyNumberFormat="0" applyFont="0" applyAlignment="0" applyProtection="0"/>
    <xf numFmtId="0" fontId="7" fillId="5" borderId="7" applyNumberFormat="0" applyFont="0" applyAlignment="0" applyProtection="0"/>
    <xf numFmtId="0" fontId="43" fillId="9" borderId="8" applyNumberFormat="0" applyAlignment="0" applyProtection="0"/>
    <xf numFmtId="0" fontId="34" fillId="4" borderId="0" applyNumberFormat="0" applyBorder="0" applyAlignment="0" applyProtection="0"/>
    <xf numFmtId="0" fontId="29" fillId="0" borderId="0" applyNumberFormat="0" applyFill="0" applyBorder="0" applyAlignment="0" applyProtection="0"/>
    <xf numFmtId="0" fontId="44" fillId="0" borderId="9" applyNumberFormat="0" applyFill="0" applyAlignment="0" applyProtection="0"/>
    <xf numFmtId="0" fontId="29" fillId="0" borderId="0" applyNumberFormat="0" applyFill="0" applyBorder="0" applyAlignment="0" applyProtection="0"/>
    <xf numFmtId="0" fontId="30" fillId="0" borderId="3" applyNumberFormat="0" applyFill="0" applyAlignment="0" applyProtection="0"/>
    <xf numFmtId="0" fontId="31" fillId="0" borderId="4" applyNumberFormat="0" applyFill="0" applyAlignment="0" applyProtection="0"/>
    <xf numFmtId="0" fontId="32" fillId="0" borderId="5" applyNumberFormat="0" applyFill="0" applyAlignment="0" applyProtection="0"/>
    <xf numFmtId="0" fontId="32" fillId="0" borderId="0" applyNumberFormat="0" applyFill="0" applyBorder="0" applyAlignment="0" applyProtection="0"/>
    <xf numFmtId="0" fontId="35" fillId="0" borderId="6" applyNumberFormat="0" applyFill="0" applyAlignment="0" applyProtection="0"/>
    <xf numFmtId="0" fontId="45" fillId="0" borderId="0" applyNumberFormat="0" applyFill="0" applyBorder="0" applyAlignment="0" applyProtection="0"/>
    <xf numFmtId="0" fontId="36" fillId="23" borderId="2" applyNumberFormat="0" applyAlignment="0" applyProtection="0"/>
    <xf numFmtId="166" fontId="7" fillId="0" borderId="0"/>
    <xf numFmtId="166" fontId="7" fillId="0" borderId="0"/>
    <xf numFmtId="0" fontId="5" fillId="0" borderId="0"/>
    <xf numFmtId="166" fontId="10" fillId="0" borderId="0" applyNumberFormat="0" applyFill="0" applyBorder="0" applyAlignment="0" applyProtection="0">
      <alignment vertical="top"/>
      <protection locked="0"/>
    </xf>
    <xf numFmtId="166" fontId="10" fillId="0" borderId="0" applyNumberFormat="0" applyFill="0" applyBorder="0" applyAlignment="0" applyProtection="0">
      <alignment vertical="top"/>
      <protection locked="0"/>
    </xf>
    <xf numFmtId="166" fontId="7" fillId="0" borderId="0"/>
    <xf numFmtId="166" fontId="5" fillId="0" borderId="0"/>
    <xf numFmtId="166" fontId="10" fillId="0" borderId="0" applyNumberFormat="0" applyFill="0" applyBorder="0" applyAlignment="0" applyProtection="0">
      <alignment vertical="top"/>
      <protection locked="0"/>
    </xf>
    <xf numFmtId="0" fontId="7" fillId="5" borderId="7" applyNumberFormat="0" applyFont="0" applyAlignment="0" applyProtection="0"/>
    <xf numFmtId="0" fontId="47" fillId="27" borderId="0" applyNumberFormat="0" applyBorder="0" applyAlignment="0" applyProtection="0"/>
    <xf numFmtId="0" fontId="4" fillId="0" borderId="0"/>
    <xf numFmtId="166" fontId="4" fillId="0" borderId="0"/>
    <xf numFmtId="0" fontId="3" fillId="0" borderId="0"/>
    <xf numFmtId="166" fontId="53" fillId="0" borderId="0"/>
    <xf numFmtId="166" fontId="2" fillId="0" borderId="0"/>
    <xf numFmtId="0" fontId="1" fillId="0" borderId="0"/>
    <xf numFmtId="166" fontId="67" fillId="0" borderId="0"/>
    <xf numFmtId="0" fontId="67" fillId="0" borderId="0"/>
    <xf numFmtId="0" fontId="77" fillId="0" borderId="0"/>
  </cellStyleXfs>
  <cellXfs count="368">
    <xf numFmtId="0" fontId="0" fillId="0" borderId="0" xfId="0"/>
    <xf numFmtId="0" fontId="0" fillId="25" borderId="0" xfId="0" applyFill="1" applyAlignment="1">
      <alignment vertical="center"/>
    </xf>
    <xf numFmtId="0" fontId="0" fillId="0" borderId="0" xfId="0" applyFill="1"/>
    <xf numFmtId="0" fontId="15" fillId="0" borderId="0" xfId="0" applyFont="1"/>
    <xf numFmtId="0" fontId="15" fillId="0" borderId="0" xfId="0" applyFont="1" applyFill="1"/>
    <xf numFmtId="165" fontId="26" fillId="0" borderId="0" xfId="61" applyNumberFormat="1" applyFont="1" applyFill="1" applyBorder="1" applyAlignment="1" applyProtection="1">
      <alignment horizontal="left" vertical="center" indent="3"/>
    </xf>
    <xf numFmtId="0" fontId="0" fillId="0" borderId="0" xfId="0"/>
    <xf numFmtId="0" fontId="8" fillId="24" borderId="20" xfId="0" applyFont="1" applyFill="1" applyBorder="1" applyAlignment="1">
      <alignment horizontal="center" vertical="center"/>
    </xf>
    <xf numFmtId="0" fontId="16" fillId="32" borderId="23" xfId="0" applyFont="1" applyFill="1" applyBorder="1" applyAlignment="1">
      <alignment horizontal="center" vertical="center" wrapText="1"/>
    </xf>
    <xf numFmtId="0" fontId="16" fillId="31" borderId="23" xfId="0" applyFont="1" applyFill="1" applyBorder="1" applyAlignment="1">
      <alignment horizontal="center" vertical="center"/>
    </xf>
    <xf numFmtId="0" fontId="15" fillId="31" borderId="0" xfId="0" applyFont="1" applyFill="1" applyBorder="1"/>
    <xf numFmtId="0" fontId="15" fillId="31" borderId="21" xfId="0" applyFont="1" applyFill="1" applyBorder="1"/>
    <xf numFmtId="0" fontId="15" fillId="31" borderId="15" xfId="0" applyFont="1" applyFill="1" applyBorder="1"/>
    <xf numFmtId="0" fontId="0" fillId="0" borderId="13" xfId="0" applyFill="1" applyBorder="1" applyAlignment="1">
      <alignment vertical="center"/>
    </xf>
    <xf numFmtId="0" fontId="0" fillId="0" borderId="14" xfId="0" applyFill="1" applyBorder="1" applyAlignment="1">
      <alignment vertical="center"/>
    </xf>
    <xf numFmtId="0" fontId="12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19" fillId="0" borderId="0" xfId="0" applyFont="1" applyFill="1" applyAlignment="1">
      <alignment horizontal="left"/>
    </xf>
    <xf numFmtId="0" fontId="50" fillId="0" borderId="0" xfId="0" applyFont="1" applyFill="1" applyAlignment="1">
      <alignment horizontal="left"/>
    </xf>
    <xf numFmtId="0" fontId="19" fillId="0" borderId="0" xfId="0" applyFont="1" applyFill="1"/>
    <xf numFmtId="0" fontId="49" fillId="0" borderId="0" xfId="0" applyFont="1" applyFill="1" applyAlignment="1">
      <alignment horizontal="left"/>
    </xf>
    <xf numFmtId="49" fontId="49" fillId="0" borderId="0" xfId="0" applyNumberFormat="1" applyFont="1" applyFill="1" applyAlignment="1">
      <alignment horizontal="left"/>
    </xf>
    <xf numFmtId="49" fontId="28" fillId="0" borderId="0" xfId="0" quotePrefix="1" applyNumberFormat="1" applyFont="1" applyFill="1" applyAlignment="1">
      <alignment horizontal="left"/>
    </xf>
    <xf numFmtId="49" fontId="48" fillId="0" borderId="0" xfId="0" applyNumberFormat="1" applyFont="1" applyFill="1" applyAlignment="1">
      <alignment horizontal="left"/>
    </xf>
    <xf numFmtId="0" fontId="11" fillId="0" borderId="13" xfId="0" applyFont="1" applyFill="1" applyBorder="1" applyAlignment="1">
      <alignment vertical="center"/>
    </xf>
    <xf numFmtId="0" fontId="49" fillId="0" borderId="12" xfId="0" applyFont="1" applyFill="1" applyBorder="1" applyAlignment="1">
      <alignment horizontal="left"/>
    </xf>
    <xf numFmtId="0" fontId="19" fillId="0" borderId="12" xfId="0" applyFont="1" applyFill="1" applyBorder="1" applyAlignment="1">
      <alignment horizontal="left"/>
    </xf>
    <xf numFmtId="0" fontId="19" fillId="0" borderId="12" xfId="0" applyFont="1" applyFill="1" applyBorder="1"/>
    <xf numFmtId="0" fontId="49" fillId="0" borderId="0" xfId="0" applyFont="1" applyFill="1" applyBorder="1" applyAlignment="1">
      <alignment horizontal="left"/>
    </xf>
    <xf numFmtId="49" fontId="49" fillId="0" borderId="0" xfId="0" applyNumberFormat="1" applyFont="1" applyFill="1" applyBorder="1" applyAlignment="1">
      <alignment horizontal="left"/>
    </xf>
    <xf numFmtId="0" fontId="48" fillId="0" borderId="0" xfId="0" applyFont="1" applyFill="1" applyBorder="1" applyAlignment="1">
      <alignment horizontal="left"/>
    </xf>
    <xf numFmtId="0" fontId="19" fillId="0" borderId="0" xfId="0" applyFont="1" applyFill="1" applyBorder="1" applyAlignment="1">
      <alignment horizontal="left"/>
    </xf>
    <xf numFmtId="0" fontId="19" fillId="0" borderId="0" xfId="0" applyFont="1" applyFill="1" applyBorder="1"/>
    <xf numFmtId="0" fontId="48" fillId="0" borderId="0" xfId="0" applyFont="1" applyFill="1" applyAlignment="1">
      <alignment horizontal="left"/>
    </xf>
    <xf numFmtId="49" fontId="19" fillId="0" borderId="0" xfId="0" applyNumberFormat="1" applyFont="1" applyFill="1" applyAlignment="1">
      <alignment horizontal="left"/>
    </xf>
    <xf numFmtId="49" fontId="24" fillId="0" borderId="0" xfId="61" applyNumberFormat="1" applyFont="1" applyFill="1" applyAlignment="1" applyProtection="1">
      <alignment horizontal="left"/>
    </xf>
    <xf numFmtId="0" fontId="49" fillId="0" borderId="0" xfId="0" applyFont="1" applyFill="1" applyAlignment="1">
      <alignment horizontal="right"/>
    </xf>
    <xf numFmtId="0" fontId="19" fillId="0" borderId="0" xfId="0" applyFont="1" applyFill="1" applyBorder="1" applyAlignment="1">
      <alignment vertical="top"/>
    </xf>
    <xf numFmtId="0" fontId="20" fillId="0" borderId="0" xfId="0" applyFont="1" applyFill="1" applyBorder="1"/>
    <xf numFmtId="0" fontId="7" fillId="0" borderId="0" xfId="0" applyFont="1"/>
    <xf numFmtId="0" fontId="0" fillId="0" borderId="27" xfId="0" applyFill="1" applyBorder="1" applyAlignment="1">
      <alignment vertical="center"/>
    </xf>
    <xf numFmtId="167" fontId="7" fillId="0" borderId="14" xfId="0" applyNumberFormat="1" applyFont="1" applyFill="1" applyBorder="1" applyAlignment="1">
      <alignment horizontal="left" vertical="center"/>
    </xf>
    <xf numFmtId="167" fontId="7" fillId="0" borderId="0" xfId="0" applyNumberFormat="1" applyFont="1" applyFill="1" applyBorder="1" applyAlignment="1">
      <alignment horizontal="left" vertical="center"/>
    </xf>
    <xf numFmtId="0" fontId="0" fillId="0" borderId="0" xfId="0" applyFont="1" applyFill="1" applyBorder="1"/>
    <xf numFmtId="1" fontId="7" fillId="0" borderId="0" xfId="0" applyNumberFormat="1" applyFont="1" applyFill="1" applyBorder="1" applyAlignment="1">
      <alignment horizontal="left" vertical="center"/>
    </xf>
    <xf numFmtId="0" fontId="7" fillId="0" borderId="0" xfId="0" applyFont="1" applyFill="1" applyBorder="1"/>
    <xf numFmtId="0" fontId="15" fillId="32" borderId="0" xfId="0" applyFont="1" applyFill="1"/>
    <xf numFmtId="0" fontId="7" fillId="32" borderId="0" xfId="0" applyFont="1" applyFill="1"/>
    <xf numFmtId="0" fontId="0" fillId="32" borderId="0" xfId="0" applyFill="1"/>
    <xf numFmtId="165" fontId="52" fillId="28" borderId="0" xfId="61" applyNumberFormat="1" applyFont="1" applyFill="1" applyBorder="1" applyAlignment="1" applyProtection="1">
      <alignment horizontal="left" vertical="center" indent="3"/>
    </xf>
    <xf numFmtId="0" fontId="7" fillId="34" borderId="0" xfId="0" applyFont="1" applyFill="1"/>
    <xf numFmtId="0" fontId="10" fillId="34" borderId="0" xfId="61" applyFill="1" applyAlignment="1" applyProtection="1"/>
    <xf numFmtId="0" fontId="60" fillId="35" borderId="0" xfId="0" applyFont="1" applyFill="1"/>
    <xf numFmtId="0" fontId="62" fillId="0" borderId="0" xfId="0" applyFont="1"/>
    <xf numFmtId="0" fontId="0" fillId="0" borderId="0" xfId="0" applyBorder="1"/>
    <xf numFmtId="168" fontId="48" fillId="0" borderId="0" xfId="0" applyNumberFormat="1" applyFont="1" applyFill="1" applyAlignment="1">
      <alignment horizontal="left"/>
    </xf>
    <xf numFmtId="49" fontId="64" fillId="0" borderId="0" xfId="0" applyNumberFormat="1" applyFont="1" applyFill="1" applyAlignment="1">
      <alignment horizontal="left"/>
    </xf>
    <xf numFmtId="0" fontId="0" fillId="25" borderId="0" xfId="0" applyFill="1" applyAlignment="1">
      <alignment horizontal="left" vertical="center"/>
    </xf>
    <xf numFmtId="0" fontId="9" fillId="32" borderId="23" xfId="0" applyFont="1" applyFill="1" applyBorder="1" applyAlignment="1">
      <alignment horizontal="center" vertical="center" wrapText="1"/>
    </xf>
    <xf numFmtId="0" fontId="65" fillId="0" borderId="0" xfId="0" applyFont="1" applyFill="1"/>
    <xf numFmtId="0" fontId="62" fillId="0" borderId="0" xfId="0" applyFont="1" applyFill="1"/>
    <xf numFmtId="0" fontId="8" fillId="38" borderId="26" xfId="0" applyFont="1" applyFill="1" applyBorder="1" applyAlignment="1">
      <alignment horizontal="center" vertical="center"/>
    </xf>
    <xf numFmtId="0" fontId="0" fillId="0" borderId="0" xfId="0"/>
    <xf numFmtId="0" fontId="27" fillId="24" borderId="12" xfId="0" applyFont="1" applyFill="1" applyBorder="1" applyAlignment="1">
      <alignment horizontal="left" vertical="center" indent="13"/>
    </xf>
    <xf numFmtId="0" fontId="55" fillId="24" borderId="28" xfId="0" applyFont="1" applyFill="1" applyBorder="1" applyAlignment="1">
      <alignment horizontal="left"/>
    </xf>
    <xf numFmtId="0" fontId="55" fillId="24" borderId="15" xfId="0" applyFont="1" applyFill="1" applyBorder="1" applyAlignment="1">
      <alignment horizontal="left"/>
    </xf>
    <xf numFmtId="0" fontId="10" fillId="39" borderId="0" xfId="61" applyFill="1" applyAlignment="1" applyProtection="1"/>
    <xf numFmtId="0" fontId="66" fillId="39" borderId="0" xfId="0" applyFont="1" applyFill="1"/>
    <xf numFmtId="0" fontId="10" fillId="41" borderId="0" xfId="61" applyFill="1" applyAlignment="1" applyProtection="1"/>
    <xf numFmtId="0" fontId="10" fillId="32" borderId="0" xfId="61" applyFill="1" applyAlignment="1" applyProtection="1"/>
    <xf numFmtId="0" fontId="56" fillId="32" borderId="21" xfId="0" applyFont="1" applyFill="1" applyBorder="1" applyAlignment="1">
      <alignment vertical="center" wrapText="1"/>
    </xf>
    <xf numFmtId="0" fontId="56" fillId="32" borderId="0" xfId="0" applyFont="1" applyFill="1" applyBorder="1" applyAlignment="1">
      <alignment vertical="center" wrapText="1"/>
    </xf>
    <xf numFmtId="169" fontId="8" fillId="38" borderId="14" xfId="0" applyNumberFormat="1" applyFont="1" applyFill="1" applyBorder="1" applyAlignment="1">
      <alignment horizontal="center" vertical="center"/>
    </xf>
    <xf numFmtId="0" fontId="0" fillId="25" borderId="0" xfId="0" applyFill="1" applyBorder="1" applyAlignment="1">
      <alignment vertical="center"/>
    </xf>
    <xf numFmtId="0" fontId="14" fillId="25" borderId="0" xfId="0" applyFont="1" applyFill="1" applyBorder="1" applyAlignment="1">
      <alignment vertical="center"/>
    </xf>
    <xf numFmtId="0" fontId="10" fillId="35" borderId="0" xfId="61" applyFill="1" applyAlignment="1" applyProtection="1"/>
    <xf numFmtId="0" fontId="71" fillId="45" borderId="21" xfId="0" applyFont="1" applyFill="1" applyBorder="1" applyAlignment="1">
      <alignment vertical="center" wrapText="1"/>
    </xf>
    <xf numFmtId="0" fontId="69" fillId="43" borderId="19" xfId="61" applyFont="1" applyFill="1" applyBorder="1" applyAlignment="1" applyProtection="1">
      <alignment vertical="center" wrapText="1"/>
    </xf>
    <xf numFmtId="0" fontId="71" fillId="29" borderId="19" xfId="61" applyFont="1" applyFill="1" applyBorder="1" applyAlignment="1" applyProtection="1">
      <alignment vertical="center" wrapText="1"/>
    </xf>
    <xf numFmtId="0" fontId="71" fillId="44" borderId="19" xfId="61" applyFont="1" applyFill="1" applyBorder="1" applyAlignment="1" applyProtection="1">
      <alignment vertical="center" wrapText="1"/>
    </xf>
    <xf numFmtId="0" fontId="73" fillId="30" borderId="19" xfId="61" applyFont="1" applyFill="1" applyBorder="1" applyAlignment="1" applyProtection="1">
      <alignment vertical="center" wrapText="1"/>
    </xf>
    <xf numFmtId="0" fontId="15" fillId="33" borderId="19" xfId="0" applyFont="1" applyFill="1" applyBorder="1" applyAlignment="1">
      <alignment vertical="center"/>
    </xf>
    <xf numFmtId="0" fontId="72" fillId="46" borderId="21" xfId="0" applyFont="1" applyFill="1" applyBorder="1" applyAlignment="1">
      <alignment vertical="center" wrapText="1"/>
    </xf>
    <xf numFmtId="0" fontId="15" fillId="37" borderId="24" xfId="0" applyFont="1" applyFill="1" applyBorder="1" applyAlignment="1">
      <alignment vertical="center"/>
    </xf>
    <xf numFmtId="0" fontId="74" fillId="0" borderId="0" xfId="0" applyFont="1"/>
    <xf numFmtId="166" fontId="7" fillId="0" borderId="0" xfId="88"/>
    <xf numFmtId="0" fontId="0" fillId="0" borderId="0" xfId="0"/>
    <xf numFmtId="0" fontId="56" fillId="32" borderId="0" xfId="0" applyFont="1" applyFill="1" applyBorder="1" applyAlignment="1">
      <alignment vertical="center"/>
    </xf>
    <xf numFmtId="166" fontId="7" fillId="47" borderId="0" xfId="88" applyFill="1"/>
    <xf numFmtId="0" fontId="15" fillId="47" borderId="0" xfId="0" applyFont="1" applyFill="1" applyBorder="1"/>
    <xf numFmtId="0" fontId="0" fillId="47" borderId="0" xfId="0" applyFill="1" applyBorder="1"/>
    <xf numFmtId="0" fontId="17" fillId="34" borderId="0" xfId="0" applyFont="1" applyFill="1" applyBorder="1" applyAlignment="1">
      <alignment horizontal="center" vertical="center" wrapText="1"/>
    </xf>
    <xf numFmtId="0" fontId="17" fillId="34" borderId="0" xfId="0" applyFont="1" applyFill="1" applyBorder="1" applyAlignment="1">
      <alignment vertical="center" wrapText="1"/>
    </xf>
    <xf numFmtId="0" fontId="15" fillId="47" borderId="15" xfId="0" applyFont="1" applyFill="1" applyBorder="1"/>
    <xf numFmtId="0" fontId="15" fillId="47" borderId="21" xfId="0" applyFont="1" applyFill="1" applyBorder="1"/>
    <xf numFmtId="0" fontId="16" fillId="47" borderId="23" xfId="0" quotePrefix="1" applyFont="1" applyFill="1" applyBorder="1" applyAlignment="1">
      <alignment horizontal="center" vertical="center" wrapText="1"/>
    </xf>
    <xf numFmtId="0" fontId="16" fillId="47" borderId="23" xfId="0" applyFont="1" applyFill="1" applyBorder="1" applyAlignment="1">
      <alignment horizontal="center" vertical="center" wrapText="1"/>
    </xf>
    <xf numFmtId="0" fontId="15" fillId="47" borderId="11" xfId="0" applyFont="1" applyFill="1" applyBorder="1"/>
    <xf numFmtId="166" fontId="7" fillId="47" borderId="0" xfId="88" applyFill="1" applyAlignment="1"/>
    <xf numFmtId="0" fontId="16" fillId="32" borderId="17" xfId="0" applyFont="1" applyFill="1" applyBorder="1" applyAlignment="1">
      <alignment horizontal="center" vertical="center" wrapText="1"/>
    </xf>
    <xf numFmtId="0" fontId="79" fillId="32" borderId="0" xfId="0" applyFont="1" applyFill="1"/>
    <xf numFmtId="0" fontId="79" fillId="0" borderId="0" xfId="0" applyFont="1" applyFill="1"/>
    <xf numFmtId="0" fontId="79" fillId="28" borderId="0" xfId="0" applyFont="1" applyFill="1"/>
    <xf numFmtId="0" fontId="74" fillId="0" borderId="0" xfId="0" applyFont="1" applyFill="1"/>
    <xf numFmtId="0" fontId="79" fillId="34" borderId="0" xfId="0" applyFont="1" applyFill="1"/>
    <xf numFmtId="165" fontId="81" fillId="34" borderId="0" xfId="61" applyNumberFormat="1" applyFont="1" applyFill="1" applyBorder="1" applyAlignment="1" applyProtection="1">
      <alignment horizontal="left" vertical="center" indent="3"/>
    </xf>
    <xf numFmtId="0" fontId="79" fillId="35" borderId="0" xfId="0" applyFont="1" applyFill="1"/>
    <xf numFmtId="0" fontId="80" fillId="35" borderId="0" xfId="61" applyFont="1" applyFill="1" applyAlignment="1" applyProtection="1"/>
    <xf numFmtId="0" fontId="79" fillId="41" borderId="0" xfId="0" applyFont="1" applyFill="1"/>
    <xf numFmtId="0" fontId="79" fillId="0" borderId="0" xfId="0" applyFont="1"/>
    <xf numFmtId="0" fontId="15" fillId="40" borderId="24" xfId="0" applyFont="1" applyFill="1" applyBorder="1" applyAlignment="1">
      <alignment vertical="center"/>
    </xf>
    <xf numFmtId="0" fontId="0" fillId="47" borderId="11" xfId="0" applyFill="1" applyBorder="1"/>
    <xf numFmtId="0" fontId="15" fillId="47" borderId="19" xfId="0" applyFont="1" applyFill="1" applyBorder="1"/>
    <xf numFmtId="0" fontId="15" fillId="47" borderId="28" xfId="0" applyFont="1" applyFill="1" applyBorder="1"/>
    <xf numFmtId="0" fontId="15" fillId="47" borderId="29" xfId="0" applyFont="1" applyFill="1" applyBorder="1"/>
    <xf numFmtId="0" fontId="16" fillId="47" borderId="17" xfId="0" applyFont="1" applyFill="1" applyBorder="1" applyAlignment="1">
      <alignment horizontal="center" vertical="center" wrapText="1"/>
    </xf>
    <xf numFmtId="0" fontId="16" fillId="32" borderId="30" xfId="0" quotePrefix="1" applyFont="1" applyFill="1" applyBorder="1" applyAlignment="1">
      <alignment horizontal="center" vertical="center" wrapText="1"/>
    </xf>
    <xf numFmtId="0" fontId="16" fillId="47" borderId="17" xfId="0" quotePrefix="1" applyFont="1" applyFill="1" applyBorder="1" applyAlignment="1">
      <alignment horizontal="center" vertical="center" wrapText="1"/>
    </xf>
    <xf numFmtId="0" fontId="16" fillId="32" borderId="17" xfId="0" quotePrefix="1" applyFont="1" applyFill="1" applyBorder="1" applyAlignment="1">
      <alignment horizontal="center" vertical="center" wrapText="1"/>
    </xf>
    <xf numFmtId="0" fontId="16" fillId="31" borderId="17" xfId="0" applyFont="1" applyFill="1" applyBorder="1" applyAlignment="1">
      <alignment horizontal="center" vertical="center" wrapText="1"/>
    </xf>
    <xf numFmtId="0" fontId="16" fillId="32" borderId="25" xfId="0" applyFont="1" applyFill="1" applyBorder="1" applyAlignment="1">
      <alignment horizontal="center" vertical="center" wrapText="1"/>
    </xf>
    <xf numFmtId="0" fontId="16" fillId="32" borderId="29" xfId="0" applyFont="1" applyFill="1" applyBorder="1" applyAlignment="1">
      <alignment horizontal="center" vertical="center" wrapText="1"/>
    </xf>
    <xf numFmtId="0" fontId="10" fillId="34" borderId="0" xfId="61" applyFill="1" applyAlignment="1" applyProtection="1">
      <alignment wrapText="1"/>
    </xf>
    <xf numFmtId="0" fontId="56" fillId="32" borderId="10" xfId="0" applyFont="1" applyFill="1" applyBorder="1" applyAlignment="1">
      <alignment vertical="center"/>
    </xf>
    <xf numFmtId="49" fontId="9" fillId="38" borderId="0" xfId="0" applyNumberFormat="1" applyFont="1" applyFill="1" applyAlignment="1">
      <alignment horizontal="center" wrapText="1"/>
    </xf>
    <xf numFmtId="49" fontId="9" fillId="41" borderId="24" xfId="0" quotePrefix="1" applyNumberFormat="1" applyFont="1" applyFill="1" applyBorder="1" applyAlignment="1">
      <alignment wrapText="1"/>
    </xf>
    <xf numFmtId="49" fontId="12" fillId="0" borderId="21" xfId="0" quotePrefix="1" applyNumberFormat="1" applyFont="1" applyBorder="1" applyAlignment="1">
      <alignment wrapText="1"/>
    </xf>
    <xf numFmtId="49" fontId="12" fillId="0" borderId="22" xfId="0" quotePrefix="1" applyNumberFormat="1" applyFont="1" applyBorder="1" applyAlignment="1">
      <alignment wrapText="1"/>
    </xf>
    <xf numFmtId="49" fontId="9" fillId="0" borderId="21" xfId="0" quotePrefix="1" applyNumberFormat="1" applyFont="1" applyBorder="1" applyAlignment="1">
      <alignment wrapText="1"/>
    </xf>
    <xf numFmtId="49" fontId="85" fillId="0" borderId="21" xfId="0" quotePrefix="1" applyNumberFormat="1" applyFont="1" applyBorder="1" applyAlignment="1">
      <alignment wrapText="1"/>
    </xf>
    <xf numFmtId="49" fontId="87" fillId="0" borderId="21" xfId="0" quotePrefix="1" applyNumberFormat="1" applyFont="1" applyBorder="1" applyAlignment="1">
      <alignment wrapText="1"/>
    </xf>
    <xf numFmtId="49" fontId="7" fillId="0" borderId="21" xfId="0" quotePrefix="1" applyNumberFormat="1" applyFont="1" applyBorder="1" applyAlignment="1">
      <alignment wrapText="1"/>
    </xf>
    <xf numFmtId="49" fontId="9" fillId="41" borderId="0" xfId="0" quotePrefix="1" applyNumberFormat="1" applyFont="1" applyFill="1" applyAlignment="1">
      <alignment wrapText="1"/>
    </xf>
    <xf numFmtId="49" fontId="15" fillId="48" borderId="0" xfId="0" applyNumberFormat="1" applyFont="1" applyFill="1" applyAlignment="1">
      <alignment wrapText="1"/>
    </xf>
    <xf numFmtId="49" fontId="9" fillId="41" borderId="23" xfId="0" quotePrefix="1" applyNumberFormat="1" applyFont="1" applyFill="1" applyBorder="1" applyAlignment="1">
      <alignment wrapText="1"/>
    </xf>
    <xf numFmtId="49" fontId="12" fillId="0" borderId="0" xfId="0" quotePrefix="1" applyNumberFormat="1" applyFont="1" applyAlignment="1">
      <alignment wrapText="1"/>
    </xf>
    <xf numFmtId="49" fontId="0" fillId="0" borderId="0" xfId="0" applyNumberFormat="1"/>
    <xf numFmtId="49" fontId="9" fillId="41" borderId="11" xfId="0" applyNumberFormat="1" applyFont="1" applyFill="1" applyBorder="1" applyAlignment="1">
      <alignment wrapText="1"/>
    </xf>
    <xf numFmtId="49" fontId="12" fillId="0" borderId="0" xfId="0" applyNumberFormat="1" applyFont="1" applyBorder="1" applyAlignment="1">
      <alignment wrapText="1"/>
    </xf>
    <xf numFmtId="49" fontId="12" fillId="0" borderId="10" xfId="0" applyNumberFormat="1" applyFont="1" applyBorder="1" applyAlignment="1">
      <alignment wrapText="1"/>
    </xf>
    <xf numFmtId="49" fontId="9" fillId="0" borderId="0" xfId="0" applyNumberFormat="1" applyFont="1" applyBorder="1" applyAlignment="1">
      <alignment wrapText="1"/>
    </xf>
    <xf numFmtId="49" fontId="85" fillId="0" borderId="0" xfId="0" applyNumberFormat="1" applyFont="1" applyBorder="1" applyAlignment="1">
      <alignment wrapText="1"/>
    </xf>
    <xf numFmtId="49" fontId="87" fillId="0" borderId="0" xfId="0" applyNumberFormat="1" applyFont="1" applyBorder="1" applyAlignment="1">
      <alignment wrapText="1"/>
    </xf>
    <xf numFmtId="49" fontId="7" fillId="0" borderId="0" xfId="0" applyNumberFormat="1" applyFont="1" applyBorder="1" applyAlignment="1">
      <alignment wrapText="1"/>
    </xf>
    <xf numFmtId="49" fontId="9" fillId="41" borderId="0" xfId="0" applyNumberFormat="1" applyFont="1" applyFill="1" applyAlignment="1">
      <alignment wrapText="1"/>
    </xf>
    <xf numFmtId="49" fontId="9" fillId="41" borderId="30" xfId="0" applyNumberFormat="1" applyFont="1" applyFill="1" applyBorder="1" applyAlignment="1">
      <alignment wrapText="1"/>
    </xf>
    <xf numFmtId="49" fontId="12" fillId="0" borderId="0" xfId="0" applyNumberFormat="1" applyFont="1" applyAlignment="1">
      <alignment wrapText="1"/>
    </xf>
    <xf numFmtId="49" fontId="86" fillId="0" borderId="0" xfId="61" applyNumberFormat="1" applyFont="1" applyBorder="1" applyAlignment="1" applyProtection="1">
      <alignment wrapText="1"/>
    </xf>
    <xf numFmtId="49" fontId="10" fillId="0" borderId="0" xfId="61" applyNumberFormat="1" applyFont="1" applyBorder="1" applyAlignment="1" applyProtection="1">
      <alignment wrapText="1"/>
    </xf>
    <xf numFmtId="1" fontId="9" fillId="38" borderId="0" xfId="0" applyNumberFormat="1" applyFont="1" applyFill="1" applyAlignment="1">
      <alignment horizontal="center" wrapText="1"/>
    </xf>
    <xf numFmtId="1" fontId="9" fillId="41" borderId="11" xfId="0" applyNumberFormat="1" applyFont="1" applyFill="1" applyBorder="1" applyAlignment="1">
      <alignment wrapText="1"/>
    </xf>
    <xf numFmtId="1" fontId="12" fillId="0" borderId="0" xfId="0" applyNumberFormat="1" applyFont="1" applyBorder="1" applyAlignment="1">
      <alignment wrapText="1"/>
    </xf>
    <xf numFmtId="1" fontId="12" fillId="0" borderId="10" xfId="0" applyNumberFormat="1" applyFont="1" applyBorder="1" applyAlignment="1">
      <alignment wrapText="1"/>
    </xf>
    <xf numFmtId="1" fontId="9" fillId="0" borderId="0" xfId="0" applyNumberFormat="1" applyFont="1" applyBorder="1" applyAlignment="1">
      <alignment wrapText="1"/>
    </xf>
    <xf numFmtId="1" fontId="85" fillId="0" borderId="0" xfId="0" applyNumberFormat="1" applyFont="1" applyBorder="1" applyAlignment="1">
      <alignment wrapText="1"/>
    </xf>
    <xf numFmtId="1" fontId="87" fillId="0" borderId="0" xfId="0" applyNumberFormat="1" applyFont="1" applyBorder="1" applyAlignment="1">
      <alignment wrapText="1"/>
    </xf>
    <xf numFmtId="1" fontId="7" fillId="0" borderId="0" xfId="0" applyNumberFormat="1" applyFont="1" applyBorder="1" applyAlignment="1">
      <alignment wrapText="1"/>
    </xf>
    <xf numFmtId="1" fontId="9" fillId="41" borderId="0" xfId="0" applyNumberFormat="1" applyFont="1" applyFill="1" applyAlignment="1">
      <alignment wrapText="1"/>
    </xf>
    <xf numFmtId="1" fontId="15" fillId="48" borderId="0" xfId="0" applyNumberFormat="1" applyFont="1" applyFill="1" applyAlignment="1">
      <alignment wrapText="1"/>
    </xf>
    <xf numFmtId="1" fontId="9" fillId="41" borderId="30" xfId="0" applyNumberFormat="1" applyFont="1" applyFill="1" applyBorder="1" applyAlignment="1">
      <alignment wrapText="1"/>
    </xf>
    <xf numFmtId="1" fontId="12" fillId="0" borderId="0" xfId="0" applyNumberFormat="1" applyFont="1" applyAlignment="1">
      <alignment wrapText="1"/>
    </xf>
    <xf numFmtId="1" fontId="0" fillId="0" borderId="0" xfId="0" applyNumberFormat="1"/>
    <xf numFmtId="49" fontId="9" fillId="41" borderId="25" xfId="0" applyNumberFormat="1" applyFont="1" applyFill="1" applyBorder="1" applyAlignment="1">
      <alignment wrapText="1"/>
    </xf>
    <xf numFmtId="49" fontId="12" fillId="0" borderId="15" xfId="0" applyNumberFormat="1" applyFont="1" applyBorder="1" applyAlignment="1">
      <alignment wrapText="1"/>
    </xf>
    <xf numFmtId="49" fontId="12" fillId="0" borderId="16" xfId="0" applyNumberFormat="1" applyFont="1" applyBorder="1" applyAlignment="1">
      <alignment wrapText="1"/>
    </xf>
    <xf numFmtId="49" fontId="9" fillId="0" borderId="15" xfId="0" applyNumberFormat="1" applyFont="1" applyBorder="1" applyAlignment="1">
      <alignment wrapText="1"/>
    </xf>
    <xf numFmtId="49" fontId="85" fillId="0" borderId="15" xfId="0" applyNumberFormat="1" applyFont="1" applyBorder="1" applyAlignment="1">
      <alignment wrapText="1"/>
    </xf>
    <xf numFmtId="49" fontId="87" fillId="0" borderId="15" xfId="0" applyNumberFormat="1" applyFont="1" applyBorder="1" applyAlignment="1">
      <alignment wrapText="1"/>
    </xf>
    <xf numFmtId="49" fontId="7" fillId="0" borderId="15" xfId="0" applyNumberFormat="1" applyFont="1" applyBorder="1" applyAlignment="1">
      <alignment wrapText="1"/>
    </xf>
    <xf numFmtId="49" fontId="9" fillId="41" borderId="18" xfId="0" applyNumberFormat="1" applyFont="1" applyFill="1" applyBorder="1" applyAlignment="1">
      <alignment wrapText="1"/>
    </xf>
    <xf numFmtId="49" fontId="7" fillId="49" borderId="21" xfId="0" quotePrefix="1" applyNumberFormat="1" applyFont="1" applyFill="1" applyBorder="1" applyAlignment="1">
      <alignment wrapText="1"/>
    </xf>
    <xf numFmtId="49" fontId="12" fillId="49" borderId="22" xfId="0" quotePrefix="1" applyNumberFormat="1" applyFont="1" applyFill="1" applyBorder="1" applyAlignment="1">
      <alignment wrapText="1"/>
    </xf>
    <xf numFmtId="49" fontId="85" fillId="49" borderId="21" xfId="0" quotePrefix="1" applyNumberFormat="1" applyFont="1" applyFill="1" applyBorder="1" applyAlignment="1">
      <alignment wrapText="1"/>
    </xf>
    <xf numFmtId="49" fontId="12" fillId="49" borderId="21" xfId="0" quotePrefix="1" applyNumberFormat="1" applyFont="1" applyFill="1" applyBorder="1" applyAlignment="1">
      <alignment wrapText="1"/>
    </xf>
    <xf numFmtId="49" fontId="85" fillId="49" borderId="22" xfId="0" quotePrefix="1" applyNumberFormat="1" applyFont="1" applyFill="1" applyBorder="1" applyAlignment="1">
      <alignment wrapText="1"/>
    </xf>
    <xf numFmtId="49" fontId="9" fillId="49" borderId="0" xfId="0" quotePrefix="1" applyNumberFormat="1" applyFont="1" applyFill="1" applyAlignment="1">
      <alignment wrapText="1"/>
    </xf>
    <xf numFmtId="49" fontId="7" fillId="49" borderId="0" xfId="0" applyNumberFormat="1" applyFont="1" applyFill="1" applyBorder="1" applyAlignment="1">
      <alignment wrapText="1"/>
    </xf>
    <xf numFmtId="49" fontId="12" fillId="49" borderId="10" xfId="0" applyNumberFormat="1" applyFont="1" applyFill="1" applyBorder="1" applyAlignment="1">
      <alignment wrapText="1"/>
    </xf>
    <xf numFmtId="49" fontId="85" fillId="49" borderId="0" xfId="0" applyNumberFormat="1" applyFont="1" applyFill="1" applyBorder="1" applyAlignment="1">
      <alignment wrapText="1"/>
    </xf>
    <xf numFmtId="49" fontId="12" fillId="49" borderId="0" xfId="0" applyNumberFormat="1" applyFont="1" applyFill="1" applyBorder="1" applyAlignment="1">
      <alignment wrapText="1"/>
    </xf>
    <xf numFmtId="49" fontId="85" fillId="49" borderId="10" xfId="0" applyNumberFormat="1" applyFont="1" applyFill="1" applyBorder="1" applyAlignment="1">
      <alignment wrapText="1"/>
    </xf>
    <xf numFmtId="49" fontId="9" fillId="49" borderId="0" xfId="0" applyNumberFormat="1" applyFont="1" applyFill="1" applyAlignment="1">
      <alignment wrapText="1"/>
    </xf>
    <xf numFmtId="1" fontId="7" fillId="49" borderId="0" xfId="0" applyNumberFormat="1" applyFont="1" applyFill="1" applyBorder="1" applyAlignment="1">
      <alignment wrapText="1"/>
    </xf>
    <xf numFmtId="1" fontId="12" fillId="49" borderId="10" xfId="0" applyNumberFormat="1" applyFont="1" applyFill="1" applyBorder="1" applyAlignment="1">
      <alignment wrapText="1"/>
    </xf>
    <xf numFmtId="1" fontId="85" fillId="49" borderId="0" xfId="0" applyNumberFormat="1" applyFont="1" applyFill="1" applyBorder="1" applyAlignment="1">
      <alignment wrapText="1"/>
    </xf>
    <xf numFmtId="1" fontId="12" fillId="49" borderId="0" xfId="0" applyNumberFormat="1" applyFont="1" applyFill="1" applyBorder="1" applyAlignment="1">
      <alignment wrapText="1"/>
    </xf>
    <xf numFmtId="1" fontId="85" fillId="49" borderId="10" xfId="0" applyNumberFormat="1" applyFont="1" applyFill="1" applyBorder="1" applyAlignment="1">
      <alignment wrapText="1"/>
    </xf>
    <xf numFmtId="1" fontId="9" fillId="49" borderId="0" xfId="0" applyNumberFormat="1" applyFont="1" applyFill="1" applyAlignment="1">
      <alignment wrapText="1"/>
    </xf>
    <xf numFmtId="49" fontId="7" fillId="49" borderId="15" xfId="0" applyNumberFormat="1" applyFont="1" applyFill="1" applyBorder="1" applyAlignment="1">
      <alignment wrapText="1"/>
    </xf>
    <xf numFmtId="49" fontId="12" fillId="49" borderId="16" xfId="0" applyNumberFormat="1" applyFont="1" applyFill="1" applyBorder="1" applyAlignment="1">
      <alignment wrapText="1"/>
    </xf>
    <xf numFmtId="49" fontId="85" fillId="49" borderId="15" xfId="0" applyNumberFormat="1" applyFont="1" applyFill="1" applyBorder="1" applyAlignment="1">
      <alignment wrapText="1"/>
    </xf>
    <xf numFmtId="49" fontId="12" fillId="49" borderId="15" xfId="0" applyNumberFormat="1" applyFont="1" applyFill="1" applyBorder="1" applyAlignment="1">
      <alignment wrapText="1"/>
    </xf>
    <xf numFmtId="49" fontId="85" fillId="49" borderId="16" xfId="0" applyNumberFormat="1" applyFont="1" applyFill="1" applyBorder="1" applyAlignment="1">
      <alignment wrapText="1"/>
    </xf>
    <xf numFmtId="49" fontId="9" fillId="49" borderId="23" xfId="0" quotePrefix="1" applyNumberFormat="1" applyFont="1" applyFill="1" applyBorder="1" applyAlignment="1">
      <alignment wrapText="1"/>
    </xf>
    <xf numFmtId="49" fontId="9" fillId="49" borderId="30" xfId="0" applyNumberFormat="1" applyFont="1" applyFill="1" applyBorder="1" applyAlignment="1">
      <alignment wrapText="1"/>
    </xf>
    <xf numFmtId="1" fontId="9" fillId="49" borderId="30" xfId="0" applyNumberFormat="1" applyFont="1" applyFill="1" applyBorder="1" applyAlignment="1">
      <alignment wrapText="1"/>
    </xf>
    <xf numFmtId="49" fontId="9" fillId="49" borderId="18" xfId="0" applyNumberFormat="1" applyFont="1" applyFill="1" applyBorder="1" applyAlignment="1">
      <alignment wrapText="1"/>
    </xf>
    <xf numFmtId="0" fontId="15" fillId="40" borderId="19" xfId="0" applyFont="1" applyFill="1" applyBorder="1" applyAlignment="1">
      <alignment vertical="center"/>
    </xf>
    <xf numFmtId="0" fontId="76" fillId="50" borderId="21" xfId="0" applyFont="1" applyFill="1" applyBorder="1" applyAlignment="1">
      <alignment vertical="center" wrapText="1"/>
    </xf>
    <xf numFmtId="0" fontId="7" fillId="0" borderId="0" xfId="0" applyFont="1" applyFill="1"/>
    <xf numFmtId="0" fontId="91" fillId="52" borderId="19" xfId="0" applyFont="1" applyFill="1" applyBorder="1" applyAlignment="1">
      <alignment vertical="center" wrapText="1"/>
    </xf>
    <xf numFmtId="49" fontId="52" fillId="0" borderId="0" xfId="61" applyNumberFormat="1" applyFont="1" applyBorder="1" applyAlignment="1" applyProtection="1">
      <alignment wrapText="1"/>
    </xf>
    <xf numFmtId="49" fontId="52" fillId="0" borderId="10" xfId="61" applyNumberFormat="1" applyFont="1" applyBorder="1" applyAlignment="1" applyProtection="1">
      <alignment wrapText="1"/>
    </xf>
    <xf numFmtId="49" fontId="86" fillId="49" borderId="0" xfId="61" applyNumberFormat="1" applyFont="1" applyFill="1" applyBorder="1" applyAlignment="1" applyProtection="1">
      <alignment wrapText="1"/>
    </xf>
    <xf numFmtId="49" fontId="52" fillId="0" borderId="0" xfId="61" applyNumberFormat="1" applyFont="1" applyAlignment="1" applyProtection="1">
      <alignment wrapText="1"/>
    </xf>
    <xf numFmtId="0" fontId="15" fillId="53" borderId="24" xfId="0" applyFont="1" applyFill="1" applyBorder="1" applyAlignment="1">
      <alignment vertical="center"/>
    </xf>
    <xf numFmtId="0" fontId="15" fillId="54" borderId="19" xfId="0" applyFont="1" applyFill="1" applyBorder="1" applyAlignment="1">
      <alignment vertical="center"/>
    </xf>
    <xf numFmtId="0" fontId="7" fillId="54" borderId="0" xfId="0" applyFont="1" applyFill="1"/>
    <xf numFmtId="0" fontId="10" fillId="54" borderId="0" xfId="61" applyFill="1" applyAlignment="1" applyProtection="1"/>
    <xf numFmtId="0" fontId="82" fillId="54" borderId="0" xfId="0" applyFont="1" applyFill="1"/>
    <xf numFmtId="0" fontId="0" fillId="54" borderId="0" xfId="0" applyFill="1"/>
    <xf numFmtId="0" fontId="70" fillId="54" borderId="19" xfId="61" applyFont="1" applyFill="1" applyBorder="1" applyAlignment="1" applyProtection="1">
      <alignment horizontal="left" vertical="center" wrapText="1"/>
    </xf>
    <xf numFmtId="49" fontId="86" fillId="49" borderId="10" xfId="61" applyNumberFormat="1" applyFont="1" applyFill="1" applyBorder="1" applyAlignment="1" applyProtection="1">
      <alignment wrapText="1"/>
    </xf>
    <xf numFmtId="49" fontId="85" fillId="0" borderId="22" xfId="0" quotePrefix="1" applyNumberFormat="1" applyFont="1" applyBorder="1" applyAlignment="1">
      <alignment wrapText="1"/>
    </xf>
    <xf numFmtId="49" fontId="85" fillId="0" borderId="10" xfId="0" applyNumberFormat="1" applyFont="1" applyBorder="1" applyAlignment="1">
      <alignment wrapText="1"/>
    </xf>
    <xf numFmtId="20" fontId="9" fillId="38" borderId="0" xfId="0" applyNumberFormat="1" applyFont="1" applyFill="1" applyAlignment="1">
      <alignment horizontal="center" wrapText="1"/>
    </xf>
    <xf numFmtId="20" fontId="9" fillId="41" borderId="11" xfId="0" applyNumberFormat="1" applyFont="1" applyFill="1" applyBorder="1" applyAlignment="1">
      <alignment wrapText="1"/>
    </xf>
    <xf numFmtId="20" fontId="12" fillId="0" borderId="0" xfId="0" applyNumberFormat="1" applyFont="1" applyBorder="1" applyAlignment="1">
      <alignment wrapText="1"/>
    </xf>
    <xf numFmtId="20" fontId="12" fillId="0" borderId="10" xfId="0" applyNumberFormat="1" applyFont="1" applyBorder="1" applyAlignment="1">
      <alignment wrapText="1"/>
    </xf>
    <xf numFmtId="20" fontId="9" fillId="0" borderId="0" xfId="0" applyNumberFormat="1" applyFont="1" applyBorder="1" applyAlignment="1">
      <alignment wrapText="1"/>
    </xf>
    <xf numFmtId="20" fontId="85" fillId="0" borderId="0" xfId="0" applyNumberFormat="1" applyFont="1" applyBorder="1" applyAlignment="1">
      <alignment wrapText="1"/>
    </xf>
    <xf numFmtId="20" fontId="87" fillId="0" borderId="0" xfId="0" applyNumberFormat="1" applyFont="1" applyBorder="1" applyAlignment="1">
      <alignment wrapText="1"/>
    </xf>
    <xf numFmtId="20" fontId="7" fillId="0" borderId="0" xfId="0" applyNumberFormat="1" applyFont="1" applyBorder="1" applyAlignment="1">
      <alignment wrapText="1"/>
    </xf>
    <xf numFmtId="20" fontId="7" fillId="49" borderId="0" xfId="0" applyNumberFormat="1" applyFont="1" applyFill="1" applyBorder="1" applyAlignment="1">
      <alignment wrapText="1"/>
    </xf>
    <xf numFmtId="20" fontId="12" fillId="49" borderId="0" xfId="0" applyNumberFormat="1" applyFont="1" applyFill="1" applyBorder="1" applyAlignment="1">
      <alignment wrapText="1"/>
    </xf>
    <xf numFmtId="20" fontId="12" fillId="49" borderId="10" xfId="0" applyNumberFormat="1" applyFont="1" applyFill="1" applyBorder="1" applyAlignment="1">
      <alignment wrapText="1"/>
    </xf>
    <xf numFmtId="20" fontId="85" fillId="49" borderId="0" xfId="0" applyNumberFormat="1" applyFont="1" applyFill="1" applyBorder="1" applyAlignment="1">
      <alignment wrapText="1"/>
    </xf>
    <xf numFmtId="20" fontId="85" fillId="49" borderId="10" xfId="0" applyNumberFormat="1" applyFont="1" applyFill="1" applyBorder="1" applyAlignment="1">
      <alignment wrapText="1"/>
    </xf>
    <xf numFmtId="20" fontId="9" fillId="41" borderId="0" xfId="0" applyNumberFormat="1" applyFont="1" applyFill="1" applyAlignment="1">
      <alignment wrapText="1"/>
    </xf>
    <xf numFmtId="20" fontId="15" fillId="48" borderId="0" xfId="0" applyNumberFormat="1" applyFont="1" applyFill="1" applyAlignment="1">
      <alignment wrapText="1"/>
    </xf>
    <xf numFmtId="20" fontId="9" fillId="49" borderId="0" xfId="0" applyNumberFormat="1" applyFont="1" applyFill="1" applyAlignment="1">
      <alignment wrapText="1"/>
    </xf>
    <xf numFmtId="20" fontId="85" fillId="0" borderId="10" xfId="0" applyNumberFormat="1" applyFont="1" applyBorder="1" applyAlignment="1">
      <alignment wrapText="1"/>
    </xf>
    <xf numFmtId="20" fontId="12" fillId="0" borderId="0" xfId="0" applyNumberFormat="1" applyFont="1" applyAlignment="1">
      <alignment wrapText="1"/>
    </xf>
    <xf numFmtId="20" fontId="0" fillId="0" borderId="0" xfId="0" applyNumberFormat="1"/>
    <xf numFmtId="1" fontId="85" fillId="0" borderId="10" xfId="0" applyNumberFormat="1" applyFont="1" applyBorder="1" applyAlignment="1">
      <alignment wrapText="1"/>
    </xf>
    <xf numFmtId="49" fontId="85" fillId="0" borderId="16" xfId="0" applyNumberFormat="1" applyFont="1" applyBorder="1" applyAlignment="1">
      <alignment wrapText="1"/>
    </xf>
    <xf numFmtId="20" fontId="9" fillId="49" borderId="30" xfId="0" applyNumberFormat="1" applyFont="1" applyFill="1" applyBorder="1" applyAlignment="1">
      <alignment wrapText="1"/>
    </xf>
    <xf numFmtId="20" fontId="9" fillId="41" borderId="30" xfId="0" applyNumberFormat="1" applyFont="1" applyFill="1" applyBorder="1" applyAlignment="1">
      <alignment wrapText="1"/>
    </xf>
    <xf numFmtId="0" fontId="63" fillId="37" borderId="0" xfId="0" quotePrefix="1" applyFont="1" applyFill="1" applyAlignment="1">
      <alignment horizontal="center" wrapText="1"/>
    </xf>
    <xf numFmtId="0" fontId="0" fillId="0" borderId="0" xfId="0" applyAlignment="1">
      <alignment horizontal="center" wrapText="1"/>
    </xf>
    <xf numFmtId="0" fontId="17" fillId="37" borderId="0" xfId="0" applyFont="1" applyFill="1" applyAlignment="1">
      <alignment horizontal="left" wrapText="1"/>
    </xf>
    <xf numFmtId="0" fontId="0" fillId="0" borderId="0" xfId="0" applyAlignment="1">
      <alignment horizontal="left" wrapText="1"/>
    </xf>
    <xf numFmtId="0" fontId="83" fillId="24" borderId="0" xfId="0" applyFont="1" applyFill="1" applyAlignment="1">
      <alignment horizontal="center"/>
    </xf>
    <xf numFmtId="0" fontId="0" fillId="0" borderId="0" xfId="0" applyAlignment="1">
      <alignment horizontal="center"/>
    </xf>
    <xf numFmtId="0" fontId="21" fillId="40" borderId="0" xfId="0" applyFont="1" applyFill="1" applyAlignment="1">
      <alignment horizontal="center" wrapText="1"/>
    </xf>
    <xf numFmtId="0" fontId="20" fillId="0" borderId="0" xfId="0" applyFont="1" applyFill="1" applyBorder="1" applyAlignment="1">
      <alignment horizontal="left" vertical="top" wrapText="1"/>
    </xf>
    <xf numFmtId="0" fontId="20" fillId="0" borderId="0" xfId="0" applyFont="1" applyFill="1" applyBorder="1" applyAlignment="1">
      <alignment horizontal="justify" vertical="top" wrapText="1"/>
    </xf>
    <xf numFmtId="0" fontId="59" fillId="0" borderId="24" xfId="0" applyFont="1" applyFill="1" applyBorder="1" applyAlignment="1">
      <alignment horizontal="center" vertical="center" wrapText="1" readingOrder="1"/>
    </xf>
    <xf numFmtId="0" fontId="59" fillId="0" borderId="11" xfId="0" applyFont="1" applyFill="1" applyBorder="1" applyAlignment="1">
      <alignment horizontal="center" vertical="center" wrapText="1" readingOrder="1"/>
    </xf>
    <xf numFmtId="0" fontId="59" fillId="0" borderId="25" xfId="0" applyFont="1" applyFill="1" applyBorder="1" applyAlignment="1">
      <alignment horizontal="center" vertical="center" wrapText="1" readingOrder="1"/>
    </xf>
    <xf numFmtId="0" fontId="59" fillId="0" borderId="21" xfId="0" applyFont="1" applyFill="1" applyBorder="1" applyAlignment="1">
      <alignment horizontal="center" vertical="center" wrapText="1" readingOrder="1"/>
    </xf>
    <xf numFmtId="0" fontId="59" fillId="0" borderId="0" xfId="0" applyFont="1" applyFill="1" applyBorder="1" applyAlignment="1">
      <alignment horizontal="center" vertical="center" wrapText="1" readingOrder="1"/>
    </xf>
    <xf numFmtId="0" fontId="59" fillId="0" borderId="15" xfId="0" applyFont="1" applyFill="1" applyBorder="1" applyAlignment="1">
      <alignment horizontal="center" vertical="center" wrapText="1" readingOrder="1"/>
    </xf>
    <xf numFmtId="0" fontId="59" fillId="0" borderId="22" xfId="0" applyFont="1" applyFill="1" applyBorder="1" applyAlignment="1">
      <alignment horizontal="center" vertical="center" wrapText="1" readingOrder="1"/>
    </xf>
    <xf numFmtId="0" fontId="59" fillId="0" borderId="10" xfId="0" applyFont="1" applyFill="1" applyBorder="1" applyAlignment="1">
      <alignment horizontal="center" vertical="center" wrapText="1" readingOrder="1"/>
    </xf>
    <xf numFmtId="0" fontId="59" fillId="0" borderId="16" xfId="0" applyFont="1" applyFill="1" applyBorder="1" applyAlignment="1">
      <alignment horizontal="center" vertical="center" wrapText="1" readingOrder="1"/>
    </xf>
    <xf numFmtId="49" fontId="8" fillId="25" borderId="0" xfId="0" applyNumberFormat="1" applyFont="1" applyFill="1" applyAlignment="1">
      <alignment horizontal="left" vertical="center"/>
    </xf>
    <xf numFmtId="0" fontId="8" fillId="25" borderId="0" xfId="0" applyFont="1" applyFill="1" applyAlignment="1">
      <alignment horizontal="left" vertical="center"/>
    </xf>
    <xf numFmtId="0" fontId="51" fillId="0" borderId="0" xfId="0" applyFont="1" applyAlignment="1">
      <alignment horizontal="left" vertical="center"/>
    </xf>
    <xf numFmtId="0" fontId="8" fillId="25" borderId="0" xfId="0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51" fillId="0" borderId="0" xfId="0" applyFont="1" applyAlignment="1">
      <alignment horizontal="center" vertical="center"/>
    </xf>
    <xf numFmtId="164" fontId="22" fillId="26" borderId="24" xfId="52" applyFont="1" applyFill="1" applyBorder="1" applyAlignment="1">
      <alignment horizontal="center" vertical="center"/>
    </xf>
    <xf numFmtId="164" fontId="22" fillId="26" borderId="11" xfId="52" applyFont="1" applyFill="1" applyBorder="1" applyAlignment="1">
      <alignment horizontal="center" vertical="center"/>
    </xf>
    <xf numFmtId="164" fontId="22" fillId="26" borderId="25" xfId="52" applyFont="1" applyFill="1" applyBorder="1" applyAlignment="1">
      <alignment horizontal="center" vertical="center"/>
    </xf>
    <xf numFmtId="164" fontId="22" fillId="26" borderId="21" xfId="52" applyFont="1" applyFill="1" applyBorder="1" applyAlignment="1">
      <alignment horizontal="center" vertical="center"/>
    </xf>
    <xf numFmtId="164" fontId="22" fillId="26" borderId="0" xfId="52" applyFont="1" applyFill="1" applyBorder="1" applyAlignment="1">
      <alignment horizontal="center" vertical="center"/>
    </xf>
    <xf numFmtId="164" fontId="22" fillId="26" borderId="15" xfId="52" applyFont="1" applyFill="1" applyBorder="1" applyAlignment="1">
      <alignment horizontal="center" vertical="center"/>
    </xf>
    <xf numFmtId="164" fontId="22" fillId="26" borderId="22" xfId="52" applyFont="1" applyFill="1" applyBorder="1" applyAlignment="1">
      <alignment horizontal="center" vertical="center"/>
    </xf>
    <xf numFmtId="164" fontId="22" fillId="26" borderId="10" xfId="52" applyFont="1" applyFill="1" applyBorder="1" applyAlignment="1">
      <alignment horizontal="center" vertical="center"/>
    </xf>
    <xf numFmtId="164" fontId="22" fillId="26" borderId="16" xfId="52" applyFont="1" applyFill="1" applyBorder="1" applyAlignment="1">
      <alignment horizontal="center" vertical="center"/>
    </xf>
    <xf numFmtId="0" fontId="8" fillId="25" borderId="0" xfId="0" applyFont="1" applyFill="1" applyAlignment="1">
      <alignment horizontal="center" vertical="center" wrapText="1"/>
    </xf>
    <xf numFmtId="0" fontId="23" fillId="25" borderId="0" xfId="61" applyFont="1" applyFill="1" applyBorder="1" applyAlignment="1" applyProtection="1">
      <alignment horizontal="center" vertical="center"/>
    </xf>
    <xf numFmtId="0" fontId="21" fillId="25" borderId="0" xfId="0" applyFont="1" applyFill="1" applyBorder="1" applyAlignment="1">
      <alignment horizontal="center" vertical="center"/>
    </xf>
    <xf numFmtId="0" fontId="15" fillId="47" borderId="19" xfId="0" applyFont="1" applyFill="1" applyBorder="1" applyAlignment="1">
      <alignment horizontal="center"/>
    </xf>
    <xf numFmtId="0" fontId="15" fillId="47" borderId="28" xfId="0" applyFont="1" applyFill="1" applyBorder="1" applyAlignment="1">
      <alignment horizontal="center"/>
    </xf>
    <xf numFmtId="0" fontId="15" fillId="47" borderId="29" xfId="0" applyFont="1" applyFill="1" applyBorder="1" applyAlignment="1">
      <alignment horizontal="center"/>
    </xf>
    <xf numFmtId="0" fontId="88" fillId="51" borderId="19" xfId="0" applyFont="1" applyFill="1" applyBorder="1" applyAlignment="1">
      <alignment horizontal="center" vertical="center" wrapText="1"/>
    </xf>
    <xf numFmtId="0" fontId="88" fillId="51" borderId="28" xfId="0" applyFont="1" applyFill="1" applyBorder="1" applyAlignment="1">
      <alignment horizontal="center" vertical="center"/>
    </xf>
    <xf numFmtId="0" fontId="88" fillId="51" borderId="29" xfId="0" applyFont="1" applyFill="1" applyBorder="1" applyAlignment="1">
      <alignment horizontal="center" vertical="center"/>
    </xf>
    <xf numFmtId="0" fontId="54" fillId="33" borderId="19" xfId="0" applyFont="1" applyFill="1" applyBorder="1" applyAlignment="1">
      <alignment horizontal="center" vertical="center"/>
    </xf>
    <xf numFmtId="0" fontId="54" fillId="33" borderId="28" xfId="0" applyFont="1" applyFill="1" applyBorder="1" applyAlignment="1">
      <alignment horizontal="center" vertical="center"/>
    </xf>
    <xf numFmtId="0" fontId="54" fillId="33" borderId="29" xfId="0" applyFont="1" applyFill="1" applyBorder="1" applyAlignment="1">
      <alignment horizontal="center" vertical="center"/>
    </xf>
    <xf numFmtId="0" fontId="56" fillId="32" borderId="17" xfId="0" applyFont="1" applyFill="1" applyBorder="1" applyAlignment="1">
      <alignment horizontal="center" vertical="center" wrapText="1"/>
    </xf>
    <xf numFmtId="0" fontId="15" fillId="47" borderId="24" xfId="0" applyFont="1" applyFill="1" applyBorder="1" applyAlignment="1">
      <alignment horizontal="center"/>
    </xf>
    <xf numFmtId="0" fontId="15" fillId="47" borderId="21" xfId="0" applyFont="1" applyFill="1" applyBorder="1" applyAlignment="1">
      <alignment horizontal="center"/>
    </xf>
    <xf numFmtId="0" fontId="15" fillId="47" borderId="22" xfId="0" applyFont="1" applyFill="1" applyBorder="1" applyAlignment="1">
      <alignment horizontal="center"/>
    </xf>
    <xf numFmtId="0" fontId="68" fillId="44" borderId="19" xfId="61" applyFont="1" applyFill="1" applyBorder="1" applyAlignment="1" applyProtection="1">
      <alignment horizontal="center" vertical="center" wrapText="1"/>
    </xf>
    <xf numFmtId="0" fontId="68" fillId="44" borderId="28" xfId="61" applyFont="1" applyFill="1" applyBorder="1" applyAlignment="1" applyProtection="1">
      <alignment horizontal="center" vertical="center" wrapText="1"/>
    </xf>
    <xf numFmtId="0" fontId="68" fillId="44" borderId="29" xfId="61" applyFont="1" applyFill="1" applyBorder="1" applyAlignment="1" applyProtection="1">
      <alignment horizontal="center" vertical="center" wrapText="1"/>
    </xf>
    <xf numFmtId="0" fontId="90" fillId="52" borderId="19" xfId="0" applyFont="1" applyFill="1" applyBorder="1" applyAlignment="1">
      <alignment horizontal="center" vertical="center" wrapText="1"/>
    </xf>
    <xf numFmtId="0" fontId="90" fillId="52" borderId="28" xfId="0" applyFont="1" applyFill="1" applyBorder="1" applyAlignment="1">
      <alignment horizontal="center" vertical="center" wrapText="1"/>
    </xf>
    <xf numFmtId="0" fontId="90" fillId="52" borderId="29" xfId="0" applyFont="1" applyFill="1" applyBorder="1" applyAlignment="1">
      <alignment horizontal="center" vertical="center" wrapText="1"/>
    </xf>
    <xf numFmtId="0" fontId="78" fillId="46" borderId="21" xfId="0" applyFont="1" applyFill="1" applyBorder="1" applyAlignment="1">
      <alignment horizontal="center" vertical="center" wrapText="1"/>
    </xf>
    <xf numFmtId="0" fontId="78" fillId="46" borderId="21" xfId="0" applyFont="1" applyFill="1" applyBorder="1" applyAlignment="1">
      <alignment horizontal="center" vertical="center"/>
    </xf>
    <xf numFmtId="0" fontId="58" fillId="45" borderId="21" xfId="0" applyFont="1" applyFill="1" applyBorder="1" applyAlignment="1">
      <alignment horizontal="center" vertical="center" wrapText="1"/>
    </xf>
    <xf numFmtId="0" fontId="58" fillId="45" borderId="21" xfId="0" applyFont="1" applyFill="1" applyBorder="1" applyAlignment="1">
      <alignment horizontal="center" vertical="center"/>
    </xf>
    <xf numFmtId="0" fontId="89" fillId="29" borderId="19" xfId="61" applyFont="1" applyFill="1" applyBorder="1" applyAlignment="1" applyProtection="1">
      <alignment horizontal="center" vertical="center" wrapText="1"/>
    </xf>
    <xf numFmtId="0" fontId="89" fillId="29" borderId="28" xfId="61" applyFont="1" applyFill="1" applyBorder="1" applyAlignment="1" applyProtection="1">
      <alignment horizontal="center" vertical="center" wrapText="1"/>
    </xf>
    <xf numFmtId="0" fontId="54" fillId="53" borderId="24" xfId="0" applyFont="1" applyFill="1" applyBorder="1" applyAlignment="1">
      <alignment horizontal="center" vertical="center"/>
    </xf>
    <xf numFmtId="0" fontId="54" fillId="53" borderId="21" xfId="0" applyFont="1" applyFill="1" applyBorder="1" applyAlignment="1">
      <alignment horizontal="center" vertical="center"/>
    </xf>
    <xf numFmtId="0" fontId="54" fillId="53" borderId="22" xfId="0" applyFont="1" applyFill="1" applyBorder="1" applyAlignment="1">
      <alignment horizontal="center" vertical="center"/>
    </xf>
    <xf numFmtId="0" fontId="56" fillId="32" borderId="18" xfId="0" applyFont="1" applyFill="1" applyBorder="1" applyAlignment="1">
      <alignment horizontal="center" vertical="center" wrapText="1"/>
    </xf>
    <xf numFmtId="0" fontId="8" fillId="40" borderId="19" xfId="0" applyFont="1" applyFill="1" applyBorder="1" applyAlignment="1">
      <alignment horizontal="center" vertical="center" wrapText="1"/>
    </xf>
    <xf numFmtId="0" fontId="8" fillId="40" borderId="28" xfId="0" applyFont="1" applyFill="1" applyBorder="1" applyAlignment="1">
      <alignment horizontal="center" vertical="center" wrapText="1"/>
    </xf>
    <xf numFmtId="0" fontId="8" fillId="40" borderId="29" xfId="0" applyFont="1" applyFill="1" applyBorder="1" applyAlignment="1">
      <alignment horizontal="center" vertical="center" wrapText="1"/>
    </xf>
    <xf numFmtId="0" fontId="92" fillId="50" borderId="21" xfId="0" applyFont="1" applyFill="1" applyBorder="1" applyAlignment="1">
      <alignment horizontal="center" vertical="center" wrapText="1"/>
    </xf>
    <xf numFmtId="0" fontId="92" fillId="50" borderId="21" xfId="0" applyFont="1" applyFill="1" applyBorder="1" applyAlignment="1">
      <alignment horizontal="center" vertical="center"/>
    </xf>
    <xf numFmtId="0" fontId="54" fillId="34" borderId="11" xfId="0" applyFont="1" applyFill="1" applyBorder="1" applyAlignment="1">
      <alignment horizontal="center" vertical="center" wrapText="1"/>
    </xf>
    <xf numFmtId="0" fontId="54" fillId="34" borderId="0" xfId="0" applyFont="1" applyFill="1" applyBorder="1" applyAlignment="1">
      <alignment horizontal="center" vertical="center" wrapText="1"/>
    </xf>
    <xf numFmtId="0" fontId="17" fillId="34" borderId="0" xfId="0" applyFont="1" applyFill="1" applyBorder="1" applyAlignment="1">
      <alignment horizontal="center" vertical="center" wrapText="1"/>
    </xf>
    <xf numFmtId="0" fontId="27" fillId="43" borderId="19" xfId="61" applyFont="1" applyFill="1" applyBorder="1" applyAlignment="1" applyProtection="1">
      <alignment horizontal="center" vertical="center" wrapText="1"/>
    </xf>
    <xf numFmtId="0" fontId="27" fillId="43" borderId="28" xfId="61" applyFont="1" applyFill="1" applyBorder="1" applyAlignment="1" applyProtection="1">
      <alignment horizontal="center" vertical="center" wrapText="1"/>
    </xf>
    <xf numFmtId="0" fontId="27" fillId="43" borderId="29" xfId="61" applyFont="1" applyFill="1" applyBorder="1" applyAlignment="1" applyProtection="1">
      <alignment horizontal="center" vertical="center" wrapText="1"/>
    </xf>
    <xf numFmtId="0" fontId="8" fillId="42" borderId="21" xfId="0" applyFont="1" applyFill="1" applyBorder="1" applyAlignment="1">
      <alignment horizontal="center" vertical="center"/>
    </xf>
    <xf numFmtId="0" fontId="8" fillId="42" borderId="0" xfId="0" applyFont="1" applyFill="1" applyBorder="1" applyAlignment="1">
      <alignment horizontal="center" vertical="center"/>
    </xf>
    <xf numFmtId="0" fontId="18" fillId="34" borderId="0" xfId="0" applyFont="1" applyFill="1" applyBorder="1" applyAlignment="1">
      <alignment horizontal="center" vertical="center"/>
    </xf>
    <xf numFmtId="0" fontId="13" fillId="37" borderId="24" xfId="0" applyFont="1" applyFill="1" applyBorder="1" applyAlignment="1">
      <alignment horizontal="center" vertical="center" wrapText="1"/>
    </xf>
    <xf numFmtId="0" fontId="13" fillId="37" borderId="11" xfId="0" applyFont="1" applyFill="1" applyBorder="1" applyAlignment="1">
      <alignment horizontal="center" vertical="center" wrapText="1"/>
    </xf>
    <xf numFmtId="0" fontId="13" fillId="37" borderId="25" xfId="0" applyFont="1" applyFill="1" applyBorder="1" applyAlignment="1">
      <alignment horizontal="center" vertical="center" wrapText="1"/>
    </xf>
    <xf numFmtId="0" fontId="13" fillId="37" borderId="21" xfId="0" applyFont="1" applyFill="1" applyBorder="1" applyAlignment="1">
      <alignment horizontal="center" vertical="center" wrapText="1"/>
    </xf>
    <xf numFmtId="0" fontId="13" fillId="37" borderId="0" xfId="0" applyFont="1" applyFill="1" applyBorder="1" applyAlignment="1">
      <alignment horizontal="center" vertical="center" wrapText="1"/>
    </xf>
    <xf numFmtId="0" fontId="13" fillId="37" borderId="15" xfId="0" applyFont="1" applyFill="1" applyBorder="1" applyAlignment="1">
      <alignment horizontal="center" vertical="center" wrapText="1"/>
    </xf>
    <xf numFmtId="0" fontId="13" fillId="37" borderId="22" xfId="0" applyFont="1" applyFill="1" applyBorder="1" applyAlignment="1">
      <alignment horizontal="center" vertical="center" wrapText="1"/>
    </xf>
    <xf numFmtId="0" fontId="13" fillId="37" borderId="10" xfId="0" applyFont="1" applyFill="1" applyBorder="1" applyAlignment="1">
      <alignment horizontal="center" vertical="center" wrapText="1"/>
    </xf>
    <xf numFmtId="0" fontId="13" fillId="37" borderId="16" xfId="0" applyFont="1" applyFill="1" applyBorder="1" applyAlignment="1">
      <alignment horizontal="center" vertical="center" wrapText="1"/>
    </xf>
    <xf numFmtId="0" fontId="21" fillId="37" borderId="24" xfId="0" applyFont="1" applyFill="1" applyBorder="1" applyAlignment="1">
      <alignment horizontal="center" vertical="center" wrapText="1"/>
    </xf>
    <xf numFmtId="0" fontId="21" fillId="37" borderId="11" xfId="0" applyFont="1" applyFill="1" applyBorder="1" applyAlignment="1">
      <alignment horizontal="center" vertical="center" wrapText="1"/>
    </xf>
    <xf numFmtId="0" fontId="21" fillId="37" borderId="25" xfId="0" applyFont="1" applyFill="1" applyBorder="1" applyAlignment="1">
      <alignment horizontal="center" vertical="center" wrapText="1"/>
    </xf>
    <xf numFmtId="0" fontId="21" fillId="37" borderId="21" xfId="0" applyFont="1" applyFill="1" applyBorder="1" applyAlignment="1">
      <alignment horizontal="center" vertical="center" wrapText="1"/>
    </xf>
    <xf numFmtId="0" fontId="21" fillId="37" borderId="0" xfId="0" applyFont="1" applyFill="1" applyBorder="1" applyAlignment="1">
      <alignment horizontal="center" vertical="center" wrapText="1"/>
    </xf>
    <xf numFmtId="0" fontId="21" fillId="37" borderId="15" xfId="0" applyFont="1" applyFill="1" applyBorder="1" applyAlignment="1">
      <alignment horizontal="center" vertical="center" wrapText="1"/>
    </xf>
    <xf numFmtId="0" fontId="21" fillId="37" borderId="22" xfId="0" applyFont="1" applyFill="1" applyBorder="1" applyAlignment="1">
      <alignment horizontal="center" vertical="center" wrapText="1"/>
    </xf>
    <xf numFmtId="0" fontId="21" fillId="37" borderId="10" xfId="0" applyFont="1" applyFill="1" applyBorder="1" applyAlignment="1">
      <alignment horizontal="center" vertical="center" wrapText="1"/>
    </xf>
    <xf numFmtId="0" fontId="21" fillId="37" borderId="16" xfId="0" applyFont="1" applyFill="1" applyBorder="1" applyAlignment="1">
      <alignment horizontal="center" vertical="center" wrapText="1"/>
    </xf>
    <xf numFmtId="167" fontId="8" fillId="38" borderId="24" xfId="0" applyNumberFormat="1" applyFont="1" applyFill="1" applyBorder="1" applyAlignment="1">
      <alignment horizontal="center" vertical="center"/>
    </xf>
    <xf numFmtId="167" fontId="8" fillId="38" borderId="11" xfId="0" applyNumberFormat="1" applyFont="1" applyFill="1" applyBorder="1" applyAlignment="1">
      <alignment horizontal="center" vertical="center"/>
    </xf>
    <xf numFmtId="167" fontId="8" fillId="38" borderId="25" xfId="0" applyNumberFormat="1" applyFont="1" applyFill="1" applyBorder="1" applyAlignment="1">
      <alignment horizontal="center" vertical="center"/>
    </xf>
    <xf numFmtId="0" fontId="13" fillId="0" borderId="24" xfId="0" quotePrefix="1" applyFont="1" applyFill="1" applyBorder="1" applyAlignment="1">
      <alignment horizontal="center" vertical="center"/>
    </xf>
    <xf numFmtId="0" fontId="13" fillId="0" borderId="21" xfId="0" applyFont="1" applyFill="1" applyBorder="1" applyAlignment="1">
      <alignment horizontal="center" vertical="center"/>
    </xf>
    <xf numFmtId="0" fontId="13" fillId="0" borderId="22" xfId="0" applyFont="1" applyFill="1" applyBorder="1" applyAlignment="1">
      <alignment horizontal="center" vertical="center"/>
    </xf>
    <xf numFmtId="166" fontId="63" fillId="47" borderId="0" xfId="88" applyFont="1" applyFill="1" applyAlignment="1">
      <alignment horizontal="center" vertical="center" wrapText="1"/>
    </xf>
    <xf numFmtId="0" fontId="56" fillId="32" borderId="23" xfId="0" applyFont="1" applyFill="1" applyBorder="1" applyAlignment="1">
      <alignment horizontal="center" vertical="center" wrapText="1"/>
    </xf>
    <xf numFmtId="0" fontId="56" fillId="32" borderId="30" xfId="0" applyFont="1" applyFill="1" applyBorder="1" applyAlignment="1">
      <alignment horizontal="center" vertical="center" wrapText="1"/>
    </xf>
    <xf numFmtId="0" fontId="21" fillId="37" borderId="17" xfId="0" applyFont="1" applyFill="1" applyBorder="1" applyAlignment="1">
      <alignment horizontal="center" vertical="center"/>
    </xf>
    <xf numFmtId="0" fontId="75" fillId="47" borderId="11" xfId="0" applyFont="1" applyFill="1" applyBorder="1" applyAlignment="1">
      <alignment horizontal="center"/>
    </xf>
    <xf numFmtId="0" fontId="9" fillId="36" borderId="17" xfId="0" applyFont="1" applyFill="1" applyBorder="1" applyAlignment="1">
      <alignment horizontal="center" vertical="center" wrapText="1"/>
    </xf>
    <xf numFmtId="0" fontId="56" fillId="32" borderId="24" xfId="0" applyFont="1" applyFill="1" applyBorder="1" applyAlignment="1">
      <alignment horizontal="center" vertical="center"/>
    </xf>
    <xf numFmtId="0" fontId="56" fillId="32" borderId="11" xfId="0" applyFont="1" applyFill="1" applyBorder="1" applyAlignment="1">
      <alignment horizontal="center" vertical="center"/>
    </xf>
    <xf numFmtId="0" fontId="56" fillId="32" borderId="21" xfId="0" applyFont="1" applyFill="1" applyBorder="1" applyAlignment="1">
      <alignment horizontal="center" vertical="center"/>
    </xf>
    <xf numFmtId="0" fontId="56" fillId="32" borderId="0" xfId="0" applyFont="1" applyFill="1" applyBorder="1" applyAlignment="1">
      <alignment horizontal="center" vertical="center"/>
    </xf>
    <xf numFmtId="0" fontId="56" fillId="32" borderId="15" xfId="0" applyFont="1" applyFill="1" applyBorder="1" applyAlignment="1">
      <alignment horizontal="center" vertical="center"/>
    </xf>
    <xf numFmtId="0" fontId="56" fillId="32" borderId="22" xfId="0" applyFont="1" applyFill="1" applyBorder="1" applyAlignment="1">
      <alignment horizontal="center" vertical="center"/>
    </xf>
    <xf numFmtId="0" fontId="56" fillId="32" borderId="10" xfId="0" applyFont="1" applyFill="1" applyBorder="1" applyAlignment="1">
      <alignment horizontal="center" vertical="center"/>
    </xf>
    <xf numFmtId="0" fontId="56" fillId="32" borderId="16" xfId="0" applyFont="1" applyFill="1" applyBorder="1" applyAlignment="1">
      <alignment horizontal="center" vertical="center"/>
    </xf>
    <xf numFmtId="0" fontId="13" fillId="40" borderId="21" xfId="0" applyFont="1" applyFill="1" applyBorder="1" applyAlignment="1">
      <alignment horizontal="center" vertical="center" wrapText="1"/>
    </xf>
    <xf numFmtId="0" fontId="13" fillId="40" borderId="0" xfId="0" applyFont="1" applyFill="1" applyBorder="1" applyAlignment="1">
      <alignment horizontal="center" vertical="center" wrapText="1"/>
    </xf>
    <xf numFmtId="0" fontId="13" fillId="40" borderId="15" xfId="0" applyFont="1" applyFill="1" applyBorder="1" applyAlignment="1">
      <alignment horizontal="center" vertical="center" wrapText="1"/>
    </xf>
    <xf numFmtId="0" fontId="13" fillId="40" borderId="22" xfId="0" applyFont="1" applyFill="1" applyBorder="1" applyAlignment="1">
      <alignment horizontal="center" vertical="center" wrapText="1"/>
    </xf>
    <xf numFmtId="0" fontId="13" fillId="40" borderId="10" xfId="0" applyFont="1" applyFill="1" applyBorder="1" applyAlignment="1">
      <alignment horizontal="center" vertical="center" wrapText="1"/>
    </xf>
    <xf numFmtId="0" fontId="13" fillId="40" borderId="16" xfId="0" applyFont="1" applyFill="1" applyBorder="1" applyAlignment="1">
      <alignment horizontal="center" vertical="center" wrapText="1"/>
    </xf>
    <xf numFmtId="0" fontId="13" fillId="40" borderId="19" xfId="0" applyFont="1" applyFill="1" applyBorder="1" applyAlignment="1">
      <alignment horizontal="center" vertical="center" wrapText="1"/>
    </xf>
    <xf numFmtId="0" fontId="13" fillId="40" borderId="28" xfId="0" applyFont="1" applyFill="1" applyBorder="1" applyAlignment="1">
      <alignment horizontal="center" vertical="center" wrapText="1"/>
    </xf>
    <xf numFmtId="0" fontId="13" fillId="40" borderId="29" xfId="0" applyFont="1" applyFill="1" applyBorder="1" applyAlignment="1">
      <alignment horizontal="center" vertical="center" wrapText="1"/>
    </xf>
    <xf numFmtId="0" fontId="57" fillId="30" borderId="19" xfId="61" applyFont="1" applyFill="1" applyBorder="1" applyAlignment="1" applyProtection="1">
      <alignment horizontal="center" vertical="center" wrapText="1"/>
    </xf>
    <xf numFmtId="0" fontId="57" fillId="30" borderId="28" xfId="61" applyFont="1" applyFill="1" applyBorder="1" applyAlignment="1" applyProtection="1">
      <alignment horizontal="center" vertical="center" wrapText="1"/>
    </xf>
    <xf numFmtId="0" fontId="57" fillId="30" borderId="29" xfId="61" applyFont="1" applyFill="1" applyBorder="1" applyAlignment="1" applyProtection="1">
      <alignment horizontal="center" vertical="center" wrapText="1"/>
    </xf>
    <xf numFmtId="0" fontId="79" fillId="32" borderId="0" xfId="0" applyFont="1" applyFill="1" applyAlignment="1">
      <alignment horizontal="left"/>
    </xf>
  </cellXfs>
  <cellStyles count="106">
    <cellStyle name="20% - Accent1 2" xfId="1"/>
    <cellStyle name="20% - Accent2 2" xfId="2"/>
    <cellStyle name="20% - Accent3 2" xfId="3"/>
    <cellStyle name="20% - Accent4 2" xfId="4"/>
    <cellStyle name="20% - Accent5 2" xfId="5"/>
    <cellStyle name="20% - Accent6 2" xfId="6"/>
    <cellStyle name="20% - Akzent1" xfId="7"/>
    <cellStyle name="20% - Akzent2" xfId="8"/>
    <cellStyle name="20% - Akzent3" xfId="9"/>
    <cellStyle name="20% - Akzent4" xfId="10"/>
    <cellStyle name="20% - Akzent5" xfId="11"/>
    <cellStyle name="20% - Akzent6" xfId="12"/>
    <cellStyle name="40% - Accent1 2" xfId="13"/>
    <cellStyle name="40% - Accent2 2" xfId="14"/>
    <cellStyle name="40% - Accent3 2" xfId="15"/>
    <cellStyle name="40% - Accent4 2" xfId="16"/>
    <cellStyle name="40% - Accent5 2" xfId="17"/>
    <cellStyle name="40% - Accent6 2" xfId="18"/>
    <cellStyle name="40% - Akzent1" xfId="19"/>
    <cellStyle name="40% - Akzent2" xfId="20"/>
    <cellStyle name="40% - Akzent3" xfId="21"/>
    <cellStyle name="40% - Akzent4" xfId="22"/>
    <cellStyle name="40% - Akzent5" xfId="23"/>
    <cellStyle name="40% - Akzent6" xfId="24"/>
    <cellStyle name="60% - Accent1 2" xfId="25"/>
    <cellStyle name="60% - Accent2 2" xfId="26"/>
    <cellStyle name="60% - Accent3 2" xfId="27"/>
    <cellStyle name="60% - Accent4 2" xfId="28"/>
    <cellStyle name="60% - Accent5 2" xfId="29"/>
    <cellStyle name="60% - Accent6 2" xfId="30"/>
    <cellStyle name="60% - Akzent1" xfId="31"/>
    <cellStyle name="60% - Akzent2" xfId="32"/>
    <cellStyle name="60% - Akzent3" xfId="33"/>
    <cellStyle name="60% - Akzent4" xfId="34"/>
    <cellStyle name="60% - Akzent5" xfId="35"/>
    <cellStyle name="60% - Akzent6" xfId="36"/>
    <cellStyle name="Accent1 2" xfId="37"/>
    <cellStyle name="Accent2 2" xfId="38"/>
    <cellStyle name="Accent3 2" xfId="39"/>
    <cellStyle name="Accent4 2" xfId="40"/>
    <cellStyle name="Accent5 2" xfId="41"/>
    <cellStyle name="Accent6 2" xfId="42"/>
    <cellStyle name="Akzent1" xfId="43"/>
    <cellStyle name="Akzent2" xfId="44"/>
    <cellStyle name="Akzent3" xfId="45"/>
    <cellStyle name="Akzent4" xfId="46"/>
    <cellStyle name="Akzent5" xfId="47"/>
    <cellStyle name="Akzent6" xfId="48"/>
    <cellStyle name="Bad 2" xfId="49"/>
    <cellStyle name="Bad 3" xfId="96"/>
    <cellStyle name="Calculation 2" xfId="50"/>
    <cellStyle name="Check Cell 2" xfId="51"/>
    <cellStyle name="Currency" xfId="52" builtinId="4"/>
    <cellStyle name="Euro" xfId="53"/>
    <cellStyle name="Explanatory Text 2" xfId="54"/>
    <cellStyle name="Good 2" xfId="55"/>
    <cellStyle name="Gut" xfId="56"/>
    <cellStyle name="Heading 1 2" xfId="57"/>
    <cellStyle name="Heading 2 2" xfId="58"/>
    <cellStyle name="Heading 3 2" xfId="59"/>
    <cellStyle name="Heading 4 2" xfId="60"/>
    <cellStyle name="Hyperlink" xfId="61" builtinId="8"/>
    <cellStyle name="Hyperlink 2" xfId="62"/>
    <cellStyle name="Hyperlink 2 2" xfId="63"/>
    <cellStyle name="Hyperlink 2 2 2" xfId="94"/>
    <cellStyle name="Hyperlink 2 3" xfId="91"/>
    <cellStyle name="Hyperlink 2_11-07-2485-00-0000-wg-tentative-agenda-november-2007 (2)" xfId="64"/>
    <cellStyle name="Hyperlink 3" xfId="90"/>
    <cellStyle name="Input 2" xfId="65"/>
    <cellStyle name="Linked Cell 2" xfId="66"/>
    <cellStyle name="Neutral 2" xfId="67"/>
    <cellStyle name="Normal" xfId="0" builtinId="0"/>
    <cellStyle name="Normal 2" xfId="68"/>
    <cellStyle name="Normal 2 2" xfId="69"/>
    <cellStyle name="Normal 2 2 2" xfId="92"/>
    <cellStyle name="Normal 2 2 3" xfId="104"/>
    <cellStyle name="Normal 2 2 4" xfId="105"/>
    <cellStyle name="Normal 2 3" xfId="87"/>
    <cellStyle name="Normal 2_11-07-2211-00-0000-wg-tentative-agenda-september-2007" xfId="70"/>
    <cellStyle name="Normal 3" xfId="71"/>
    <cellStyle name="Normal 3 2" xfId="72"/>
    <cellStyle name="Normal 3 3" xfId="89"/>
    <cellStyle name="Normal 3 4" xfId="93"/>
    <cellStyle name="Normal 3 5" xfId="97"/>
    <cellStyle name="Normal 3 6" xfId="98"/>
    <cellStyle name="Normal 3 7" xfId="99"/>
    <cellStyle name="Normal 3 8" xfId="101"/>
    <cellStyle name="Normal 3 9" xfId="102"/>
    <cellStyle name="Normal 4" xfId="88"/>
    <cellStyle name="Normal 5" xfId="100"/>
    <cellStyle name="Normal 6" xfId="103"/>
    <cellStyle name="Note 2" xfId="73"/>
    <cellStyle name="Note 3" xfId="95"/>
    <cellStyle name="Notiz" xfId="74"/>
    <cellStyle name="Output 2" xfId="75"/>
    <cellStyle name="Schlecht" xfId="76"/>
    <cellStyle name="Title 2" xfId="77"/>
    <cellStyle name="Total 2" xfId="78"/>
    <cellStyle name="Überschrift" xfId="79"/>
    <cellStyle name="Überschrift 1" xfId="80"/>
    <cellStyle name="Überschrift 2" xfId="81"/>
    <cellStyle name="Überschrift 3" xfId="82"/>
    <cellStyle name="Überschrift 4" xfId="83"/>
    <cellStyle name="Verknüpfte Zelle" xfId="84"/>
    <cellStyle name="Warning Text 2" xfId="85"/>
    <cellStyle name="Zelle überprüfen" xfId="86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BFBFBF"/>
      <color rgb="FFFFFF00"/>
      <color rgb="FFED2BD6"/>
      <color rgb="FFCC9900"/>
      <color rgb="FFFF99FF"/>
      <color rgb="FFCC00CC"/>
      <color rgb="FFCCFFFF"/>
      <color rgb="FFFE8686"/>
      <color rgb="FFFF85AA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emf"/><Relationship Id="rId13" Type="http://schemas.openxmlformats.org/officeDocument/2006/relationships/image" Target="../media/image13.emf"/><Relationship Id="rId18" Type="http://schemas.openxmlformats.org/officeDocument/2006/relationships/image" Target="../media/image18.emf"/><Relationship Id="rId26" Type="http://schemas.openxmlformats.org/officeDocument/2006/relationships/image" Target="../media/image26.emf"/><Relationship Id="rId39" Type="http://schemas.openxmlformats.org/officeDocument/2006/relationships/image" Target="../media/image39.emf"/><Relationship Id="rId3" Type="http://schemas.openxmlformats.org/officeDocument/2006/relationships/image" Target="../media/image3.emf"/><Relationship Id="rId21" Type="http://schemas.openxmlformats.org/officeDocument/2006/relationships/image" Target="../media/image21.emf"/><Relationship Id="rId34" Type="http://schemas.openxmlformats.org/officeDocument/2006/relationships/image" Target="../media/image34.emf"/><Relationship Id="rId42" Type="http://schemas.openxmlformats.org/officeDocument/2006/relationships/image" Target="../media/image42.emf"/><Relationship Id="rId7" Type="http://schemas.openxmlformats.org/officeDocument/2006/relationships/image" Target="../media/image7.emf"/><Relationship Id="rId12" Type="http://schemas.openxmlformats.org/officeDocument/2006/relationships/image" Target="../media/image12.emf"/><Relationship Id="rId17" Type="http://schemas.openxmlformats.org/officeDocument/2006/relationships/image" Target="../media/image17.emf"/><Relationship Id="rId25" Type="http://schemas.openxmlformats.org/officeDocument/2006/relationships/image" Target="../media/image25.emf"/><Relationship Id="rId33" Type="http://schemas.openxmlformats.org/officeDocument/2006/relationships/image" Target="../media/image33.emf"/><Relationship Id="rId38" Type="http://schemas.openxmlformats.org/officeDocument/2006/relationships/image" Target="../media/image38.emf"/><Relationship Id="rId2" Type="http://schemas.openxmlformats.org/officeDocument/2006/relationships/image" Target="../media/image2.emf"/><Relationship Id="rId16" Type="http://schemas.openxmlformats.org/officeDocument/2006/relationships/image" Target="../media/image16.emf"/><Relationship Id="rId20" Type="http://schemas.openxmlformats.org/officeDocument/2006/relationships/image" Target="../media/image20.emf"/><Relationship Id="rId29" Type="http://schemas.openxmlformats.org/officeDocument/2006/relationships/image" Target="../media/image29.emf"/><Relationship Id="rId41" Type="http://schemas.openxmlformats.org/officeDocument/2006/relationships/image" Target="../media/image41.emf"/><Relationship Id="rId1" Type="http://schemas.openxmlformats.org/officeDocument/2006/relationships/image" Target="../media/image1.emf"/><Relationship Id="rId6" Type="http://schemas.openxmlformats.org/officeDocument/2006/relationships/image" Target="../media/image6.emf"/><Relationship Id="rId11" Type="http://schemas.openxmlformats.org/officeDocument/2006/relationships/image" Target="../media/image11.emf"/><Relationship Id="rId24" Type="http://schemas.openxmlformats.org/officeDocument/2006/relationships/image" Target="../media/image24.emf"/><Relationship Id="rId32" Type="http://schemas.openxmlformats.org/officeDocument/2006/relationships/image" Target="../media/image32.emf"/><Relationship Id="rId37" Type="http://schemas.openxmlformats.org/officeDocument/2006/relationships/image" Target="../media/image37.emf"/><Relationship Id="rId40" Type="http://schemas.openxmlformats.org/officeDocument/2006/relationships/image" Target="../media/image40.emf"/><Relationship Id="rId5" Type="http://schemas.openxmlformats.org/officeDocument/2006/relationships/image" Target="../media/image5.emf"/><Relationship Id="rId15" Type="http://schemas.openxmlformats.org/officeDocument/2006/relationships/image" Target="../media/image15.emf"/><Relationship Id="rId23" Type="http://schemas.openxmlformats.org/officeDocument/2006/relationships/image" Target="../media/image23.emf"/><Relationship Id="rId28" Type="http://schemas.openxmlformats.org/officeDocument/2006/relationships/image" Target="../media/image28.emf"/><Relationship Id="rId36" Type="http://schemas.openxmlformats.org/officeDocument/2006/relationships/image" Target="../media/image36.emf"/><Relationship Id="rId10" Type="http://schemas.openxmlformats.org/officeDocument/2006/relationships/image" Target="../media/image10.emf"/><Relationship Id="rId19" Type="http://schemas.openxmlformats.org/officeDocument/2006/relationships/image" Target="../media/image19.emf"/><Relationship Id="rId31" Type="http://schemas.openxmlformats.org/officeDocument/2006/relationships/image" Target="../media/image31.emf"/><Relationship Id="rId44" Type="http://schemas.openxmlformats.org/officeDocument/2006/relationships/image" Target="../media/image44.png"/><Relationship Id="rId4" Type="http://schemas.openxmlformats.org/officeDocument/2006/relationships/image" Target="../media/image4.emf"/><Relationship Id="rId9" Type="http://schemas.openxmlformats.org/officeDocument/2006/relationships/image" Target="../media/image9.emf"/><Relationship Id="rId14" Type="http://schemas.openxmlformats.org/officeDocument/2006/relationships/image" Target="../media/image14.emf"/><Relationship Id="rId22" Type="http://schemas.openxmlformats.org/officeDocument/2006/relationships/image" Target="../media/image22.emf"/><Relationship Id="rId27" Type="http://schemas.openxmlformats.org/officeDocument/2006/relationships/image" Target="../media/image27.emf"/><Relationship Id="rId30" Type="http://schemas.openxmlformats.org/officeDocument/2006/relationships/image" Target="../media/image30.emf"/><Relationship Id="rId35" Type="http://schemas.openxmlformats.org/officeDocument/2006/relationships/image" Target="../media/image35.emf"/><Relationship Id="rId43" Type="http://schemas.openxmlformats.org/officeDocument/2006/relationships/image" Target="../media/image4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16</xdr:col>
      <xdr:colOff>0</xdr:colOff>
      <xdr:row>4</xdr:row>
      <xdr:rowOff>0</xdr:rowOff>
    </xdr:to>
    <xdr:sp macro="" textlink="">
      <xdr:nvSpPr>
        <xdr:cNvPr id="3075" name="Rectangle 241"/>
        <xdr:cNvSpPr>
          <a:spLocks noChangeArrowheads="1"/>
        </xdr:cNvSpPr>
      </xdr:nvSpPr>
      <xdr:spPr bwMode="auto">
        <a:xfrm>
          <a:off x="1114425" y="200025"/>
          <a:ext cx="10287000" cy="600075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0</xdr:colOff>
      <xdr:row>1</xdr:row>
      <xdr:rowOff>0</xdr:rowOff>
    </xdr:from>
    <xdr:to>
      <xdr:col>16</xdr:col>
      <xdr:colOff>0</xdr:colOff>
      <xdr:row>4</xdr:row>
      <xdr:rowOff>0</xdr:rowOff>
    </xdr:to>
    <xdr:sp macro="" textlink="">
      <xdr:nvSpPr>
        <xdr:cNvPr id="1277" name="Rectangle 253"/>
        <xdr:cNvSpPr>
          <a:spLocks noChangeArrowheads="1"/>
        </xdr:cNvSpPr>
      </xdr:nvSpPr>
      <xdr:spPr bwMode="auto">
        <a:xfrm>
          <a:off x="981075" y="200025"/>
          <a:ext cx="9239250" cy="600075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innerShdw blurRad="63500" dist="50800" dir="2700000">
            <a:prstClr val="black">
              <a:alpha val="50000"/>
            </a:prstClr>
          </a:innerShdw>
        </a:effectLst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1</xdr:col>
      <xdr:colOff>0</xdr:colOff>
      <xdr:row>1</xdr:row>
      <xdr:rowOff>0</xdr:rowOff>
    </xdr:from>
    <xdr:to>
      <xdr:col>16</xdr:col>
      <xdr:colOff>0</xdr:colOff>
      <xdr:row>4</xdr:row>
      <xdr:rowOff>0</xdr:rowOff>
    </xdr:to>
    <xdr:sp macro="" textlink="">
      <xdr:nvSpPr>
        <xdr:cNvPr id="3082" name="Rectangle 241"/>
        <xdr:cNvSpPr>
          <a:spLocks noChangeArrowheads="1"/>
        </xdr:cNvSpPr>
      </xdr:nvSpPr>
      <xdr:spPr bwMode="auto">
        <a:xfrm>
          <a:off x="1114425" y="200025"/>
          <a:ext cx="10287000" cy="600075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0</xdr:colOff>
      <xdr:row>1</xdr:row>
      <xdr:rowOff>0</xdr:rowOff>
    </xdr:from>
    <xdr:to>
      <xdr:col>16</xdr:col>
      <xdr:colOff>0</xdr:colOff>
      <xdr:row>4</xdr:row>
      <xdr:rowOff>0</xdr:rowOff>
    </xdr:to>
    <xdr:sp macro="" textlink="">
      <xdr:nvSpPr>
        <xdr:cNvPr id="3" name="Rectangle 253"/>
        <xdr:cNvSpPr>
          <a:spLocks noChangeArrowheads="1"/>
        </xdr:cNvSpPr>
      </xdr:nvSpPr>
      <xdr:spPr bwMode="auto">
        <a:xfrm>
          <a:off x="981075" y="200025"/>
          <a:ext cx="9239250" cy="600075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innerShdw blurRad="63500" dist="50800" dir="2700000">
            <a:prstClr val="black">
              <a:alpha val="50000"/>
            </a:prstClr>
          </a:innerShdw>
        </a:effec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7</xdr:col>
      <xdr:colOff>0</xdr:colOff>
      <xdr:row>33</xdr:row>
      <xdr:rowOff>0</xdr:rowOff>
    </xdr:from>
    <xdr:to>
      <xdr:col>8</xdr:col>
      <xdr:colOff>190500</xdr:colOff>
      <xdr:row>33</xdr:row>
      <xdr:rowOff>197069</xdr:rowOff>
    </xdr:to>
    <xdr:pic>
      <xdr:nvPicPr>
        <xdr:cNvPr id="3085" name="Picture 1126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9626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561975</xdr:colOff>
      <xdr:row>33</xdr:row>
      <xdr:rowOff>0</xdr:rowOff>
    </xdr:from>
    <xdr:to>
      <xdr:col>9</xdr:col>
      <xdr:colOff>142875</xdr:colOff>
      <xdr:row>33</xdr:row>
      <xdr:rowOff>197069</xdr:rowOff>
    </xdr:to>
    <xdr:pic>
      <xdr:nvPicPr>
        <xdr:cNvPr id="3086" name="Picture 1127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524625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33</xdr:row>
      <xdr:rowOff>197069</xdr:rowOff>
    </xdr:to>
    <xdr:pic>
      <xdr:nvPicPr>
        <xdr:cNvPr id="3087" name="Picture 1128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33</xdr:row>
      <xdr:rowOff>197069</xdr:rowOff>
    </xdr:to>
    <xdr:pic>
      <xdr:nvPicPr>
        <xdr:cNvPr id="3088" name="Picture 1129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33</xdr:row>
      <xdr:rowOff>197069</xdr:rowOff>
    </xdr:to>
    <xdr:pic>
      <xdr:nvPicPr>
        <xdr:cNvPr id="3089" name="Picture 1130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33</xdr:row>
      <xdr:rowOff>197069</xdr:rowOff>
    </xdr:to>
    <xdr:pic>
      <xdr:nvPicPr>
        <xdr:cNvPr id="3090" name="Picture 1131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33</xdr:row>
      <xdr:rowOff>197069</xdr:rowOff>
    </xdr:to>
    <xdr:pic>
      <xdr:nvPicPr>
        <xdr:cNvPr id="3091" name="Picture 1132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561975</xdr:colOff>
      <xdr:row>33</xdr:row>
      <xdr:rowOff>0</xdr:rowOff>
    </xdr:from>
    <xdr:to>
      <xdr:col>9</xdr:col>
      <xdr:colOff>142875</xdr:colOff>
      <xdr:row>33</xdr:row>
      <xdr:rowOff>197069</xdr:rowOff>
    </xdr:to>
    <xdr:pic>
      <xdr:nvPicPr>
        <xdr:cNvPr id="3093" name="Picture 1134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6524625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561975</xdr:colOff>
      <xdr:row>33</xdr:row>
      <xdr:rowOff>0</xdr:rowOff>
    </xdr:from>
    <xdr:to>
      <xdr:col>9</xdr:col>
      <xdr:colOff>142875</xdr:colOff>
      <xdr:row>33</xdr:row>
      <xdr:rowOff>197069</xdr:rowOff>
    </xdr:to>
    <xdr:pic>
      <xdr:nvPicPr>
        <xdr:cNvPr id="3095" name="Picture 1136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" cstate="print"/>
        <a:srcRect/>
        <a:stretch>
          <a:fillRect/>
        </a:stretch>
      </xdr:blipFill>
      <xdr:spPr bwMode="auto">
        <a:xfrm>
          <a:off x="6524625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561975</xdr:colOff>
      <xdr:row>33</xdr:row>
      <xdr:rowOff>0</xdr:rowOff>
    </xdr:from>
    <xdr:to>
      <xdr:col>9</xdr:col>
      <xdr:colOff>142875</xdr:colOff>
      <xdr:row>33</xdr:row>
      <xdr:rowOff>197069</xdr:rowOff>
    </xdr:to>
    <xdr:pic>
      <xdr:nvPicPr>
        <xdr:cNvPr id="3097" name="Picture 1138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" cstate="print"/>
        <a:srcRect/>
        <a:stretch>
          <a:fillRect/>
        </a:stretch>
      </xdr:blipFill>
      <xdr:spPr bwMode="auto">
        <a:xfrm>
          <a:off x="6524625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33</xdr:row>
      <xdr:rowOff>0</xdr:rowOff>
    </xdr:from>
    <xdr:to>
      <xdr:col>8</xdr:col>
      <xdr:colOff>190500</xdr:colOff>
      <xdr:row>33</xdr:row>
      <xdr:rowOff>197069</xdr:rowOff>
    </xdr:to>
    <xdr:pic>
      <xdr:nvPicPr>
        <xdr:cNvPr id="3099" name="Picture 1140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 cstate="print"/>
        <a:srcRect/>
        <a:stretch>
          <a:fillRect/>
        </a:stretch>
      </xdr:blipFill>
      <xdr:spPr bwMode="auto">
        <a:xfrm>
          <a:off x="59626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561975</xdr:colOff>
      <xdr:row>33</xdr:row>
      <xdr:rowOff>0</xdr:rowOff>
    </xdr:from>
    <xdr:to>
      <xdr:col>9</xdr:col>
      <xdr:colOff>142875</xdr:colOff>
      <xdr:row>33</xdr:row>
      <xdr:rowOff>197069</xdr:rowOff>
    </xdr:to>
    <xdr:pic>
      <xdr:nvPicPr>
        <xdr:cNvPr id="3100" name="Picture 1141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6524625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33</xdr:row>
      <xdr:rowOff>197069</xdr:rowOff>
    </xdr:to>
    <xdr:pic>
      <xdr:nvPicPr>
        <xdr:cNvPr id="3101" name="Picture 1142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3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33</xdr:row>
      <xdr:rowOff>0</xdr:rowOff>
    </xdr:from>
    <xdr:to>
      <xdr:col>8</xdr:col>
      <xdr:colOff>190500</xdr:colOff>
      <xdr:row>33</xdr:row>
      <xdr:rowOff>197069</xdr:rowOff>
    </xdr:to>
    <xdr:pic>
      <xdr:nvPicPr>
        <xdr:cNvPr id="3102" name="Picture 1145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4" cstate="print"/>
        <a:srcRect/>
        <a:stretch>
          <a:fillRect/>
        </a:stretch>
      </xdr:blipFill>
      <xdr:spPr bwMode="auto">
        <a:xfrm>
          <a:off x="59626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33</xdr:row>
      <xdr:rowOff>0</xdr:rowOff>
    </xdr:from>
    <xdr:to>
      <xdr:col>8</xdr:col>
      <xdr:colOff>190500</xdr:colOff>
      <xdr:row>33</xdr:row>
      <xdr:rowOff>197069</xdr:rowOff>
    </xdr:to>
    <xdr:pic>
      <xdr:nvPicPr>
        <xdr:cNvPr id="3103" name="Picture 1146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5" cstate="print"/>
        <a:srcRect/>
        <a:stretch>
          <a:fillRect/>
        </a:stretch>
      </xdr:blipFill>
      <xdr:spPr bwMode="auto">
        <a:xfrm>
          <a:off x="59626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133350</xdr:colOff>
      <xdr:row>33</xdr:row>
      <xdr:rowOff>0</xdr:rowOff>
    </xdr:from>
    <xdr:to>
      <xdr:col>10</xdr:col>
      <xdr:colOff>323850</xdr:colOff>
      <xdr:row>33</xdr:row>
      <xdr:rowOff>197069</xdr:rowOff>
    </xdr:to>
    <xdr:pic>
      <xdr:nvPicPr>
        <xdr:cNvPr id="3105" name="Picture 1149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6" cstate="print"/>
        <a:srcRect/>
        <a:stretch>
          <a:fillRect/>
        </a:stretch>
      </xdr:blipFill>
      <xdr:spPr bwMode="auto">
        <a:xfrm>
          <a:off x="731520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33</xdr:row>
      <xdr:rowOff>0</xdr:rowOff>
    </xdr:from>
    <xdr:to>
      <xdr:col>8</xdr:col>
      <xdr:colOff>190500</xdr:colOff>
      <xdr:row>33</xdr:row>
      <xdr:rowOff>197069</xdr:rowOff>
    </xdr:to>
    <xdr:pic>
      <xdr:nvPicPr>
        <xdr:cNvPr id="3107" name="Picture 1151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7" cstate="print"/>
        <a:srcRect/>
        <a:stretch>
          <a:fillRect/>
        </a:stretch>
      </xdr:blipFill>
      <xdr:spPr bwMode="auto">
        <a:xfrm>
          <a:off x="59626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133350</xdr:colOff>
      <xdr:row>33</xdr:row>
      <xdr:rowOff>0</xdr:rowOff>
    </xdr:from>
    <xdr:to>
      <xdr:col>10</xdr:col>
      <xdr:colOff>323850</xdr:colOff>
      <xdr:row>33</xdr:row>
      <xdr:rowOff>197069</xdr:rowOff>
    </xdr:to>
    <xdr:pic>
      <xdr:nvPicPr>
        <xdr:cNvPr id="3109" name="Picture 1154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8" cstate="print"/>
        <a:srcRect/>
        <a:stretch>
          <a:fillRect/>
        </a:stretch>
      </xdr:blipFill>
      <xdr:spPr bwMode="auto">
        <a:xfrm>
          <a:off x="731520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33</xdr:row>
      <xdr:rowOff>0</xdr:rowOff>
    </xdr:from>
    <xdr:to>
      <xdr:col>8</xdr:col>
      <xdr:colOff>190500</xdr:colOff>
      <xdr:row>33</xdr:row>
      <xdr:rowOff>197069</xdr:rowOff>
    </xdr:to>
    <xdr:pic>
      <xdr:nvPicPr>
        <xdr:cNvPr id="3111" name="Picture 1156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9" cstate="print"/>
        <a:srcRect/>
        <a:stretch>
          <a:fillRect/>
        </a:stretch>
      </xdr:blipFill>
      <xdr:spPr bwMode="auto">
        <a:xfrm>
          <a:off x="59626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33</xdr:row>
      <xdr:rowOff>197069</xdr:rowOff>
    </xdr:to>
    <xdr:pic>
      <xdr:nvPicPr>
        <xdr:cNvPr id="3113" name="Picture 1158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0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33</xdr:row>
      <xdr:rowOff>0</xdr:rowOff>
    </xdr:from>
    <xdr:to>
      <xdr:col>10</xdr:col>
      <xdr:colOff>190500</xdr:colOff>
      <xdr:row>33</xdr:row>
      <xdr:rowOff>197069</xdr:rowOff>
    </xdr:to>
    <xdr:pic>
      <xdr:nvPicPr>
        <xdr:cNvPr id="3115" name="Picture 1160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1" cstate="print"/>
        <a:srcRect/>
        <a:stretch>
          <a:fillRect/>
        </a:stretch>
      </xdr:blipFill>
      <xdr:spPr bwMode="auto">
        <a:xfrm>
          <a:off x="71818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561975</xdr:colOff>
      <xdr:row>33</xdr:row>
      <xdr:rowOff>0</xdr:rowOff>
    </xdr:from>
    <xdr:to>
      <xdr:col>9</xdr:col>
      <xdr:colOff>142875</xdr:colOff>
      <xdr:row>33</xdr:row>
      <xdr:rowOff>197069</xdr:rowOff>
    </xdr:to>
    <xdr:pic>
      <xdr:nvPicPr>
        <xdr:cNvPr id="3118" name="Picture 1163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2" cstate="print"/>
        <a:srcRect/>
        <a:stretch>
          <a:fillRect/>
        </a:stretch>
      </xdr:blipFill>
      <xdr:spPr bwMode="auto">
        <a:xfrm>
          <a:off x="6524625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561975</xdr:colOff>
      <xdr:row>33</xdr:row>
      <xdr:rowOff>0</xdr:rowOff>
    </xdr:from>
    <xdr:to>
      <xdr:col>9</xdr:col>
      <xdr:colOff>142875</xdr:colOff>
      <xdr:row>33</xdr:row>
      <xdr:rowOff>197069</xdr:rowOff>
    </xdr:to>
    <xdr:pic>
      <xdr:nvPicPr>
        <xdr:cNvPr id="3120" name="Picture 1165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3" cstate="print"/>
        <a:srcRect/>
        <a:stretch>
          <a:fillRect/>
        </a:stretch>
      </xdr:blipFill>
      <xdr:spPr bwMode="auto">
        <a:xfrm>
          <a:off x="6524625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33</xdr:row>
      <xdr:rowOff>0</xdr:rowOff>
    </xdr:from>
    <xdr:to>
      <xdr:col>8</xdr:col>
      <xdr:colOff>190500</xdr:colOff>
      <xdr:row>33</xdr:row>
      <xdr:rowOff>197069</xdr:rowOff>
    </xdr:to>
    <xdr:pic>
      <xdr:nvPicPr>
        <xdr:cNvPr id="3121" name="Picture 1166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4" cstate="print"/>
        <a:srcRect/>
        <a:stretch>
          <a:fillRect/>
        </a:stretch>
      </xdr:blipFill>
      <xdr:spPr bwMode="auto">
        <a:xfrm>
          <a:off x="59626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33</xdr:row>
      <xdr:rowOff>0</xdr:rowOff>
    </xdr:from>
    <xdr:to>
      <xdr:col>8</xdr:col>
      <xdr:colOff>190500</xdr:colOff>
      <xdr:row>33</xdr:row>
      <xdr:rowOff>197069</xdr:rowOff>
    </xdr:to>
    <xdr:pic>
      <xdr:nvPicPr>
        <xdr:cNvPr id="3123" name="Picture 1168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5" cstate="print"/>
        <a:srcRect/>
        <a:stretch>
          <a:fillRect/>
        </a:stretch>
      </xdr:blipFill>
      <xdr:spPr bwMode="auto">
        <a:xfrm>
          <a:off x="59626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33</xdr:row>
      <xdr:rowOff>0</xdr:rowOff>
    </xdr:from>
    <xdr:to>
      <xdr:col>8</xdr:col>
      <xdr:colOff>190500</xdr:colOff>
      <xdr:row>33</xdr:row>
      <xdr:rowOff>197069</xdr:rowOff>
    </xdr:to>
    <xdr:pic>
      <xdr:nvPicPr>
        <xdr:cNvPr id="3124" name="Picture 1169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/>
        <a:srcRect/>
        <a:stretch>
          <a:fillRect/>
        </a:stretch>
      </xdr:blipFill>
      <xdr:spPr bwMode="auto">
        <a:xfrm>
          <a:off x="59626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561975</xdr:colOff>
      <xdr:row>33</xdr:row>
      <xdr:rowOff>0</xdr:rowOff>
    </xdr:from>
    <xdr:to>
      <xdr:col>9</xdr:col>
      <xdr:colOff>142875</xdr:colOff>
      <xdr:row>33</xdr:row>
      <xdr:rowOff>197069</xdr:rowOff>
    </xdr:to>
    <xdr:pic>
      <xdr:nvPicPr>
        <xdr:cNvPr id="3125" name="Picture 1170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/>
        <a:srcRect/>
        <a:stretch>
          <a:fillRect/>
        </a:stretch>
      </xdr:blipFill>
      <xdr:spPr bwMode="auto">
        <a:xfrm>
          <a:off x="6524625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33</xdr:row>
      <xdr:rowOff>197069</xdr:rowOff>
    </xdr:to>
    <xdr:pic>
      <xdr:nvPicPr>
        <xdr:cNvPr id="3126" name="Picture 1171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33</xdr:row>
      <xdr:rowOff>197069</xdr:rowOff>
    </xdr:to>
    <xdr:pic>
      <xdr:nvPicPr>
        <xdr:cNvPr id="3127" name="Picture 1172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33</xdr:row>
      <xdr:rowOff>197069</xdr:rowOff>
    </xdr:to>
    <xdr:pic>
      <xdr:nvPicPr>
        <xdr:cNvPr id="3128" name="Picture 1173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0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33</xdr:row>
      <xdr:rowOff>197069</xdr:rowOff>
    </xdr:to>
    <xdr:pic>
      <xdr:nvPicPr>
        <xdr:cNvPr id="3129" name="Picture 1174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1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33</xdr:row>
      <xdr:rowOff>197069</xdr:rowOff>
    </xdr:to>
    <xdr:pic>
      <xdr:nvPicPr>
        <xdr:cNvPr id="3130" name="Picture 1175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2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33</xdr:row>
      <xdr:rowOff>197069</xdr:rowOff>
    </xdr:to>
    <xdr:pic>
      <xdr:nvPicPr>
        <xdr:cNvPr id="3131" name="Picture 1176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5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33</xdr:row>
      <xdr:rowOff>197069</xdr:rowOff>
    </xdr:to>
    <xdr:pic>
      <xdr:nvPicPr>
        <xdr:cNvPr id="3132" name="Picture 1177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3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33</xdr:row>
      <xdr:rowOff>197069</xdr:rowOff>
    </xdr:to>
    <xdr:pic>
      <xdr:nvPicPr>
        <xdr:cNvPr id="3133" name="Picture 1178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5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33</xdr:row>
      <xdr:rowOff>197069</xdr:rowOff>
    </xdr:to>
    <xdr:pic>
      <xdr:nvPicPr>
        <xdr:cNvPr id="3134" name="Picture 1179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4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33</xdr:row>
      <xdr:rowOff>197069</xdr:rowOff>
    </xdr:to>
    <xdr:pic>
      <xdr:nvPicPr>
        <xdr:cNvPr id="3135" name="Picture 1180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5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33</xdr:row>
      <xdr:rowOff>197069</xdr:rowOff>
    </xdr:to>
    <xdr:pic>
      <xdr:nvPicPr>
        <xdr:cNvPr id="3136" name="Picture 1181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6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33</xdr:row>
      <xdr:rowOff>197069</xdr:rowOff>
    </xdr:to>
    <xdr:pic>
      <xdr:nvPicPr>
        <xdr:cNvPr id="3137" name="Picture 1182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5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33</xdr:row>
      <xdr:rowOff>197069</xdr:rowOff>
    </xdr:to>
    <xdr:pic>
      <xdr:nvPicPr>
        <xdr:cNvPr id="3138" name="Picture 1183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7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33</xdr:row>
      <xdr:rowOff>197069</xdr:rowOff>
    </xdr:to>
    <xdr:pic>
      <xdr:nvPicPr>
        <xdr:cNvPr id="3139" name="Picture 1184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8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33</xdr:row>
      <xdr:rowOff>197069</xdr:rowOff>
    </xdr:to>
    <xdr:pic>
      <xdr:nvPicPr>
        <xdr:cNvPr id="3140" name="Picture 1185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9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33</xdr:row>
      <xdr:rowOff>197069</xdr:rowOff>
    </xdr:to>
    <xdr:pic>
      <xdr:nvPicPr>
        <xdr:cNvPr id="3141" name="Picture 1186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0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33</xdr:row>
      <xdr:rowOff>197069</xdr:rowOff>
    </xdr:to>
    <xdr:pic>
      <xdr:nvPicPr>
        <xdr:cNvPr id="3142" name="Picture 1187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1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33</xdr:row>
      <xdr:rowOff>197069</xdr:rowOff>
    </xdr:to>
    <xdr:pic>
      <xdr:nvPicPr>
        <xdr:cNvPr id="3143" name="Picture 1188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2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0</xdr:colOff>
      <xdr:row>33</xdr:row>
      <xdr:rowOff>0</xdr:rowOff>
    </xdr:from>
    <xdr:to>
      <xdr:col>14</xdr:col>
      <xdr:colOff>304800</xdr:colOff>
      <xdr:row>34</xdr:row>
      <xdr:rowOff>104775</xdr:rowOff>
    </xdr:to>
    <xdr:sp macro="" textlink="">
      <xdr:nvSpPr>
        <xdr:cNvPr id="1025" name="AutoShape 1" descr="data:image/jpeg;base64,/9j/4AAQSkZJRgABAQAAAQABAAD/2wCEAAkGBwgHBgkIBwgKCgkLDRYPDQwMDRsUFRAWIB0iIiAdHx8kKDQsJCYxJx8fLT0tMTU3Ojo6Iys/RD84QzQ5OjcBCgoKDQwNGg8PGjclHyU3Nzc3Nzc3Nzc3Nzc3Nzc3Nzc3Nzc3Nzc3Nzc3Nzc3Nzc3Nzc3Nzc3Nzc3Nzc3Nzc3N//AABEIAI4AvgMBIgACEQEDEQH/xAAcAAABBQEBAQAAAAAAAAAAAAACAQMEBQYHAAj/xAA/EAABAwIEBAMEBwYFBQAAAAABAgMRAAQFEiExIkFRYQYTcRQygZEHI6GxwdHhFTNCUvDxRFNicoIkJjRFkv/EABkBAAMBAQEAAAAAAAAAAAAAAAECAwAEBf/EACcRAAICAQMEAgIDAQAAAAAAAAABAhEDEiExBBMiQVFxQmGx4fAy/9oADAMBAAIRAxEAPwDXBNEETT+SiCK9WzyaG0IpxKKcSinAmlchlEbSijCKcApYpbDQIRRZaWvUtjAxXjS0hTWAwCKTLTuWvZaNgoZIpCmnimkyz60UwURymhyU+spSDzI5Cq2/xBq1RmuXUtpjYc/x+VTlmjH7KQwSl9fsfcKEyCeLoN6r7u+bYSVPuBpPSdTVd7fiF/ph1v5bESX3hHyqqfXYWr3mvrcxC6O5J4E1zyy5JuuP5OiOPHjV8/fBMdxC+v3MmFMeW0P8Q4IA9P6NVr5w+yd8x5asQujzJ4En+vX4VGxDErm8gLcytDZpGiar1ydDyqkMFckcnU29t/8AekPYhiNzeyHlfV8kJ0SPz+NQDrTxTNCUxtXRFRjsjinKU35MZCTMRpRZJ9aNUxM15NMA7GE0QTSxRUtnXR5Io6EUUUpha9SgUYTQsNAhM0uWnAmiCO1Cw0M5aUIp3LHLbemlvtJEzm7DX7aVzSVthUG+BQivKSEiVEAdTVffYs1apK3XWmEATKzrVN+3XL4xhts9dDk8rgQO8n9Kk+oX4ll07/LY0K7hse5Ku+wqoxHGWGuFb2Y8mmRqaqbx0kEYliISD/h7YST6moIxJu3lOH2rbE7uK4lH+vjSeeQa8eP+y3XdYncW4WPKw21/zX9Vn0H9etVD1zh1qsuMpXf3E/vrg6fAVWvPPXEruHVuq6qNNgEj3ZqscSS3IS6hvgdvr+7vTD7hyA6ITon5VDUBEmnVA9KSNKskorY55NydsjlsakEzSBvMSo08qANaaUNDsKaxaGYjSaBQjUc6cOXcfOhUJSRREoAo0oAmaNU6awKEpEkk/bRs1HZ6UCvAa0YFIdR5KacCZrwFGKUZI8lFKpbaPecSPU1VeJbq4tcOUuytjdXH8DIcCM+oG52AmfhWOvMWxppH/XYn4fwRPRSy+s/aATXPPK06SOiGFNWzoRuUTCEqWewiqfFfFOG4Yk+3YjaWsTwqcBWY6Df7K5pfY9gis3t+P47jJ/yLU+zMmT0EffVYjxfaWbmbBfD2HWbhOj7/ANa9qf5v1qTnkZVQxo6jaeIjijbi8Ptbp5CCAHH0FpCp5jNy+HOkcav7kw7dltJ95u2Qc3wPKrD6NXxinh5u/wATUH33XCoKW2AAI0CR0rXezWylE5QnXoByqLi2V1L0cxfYYsoU1Yec8pYHm3as2p5warXr++uVut3DyglK4yJ4QNO1dPxTDrEot9gU3DZnfrXLr0gYg9liFEK+f9qthXluc/UN6diOtI239a8kdaUma8nUanlXYeeIAAkig0jaiHP1psq39aYB4nT1oJkfGiPam5gnNtyigEbVOo6GgO+uo7UatFEgmmlEjbboKIrEkn3QEgdqT7a8EKKsxmK9p6etH2KNETMikyzyol+972lCCZMEAelEH7O00aabpZpTrHBpRimgaWY50DHOfpnv1s2ljbNLWkuOSrKop0SCTt6iuPtlI4jkBkEkJk7Emtx9MV57T4latwUxbsEgqPNao+5IrDFRUDlUdZjKnqQK43uzsrYcSTCNFK2JkwNpo21BBSZQkjJpudppleZRVCSRxGSrl7u1FnyyApAAKxCRJ0EUDUdU8C4o/ZYCy35qlSQuTuJQnT0HKtEjxA6HApTh9SZrCYUXGrBhChByAkK9NvuqULhSTqY9DS6bBraNfd+I3VtNw4oZVgyD0rONO+c44sGZIE9dP1qCu50HvU5hqjkUTGqvwquKNMjmlaJnakGkV6a9OtdJysQ76UBjkKLnIECkO9awADekXoqAKUwDQuawedawgrSRBMCabWBGgo1GQJ3oQrh0FFMWhsnSKbNEdzQmI50wrBURyHzoM3ai7UMelZhSvY7RFer1LQOgJO1CtWRKlHYAmvDeo+Kupt8PedUfdT/f7JpZulY0Vckj588bXftXim/UVIKUOBoHc8KdftmqZKtUwVn3ZCR8aS6eNxcPPqUnM6tbk91KoZ1VxkgZiIETyFcZ1sNIzQA2TIHvGdz0ogqRlC0JBB93WCVUATBAUlRhQAzmNh3o2swykZEaI4uW/asA2No6fZmw5mUogkk8p1pwuEEgBIg1EQshtCSuYQB6mnM8qVCVHUanaiSHi5KDLmutWWGQLdBjdWn/AM1TBaijQBOh2qeyVJw24W2pWdCCUgEROSnhyTycFspxMgSdR0pC6gEStIkganrUNVur2lha1EgogpUomSPvOv2U8yCMgEFJb3jUn1qtkWiQ6nKQBqKbMHntRGD1++gOm40prNQKiSdqFeoiiV2NCTpt86AAOR0BpNzFECdYER0FNE666GimagFaHcD1pD3BolHoSPTSgJgUQP5B56b0kHmJpPQ0sE1rNW52YV6vUopip4VmfpEvTY+FrxwGFZCB6kZR9qhWmrm/00XUYM3ayT5riAYHcn8BUsz8SuJeRx9CSMqSBoUjXsJpRJTl80J0GkA7mab0HFlg8R1PXQU4kKCuEJABE/Adq5joFCk8SsyyeM8M+lOW6JfQEsFRK0DUxMCmpVlgrSAUgQB1PenbQg3bY80/vFHQxy7VjPg06SraExGgNeUs5uJf8UQKjZwFqgOaADaiCzn0QAcx50SI6FiOajB50N3irti2pDSSCtAUASNNI50GZZRulJy671AxUKUsS5ADehBEb0UzaU+SwTj1yHYUpSENkxEGSZ68u01MX4kShSVIQmBwqSpQiY3Hy61k3fKBdKiZIB3n+t6JwjI7kbKjmE5U7/eedFSZnjib5jEmyylb6gkxxQDHaDSftO2ShtS3gM6oGok6xtWDfdfAcRmISIIStZgajlPfpTWV5SpUoZVNg8Kew7UXMHZOiG+s1Zvr0SnU8Q2o0vtqUEpUmVJzJAMyK52GEFxnMtRjh1IHM9zyNK255TSMijLS8yCASUyPh0o9wV4l8nQEOJWOBUpmDHXnQr03OnpWUw594Yp5CnygPjMSCIzESCY/Or1m7W9ePt5AWWwAl4bLPOmUrQkoUyWopjrQFUbV7NwwQZpskdhT2TSCzevwFKkz1plSuv2V4K6T8aHsNbHbG1pcGZtaVD/SoH7qL4V8/ow7E7M5rZZRHNp2Pyq+wLGfEjT6G3726U0TlSlSgdetDvF+2zsVcW+mS8DmM2tqF6IC3CPkkfcqtYx4uxRKcwS2+BH71sJ322IrI45hQx3EDiV2XEh0+SlCDpoZJnnqTUsuWLorjxtWc/EbFwxoN/jSEtkSUqMAnXuY610ez8OYVb29287bBwNqUhKlqk5hoNDzkj4TU1m0whtoBJyLAGrbRM6DtprNQ7qK6WczYtX3SA1aOqnKJCCRt6VYWOE4l5razZlCRzUsda6F7XhrbaUrYWpSVKOYkJzCeGdZrwxm0SVJQyyW8xISVjtE/L7a2uT4izUq5M7Y4Hid5cpbQq3SV7eYsxoJOwPSm8Zwi8wV5lu+daJdC1J8pROxgzIFayxxi3OItuvBLbbaVxlBUcyhBn41U+NHFY1d2y8OKFIZbWFlwFJkqkRpU9eXvKOnxNox9tu9zLyhKPeJ4eveo2IOtylQTmlvknXepFzbXNilCXC3xp/h9fTvUW8W44OACQg7nnNdJH3RFUtflqytKH1STJEDkelI+4shYJSJSDBM9O5oeM5gMgV5QGiZOw6CvHzOKVqALY0AI5D0rBPLS6FK4iE+UIypPQdo+2gypUWVOKUrQp4iB17mkKElxGYzKCnUjXcfgKAeUlts6cK/5j26CgMSQUJSmFaAmSD+lOec2FuBIjn7o/P1qIXEJK0p/hUJ0J025nuKPzUJdMnRSOwHSiLRLceU0llxrjXBIGaYIJ3jtFaRBcZRbtWIC7bdRJkpnX8ayKrguMJ8pJUtKtdSTqO1abA/aF2ik+U8kAyE+WRAj85pkxJxdWWWbmUnWmlqE7Cnk2V44YTbOn/hTv7GxNW1msDvFNrQnbl8EIqnmKTMkczVg1gWIrIzthCeapmPhzo2/Dt4rMStCYMQZmleRDRwy+CheusftCnzTZupO3X8KkWePvpUfOtmyMpEtqO8ab0/iVs7epLVs4lL2XgWpQAM61mW8KxC6xNzDku/XNJzLIc4Y05j1FK69lKlZeHF31ZgU5NcxM84iai3GNLAg3SACZIJ51HT4Lvir6wPK0/gaKpqFjGDqwhhJWzdoWswPPbASdNYg0PFcIOiXLZYDEXFhBC3VcyUIJj5Cm7jGLUylReURyKTp86V+1umWENnDsSzJTBU42SmY9DWcfdlwy2EHmIiips3bReKxi1y8Fu4THQD8aJrHUgQLYiOqoqhbbdWytxJ4URNM+Yr+ZXzo6mbtxNtaX1zdJLrTTA1iJUSPkPxp/2i+bkhy3SehZJ+9QrBZ1EQVKI7mkEHeam9d8lUsaX/ACW1xiF1c3T7inA4QqAmCB8BOm1K2+6dfI+R/OtPfYVZMfR/b3SbZsXCrdLnm5eKSoazWEDy/wCdUdJopsVwVl0t5K0wttxIPIpmhS1aOEJzJSqIicp+VVYunYAKgQORAp5u+cJILSFT0n9aNsXQi6s7PCmgld81cuJSSJZfCefpWrwHw/4OxZDimLa6HlRmS88dzPQ9qg+AcJl5eK3LKIjIyiBHdR6nlXQ0LSEoWlTKe0UknfBfHidWUifDnhi2zLXYIMTpkKiaJgYXbkKtcEe091Qt0pirhRCiVFxIkyeH9abU8EiA6TGnuUY6fe4ZYpXs6IVteFLpCcJeSlSpklNTm3iV8LAAI5q1psK8xvhWvNOkJj8KTK7yQ6NOtLJL0h4Y65djyLhQXo2gHavOXlw4nRKAfT9aZQhXvLQuf93600ZEDIrfmr9aCQ+lD6/alNn64DSdEj8qiM5s6yp8AmNJpyPKIUWGo23FeWpZSMraBHT+1PpQlEVnFMPSYTdWqc2kJUka9tKrbO7sbXGcQuri4ZaeKEo41wVQTNXWJeEMLsUquWgslhGcAgamdOXauZ47ZvKcVfh3hWpQy5iPdMbUasi50rZ0NOPYWpGX9qsBQMAhZM1U+JncNxKzZf8APzstPp4hmIRqmdDvpFZfwfiNkrF2m8XYcebWciPLAkKJAk1qfH6bPA1JZQ0s2yFpUpCSJM/2FBoKnqQmM+LLAWzrdk+lx0gJJDC9O+tc3xNRdX5hSd9eGKtr/FrS7ubm5wph23ZUQShxQJGwgEcvzNVzl8pxoIWhKsqwZO5jlTInKVsvsEtUo8E4g4+2mVOq1I1ACBH21jMium1bx97/ALDUpAypcLhI/wCQFYm0hVwnMMw3g+lBBfCGMpieVKBodaurhAcaLao93h093aqhtsrzQRw70RUzo2Mqj6OrMGf/ABG/wrmwGldHxRJf8B2TSdD7M0NduVc8bTK0p/1UENI8EAe8YnWpuHhnzkhKVKVBInTamr8BBQiBIbTqPSp/hC39p8QWLJOjqlI17pNEBqcI8WOPI8izw9CQwB7yz1PanGvHl89nQiztkKbkkEqJEazUr6M8HZPibF7a7SHEpbJTE7hwD8aj2uC21v8ASO7h54mHw8kJPKWyaSkUeSVcka58f30cKLIqA2DLhn7RTDHjXFrtTiW27dKkIK/3SuXqqqVuwbcu/LUT7qiVegq4wO2tsNxRF68357GQhbI4ZSUkHXrrTqJB9R6bDwvxfjV7dBlosZspV+73j40GIeMvENpcu261tBQgj6sbEU74XsGsP8S2zrri32M6klsiNCCKtfpPwe2Yv7K9tE+Wl5rKpEbwTrQqhlkclaZnrzxb4gt1JBfTDjYWPq06g1BX4sx4yRdwP9gqyx+1ZX4UwG+Ccrv11s5H8eReh+U1nAlHluDUEajXYaafM0Q65fJZM4/j12h//rnMzbfmAJA1AOtQj4hxpX/sX/goVbeCENJ8S4eH2w4w+6WVtnmFJP4x8qp8Xw8WeJ3Vq04ooZeW2J6A1ganVn//2Q=="/>
        <xdr:cNvSpPr>
          <a:spLocks noChangeAspect="1" noChangeArrowheads="1"/>
        </xdr:cNvSpPr>
      </xdr:nvSpPr>
      <xdr:spPr bwMode="auto">
        <a:xfrm>
          <a:off x="10306050" y="8467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16</xdr:row>
      <xdr:rowOff>0</xdr:rowOff>
    </xdr:from>
    <xdr:to>
      <xdr:col>20</xdr:col>
      <xdr:colOff>304800</xdr:colOff>
      <xdr:row>17</xdr:row>
      <xdr:rowOff>104775</xdr:rowOff>
    </xdr:to>
    <xdr:sp macro="" textlink="">
      <xdr:nvSpPr>
        <xdr:cNvPr id="1026" name="AutoShape 2" descr="data:image/jpeg;base64,/9j/4AAQSkZJRgABAQAAAQABAAD/2wCEAAkGBwgHBgkIBwgKCgkLDRYPDQwMDRsUFRAWIB0iIiAdHx8kKDQsJCYxJx8fLT0tMTU3Ojo6Iys/RD84QzQ5OjcBCgoKDQwNGg8PGjclHyU3Nzc3Nzc3Nzc3Nzc3Nzc3Nzc3Nzc3Nzc3Nzc3Nzc3Nzc3Nzc3Nzc3Nzc3Nzc3Nzc3N//AABEIAI4AvgMBIgACEQEDEQH/xAAcAAABBQEBAQAAAAAAAAAAAAACAQMEBQYHAAj/xAA/EAABAwIEBAMEBwYFBQAAAAABAgMRAAQFEiExIkFRYQYTcRQygZEHI6GxwdHhFTNCUvDxRFNicoIkJjRFkv/EABkBAAMBAQEAAAAAAAAAAAAAAAECAwAEBf/EACcRAAICAQMEAgIDAQAAAAAAAAABAhEDEiExBBMiQVFxQmGx4fAy/9oADAMBAAIRAxEAPwDXBNEETT+SiCK9WzyaG0IpxKKcSinAmlchlEbSijCKcApYpbDQIRRZaWvUtjAxXjS0hTWAwCKTLTuWvZaNgoZIpCmnimkyz60UwURymhyU+spSDzI5Cq2/xBq1RmuXUtpjYc/x+VTlmjH7KQwSl9fsfcKEyCeLoN6r7u+bYSVPuBpPSdTVd7fiF/ph1v5bESX3hHyqqfXYWr3mvrcxC6O5J4E1zyy5JuuP5OiOPHjV8/fBMdxC+v3MmFMeW0P8Q4IA9P6NVr5w+yd8x5asQujzJ4En+vX4VGxDErm8gLcytDZpGiar1ydDyqkMFckcnU29t/8AekPYhiNzeyHlfV8kJ0SPz+NQDrTxTNCUxtXRFRjsjinKU35MZCTMRpRZJ9aNUxM15NMA7GE0QTSxRUtnXR5Io6EUUUpha9SgUYTQsNAhM0uWnAmiCO1Cw0M5aUIp3LHLbemlvtJEzm7DX7aVzSVthUG+BQivKSEiVEAdTVffYs1apK3XWmEATKzrVN+3XL4xhts9dDk8rgQO8n9Kk+oX4ll07/LY0K7hse5Ku+wqoxHGWGuFb2Y8mmRqaqbx0kEYliISD/h7YST6moIxJu3lOH2rbE7uK4lH+vjSeeQa8eP+y3XdYncW4WPKw21/zX9Vn0H9etVD1zh1qsuMpXf3E/vrg6fAVWvPPXEruHVuq6qNNgEj3ZqscSS3IS6hvgdvr+7vTD7hyA6ITon5VDUBEmnVA9KSNKskorY55NydsjlsakEzSBvMSo08qANaaUNDsKaxaGYjSaBQjUc6cOXcfOhUJSRREoAo0oAmaNU6awKEpEkk/bRs1HZ6UCvAa0YFIdR5KacCZrwFGKUZI8lFKpbaPecSPU1VeJbq4tcOUuytjdXH8DIcCM+oG52AmfhWOvMWxppH/XYn4fwRPRSy+s/aATXPPK06SOiGFNWzoRuUTCEqWewiqfFfFOG4Yk+3YjaWsTwqcBWY6Df7K5pfY9gis3t+P47jJ/yLU+zMmT0EffVYjxfaWbmbBfD2HWbhOj7/ANa9qf5v1qTnkZVQxo6jaeIjijbi8Ptbp5CCAHH0FpCp5jNy+HOkcav7kw7dltJ95u2Qc3wPKrD6NXxinh5u/wATUH33XCoKW2AAI0CR0rXezWylE5QnXoByqLi2V1L0cxfYYsoU1Yec8pYHm3as2p5warXr++uVut3DyglK4yJ4QNO1dPxTDrEot9gU3DZnfrXLr0gYg9liFEK+f9qthXluc/UN6diOtI239a8kdaUma8nUanlXYeeIAAkig0jaiHP1psq39aYB4nT1oJkfGiPam5gnNtyigEbVOo6GgO+uo7UatFEgmmlEjbboKIrEkn3QEgdqT7a8EKKsxmK9p6etH2KNETMikyzyol+972lCCZMEAelEH7O00aabpZpTrHBpRimgaWY50DHOfpnv1s2ljbNLWkuOSrKop0SCTt6iuPtlI4jkBkEkJk7Emtx9MV57T4latwUxbsEgqPNao+5IrDFRUDlUdZjKnqQK43uzsrYcSTCNFK2JkwNpo21BBSZQkjJpudppleZRVCSRxGSrl7u1FnyyApAAKxCRJ0EUDUdU8C4o/ZYCy35qlSQuTuJQnT0HKtEjxA6HApTh9SZrCYUXGrBhChByAkK9NvuqULhSTqY9DS6bBraNfd+I3VtNw4oZVgyD0rONO+c44sGZIE9dP1qCu50HvU5hqjkUTGqvwquKNMjmlaJnakGkV6a9OtdJysQ76UBjkKLnIECkO9awADekXoqAKUwDQuawedawgrSRBMCabWBGgo1GQJ3oQrh0FFMWhsnSKbNEdzQmI50wrBURyHzoM3ai7UMelZhSvY7RFer1LQOgJO1CtWRKlHYAmvDeo+Kupt8PedUfdT/f7JpZulY0Vckj588bXftXim/UVIKUOBoHc8KdftmqZKtUwVn3ZCR8aS6eNxcPPqUnM6tbk91KoZ1VxkgZiIETyFcZ1sNIzQA2TIHvGdz0ogqRlC0JBB93WCVUATBAUlRhQAzmNh3o2swykZEaI4uW/asA2No6fZmw5mUogkk8p1pwuEEgBIg1EQshtCSuYQB6mnM8qVCVHUanaiSHi5KDLmutWWGQLdBjdWn/AM1TBaijQBOh2qeyVJw24W2pWdCCUgEROSnhyTycFspxMgSdR0pC6gEStIkganrUNVur2lha1EgogpUomSPvOv2U8yCMgEFJb3jUn1qtkWiQ6nKQBqKbMHntRGD1++gOm40prNQKiSdqFeoiiV2NCTpt86AAOR0BpNzFECdYER0FNE666GimagFaHcD1pD3BolHoSPTSgJgUQP5B56b0kHmJpPQ0sE1rNW52YV6vUopip4VmfpEvTY+FrxwGFZCB6kZR9qhWmrm/00XUYM3ayT5riAYHcn8BUsz8SuJeRx9CSMqSBoUjXsJpRJTl80J0GkA7mab0HFlg8R1PXQU4kKCuEJABE/Adq5joFCk8SsyyeM8M+lOW6JfQEsFRK0DUxMCmpVlgrSAUgQB1PenbQg3bY80/vFHQxy7VjPg06SraExGgNeUs5uJf8UQKjZwFqgOaADaiCzn0QAcx50SI6FiOajB50N3irti2pDSSCtAUASNNI50GZZRulJy671AxUKUsS5ADehBEb0UzaU+SwTj1yHYUpSENkxEGSZ68u01MX4kShSVIQmBwqSpQiY3Hy61k3fKBdKiZIB3n+t6JwjI7kbKjmE5U7/eedFSZnjib5jEmyylb6gkxxQDHaDSftO2ShtS3gM6oGok6xtWDfdfAcRmISIIStZgajlPfpTWV5SpUoZVNg8Kew7UXMHZOiG+s1Zvr0SnU8Q2o0vtqUEpUmVJzJAMyK52GEFxnMtRjh1IHM9zyNK255TSMijLS8yCASUyPh0o9wV4l8nQEOJWOBUpmDHXnQr03OnpWUw594Yp5CnygPjMSCIzESCY/Or1m7W9ePt5AWWwAl4bLPOmUrQkoUyWopjrQFUbV7NwwQZpskdhT2TSCzevwFKkz1plSuv2V4K6T8aHsNbHbG1pcGZtaVD/SoH7qL4V8/ow7E7M5rZZRHNp2Pyq+wLGfEjT6G3726U0TlSlSgdetDvF+2zsVcW+mS8DmM2tqF6IC3CPkkfcqtYx4uxRKcwS2+BH71sJ322IrI45hQx3EDiV2XEh0+SlCDpoZJnnqTUsuWLorjxtWc/EbFwxoN/jSEtkSUqMAnXuY610ez8OYVb29287bBwNqUhKlqk5hoNDzkj4TU1m0whtoBJyLAGrbRM6DtprNQ7qK6WczYtX3SA1aOqnKJCCRt6VYWOE4l5razZlCRzUsda6F7XhrbaUrYWpSVKOYkJzCeGdZrwxm0SVJQyyW8xISVjtE/L7a2uT4izUq5M7Y4Hid5cpbQq3SV7eYsxoJOwPSm8Zwi8wV5lu+daJdC1J8pROxgzIFayxxi3OItuvBLbbaVxlBUcyhBn41U+NHFY1d2y8OKFIZbWFlwFJkqkRpU9eXvKOnxNox9tu9zLyhKPeJ4eveo2IOtylQTmlvknXepFzbXNilCXC3xp/h9fTvUW8W44OACQg7nnNdJH3RFUtflqytKH1STJEDkelI+4shYJSJSDBM9O5oeM5gMgV5QGiZOw6CvHzOKVqALY0AI5D0rBPLS6FK4iE+UIypPQdo+2gypUWVOKUrQp4iB17mkKElxGYzKCnUjXcfgKAeUlts6cK/5j26CgMSQUJSmFaAmSD+lOec2FuBIjn7o/P1qIXEJK0p/hUJ0J025nuKPzUJdMnRSOwHSiLRLceU0llxrjXBIGaYIJ3jtFaRBcZRbtWIC7bdRJkpnX8ayKrguMJ8pJUtKtdSTqO1abA/aF2ik+U8kAyE+WRAj85pkxJxdWWWbmUnWmlqE7Cnk2V44YTbOn/hTv7GxNW1msDvFNrQnbl8EIqnmKTMkczVg1gWIrIzthCeapmPhzo2/Dt4rMStCYMQZmleRDRwy+CheusftCnzTZupO3X8KkWePvpUfOtmyMpEtqO8ab0/iVs7epLVs4lL2XgWpQAM61mW8KxC6xNzDku/XNJzLIc4Y05j1FK69lKlZeHF31ZgU5NcxM84iai3GNLAg3SACZIJ51HT4Lvir6wPK0/gaKpqFjGDqwhhJWzdoWswPPbASdNYg0PFcIOiXLZYDEXFhBC3VcyUIJj5Cm7jGLUylReURyKTp86V+1umWENnDsSzJTBU42SmY9DWcfdlwy2EHmIiips3bReKxi1y8Fu4THQD8aJrHUgQLYiOqoqhbbdWytxJ4URNM+Yr+ZXzo6mbtxNtaX1zdJLrTTA1iJUSPkPxp/2i+bkhy3SehZJ+9QrBZ1EQVKI7mkEHeam9d8lUsaX/ACW1xiF1c3T7inA4QqAmCB8BOm1K2+6dfI+R/OtPfYVZMfR/b3SbZsXCrdLnm5eKSoazWEDy/wCdUdJopsVwVl0t5K0wttxIPIpmhS1aOEJzJSqIicp+VVYunYAKgQORAp5u+cJILSFT0n9aNsXQi6s7PCmgld81cuJSSJZfCefpWrwHw/4OxZDimLa6HlRmS88dzPQ9qg+AcJl5eK3LKIjIyiBHdR6nlXQ0LSEoWlTKe0UknfBfHidWUifDnhi2zLXYIMTpkKiaJgYXbkKtcEe091Qt0pirhRCiVFxIkyeH9abU8EiA6TGnuUY6fe4ZYpXs6IVteFLpCcJeSlSpklNTm3iV8LAAI5q1psK8xvhWvNOkJj8KTK7yQ6NOtLJL0h4Y65djyLhQXo2gHavOXlw4nRKAfT9aZQhXvLQuf93600ZEDIrfmr9aCQ+lD6/alNn64DSdEj8qiM5s6yp8AmNJpyPKIUWGo23FeWpZSMraBHT+1PpQlEVnFMPSYTdWqc2kJUka9tKrbO7sbXGcQuri4ZaeKEo41wVQTNXWJeEMLsUquWgslhGcAgamdOXauZ47ZvKcVfh3hWpQy5iPdMbUasi50rZ0NOPYWpGX9qsBQMAhZM1U+JncNxKzZf8APzstPp4hmIRqmdDvpFZfwfiNkrF2m8XYcebWciPLAkKJAk1qfH6bPA1JZQ0s2yFpUpCSJM/2FBoKnqQmM+LLAWzrdk+lx0gJJDC9O+tc3xNRdX5hSd9eGKtr/FrS7ubm5wph23ZUQShxQJGwgEcvzNVzl8pxoIWhKsqwZO5jlTInKVsvsEtUo8E4g4+2mVOq1I1ACBH21jMium1bx97/ALDUpAypcLhI/wCQFYm0hVwnMMw3g+lBBfCGMpieVKBodaurhAcaLao93h093aqhtsrzQRw70RUzo2Mqj6OrMGf/ABG/wrmwGldHxRJf8B2TSdD7M0NduVc8bTK0p/1UENI8EAe8YnWpuHhnzkhKVKVBInTamr8BBQiBIbTqPSp/hC39p8QWLJOjqlI17pNEBqcI8WOPI8izw9CQwB7yz1PanGvHl89nQiztkKbkkEqJEazUr6M8HZPibF7a7SHEpbJTE7hwD8aj2uC21v8ASO7h54mHw8kJPKWyaSkUeSVcka58f30cKLIqA2DLhn7RTDHjXFrtTiW27dKkIK/3SuXqqqVuwbcu/LUT7qiVegq4wO2tsNxRF68357GQhbI4ZSUkHXrrTqJB9R6bDwvxfjV7dBlosZspV+73j40GIeMvENpcu261tBQgj6sbEU74XsGsP8S2zrri32M6klsiNCCKtfpPwe2Yv7K9tE+Wl5rKpEbwTrQqhlkclaZnrzxb4gt1JBfTDjYWPq06g1BX4sx4yRdwP9gqyx+1ZX4UwG+Ccrv11s5H8eReh+U1nAlHluDUEajXYaafM0Q65fJZM4/j12h//rnMzbfmAJA1AOtQj4hxpX/sX/goVbeCENJ8S4eH2w4w+6WVtnmFJP4x8qp8Xw8WeJ3Vq04ooZeW2J6A1ganVn//2Q=="/>
        <xdr:cNvSpPr>
          <a:spLocks noChangeAspect="1" noChangeArrowheads="1"/>
        </xdr:cNvSpPr>
      </xdr:nvSpPr>
      <xdr:spPr bwMode="auto">
        <a:xfrm>
          <a:off x="13916025" y="3267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7</xdr:col>
      <xdr:colOff>405848</xdr:colOff>
      <xdr:row>8</xdr:row>
      <xdr:rowOff>0</xdr:rowOff>
    </xdr:from>
    <xdr:to>
      <xdr:col>15</xdr:col>
      <xdr:colOff>312624</xdr:colOff>
      <xdr:row>23</xdr:row>
      <xdr:rowOff>186261</xdr:rowOff>
    </xdr:to>
    <xdr:pic>
      <xdr:nvPicPr>
        <xdr:cNvPr id="55" name="Picture 11" descr="ieee802-11-logo-stds-italic-bold.jpg"/>
        <xdr:cNvPicPr>
          <a:picLocks noChangeAspect="1"/>
        </xdr:cNvPicPr>
      </xdr:nvPicPr>
      <xdr:blipFill>
        <a:blip xmlns:r="http://schemas.openxmlformats.org/officeDocument/2006/relationships" r:embed="rId43" cstate="print"/>
        <a:srcRect/>
        <a:stretch>
          <a:fillRect/>
        </a:stretch>
      </xdr:blipFill>
      <xdr:spPr bwMode="auto">
        <a:xfrm>
          <a:off x="5367131" y="1656522"/>
          <a:ext cx="4810080" cy="316800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1</xdr:col>
      <xdr:colOff>169480</xdr:colOff>
      <xdr:row>8</xdr:row>
      <xdr:rowOff>9525</xdr:rowOff>
    </xdr:from>
    <xdr:to>
      <xdr:col>7</xdr:col>
      <xdr:colOff>231719</xdr:colOff>
      <xdr:row>23</xdr:row>
      <xdr:rowOff>189843</xdr:rowOff>
    </xdr:to>
    <xdr:pic>
      <xdr:nvPicPr>
        <xdr:cNvPr id="6" name="Picture 5"/>
        <xdr:cNvPicPr>
          <a:picLocks noChangeAspect="1"/>
        </xdr:cNvPicPr>
      </xdr:nvPicPr>
      <xdr:blipFill>
        <a:blip xmlns:r="http://schemas.openxmlformats.org/officeDocument/2006/relationships" r:embed="rId44"/>
        <a:stretch>
          <a:fillRect/>
        </a:stretch>
      </xdr:blipFill>
      <xdr:spPr>
        <a:xfrm>
          <a:off x="264730" y="1676400"/>
          <a:ext cx="4939039" cy="318069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11206</xdr:colOff>
      <xdr:row>5</xdr:row>
      <xdr:rowOff>326572</xdr:rowOff>
    </xdr:from>
    <xdr:to>
      <xdr:col>31</xdr:col>
      <xdr:colOff>582711</xdr:colOff>
      <xdr:row>5</xdr:row>
      <xdr:rowOff>330158</xdr:rowOff>
    </xdr:to>
    <xdr:cxnSp macro="">
      <xdr:nvCxnSpPr>
        <xdr:cNvPr id="13" name="Straight Connector 12"/>
        <xdr:cNvCxnSpPr/>
      </xdr:nvCxnSpPr>
      <xdr:spPr bwMode="auto">
        <a:xfrm flipH="1">
          <a:off x="5759824" y="1839366"/>
          <a:ext cx="14522828" cy="3586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26</xdr:col>
      <xdr:colOff>27215</xdr:colOff>
      <xdr:row>14</xdr:row>
      <xdr:rowOff>13608</xdr:rowOff>
    </xdr:from>
    <xdr:to>
      <xdr:col>26</xdr:col>
      <xdr:colOff>27215</xdr:colOff>
      <xdr:row>26</xdr:row>
      <xdr:rowOff>13608</xdr:rowOff>
    </xdr:to>
    <xdr:cxnSp macro="">
      <xdr:nvCxnSpPr>
        <xdr:cNvPr id="17" name="Straight Connector 16"/>
        <xdr:cNvCxnSpPr/>
      </xdr:nvCxnSpPr>
      <xdr:spPr bwMode="auto">
        <a:xfrm>
          <a:off x="16872858" y="3646715"/>
          <a:ext cx="0" cy="2571750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54431</xdr:colOff>
      <xdr:row>26</xdr:row>
      <xdr:rowOff>13608</xdr:rowOff>
    </xdr:from>
    <xdr:to>
      <xdr:col>26</xdr:col>
      <xdr:colOff>72037</xdr:colOff>
      <xdr:row>26</xdr:row>
      <xdr:rowOff>13608</xdr:rowOff>
    </xdr:to>
    <xdr:cxnSp macro="">
      <xdr:nvCxnSpPr>
        <xdr:cNvPr id="22" name="Straight Connector 21"/>
        <xdr:cNvCxnSpPr/>
      </xdr:nvCxnSpPr>
      <xdr:spPr bwMode="auto">
        <a:xfrm flipH="1">
          <a:off x="2177145" y="6218465"/>
          <a:ext cx="14740535" cy="0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6844</xdr:colOff>
      <xdr:row>8</xdr:row>
      <xdr:rowOff>33618</xdr:rowOff>
    </xdr:from>
    <xdr:to>
      <xdr:col>2</xdr:col>
      <xdr:colOff>6844</xdr:colOff>
      <xdr:row>26</xdr:row>
      <xdr:rowOff>5</xdr:rowOff>
    </xdr:to>
    <xdr:cxnSp macro="">
      <xdr:nvCxnSpPr>
        <xdr:cNvPr id="30" name="Straight Connector 29"/>
        <xdr:cNvCxnSpPr/>
      </xdr:nvCxnSpPr>
      <xdr:spPr bwMode="auto">
        <a:xfrm flipV="1">
          <a:off x="2124756" y="2297206"/>
          <a:ext cx="0" cy="3888446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28</xdr:col>
      <xdr:colOff>486147</xdr:colOff>
      <xdr:row>14</xdr:row>
      <xdr:rowOff>175655</xdr:rowOff>
    </xdr:from>
    <xdr:to>
      <xdr:col>31</xdr:col>
      <xdr:colOff>342653</xdr:colOff>
      <xdr:row>18</xdr:row>
      <xdr:rowOff>25976</xdr:rowOff>
    </xdr:to>
    <xdr:sp macro="" textlink="">
      <xdr:nvSpPr>
        <xdr:cNvPr id="33" name="Rectangular Callout 32"/>
        <xdr:cNvSpPr/>
      </xdr:nvSpPr>
      <xdr:spPr bwMode="auto">
        <a:xfrm>
          <a:off x="18393147" y="3829791"/>
          <a:ext cx="1674915" cy="681594"/>
        </a:xfrm>
        <a:prstGeom prst="wedgeRectCallout">
          <a:avLst>
            <a:gd name="adj1" fmla="val -129971"/>
            <a:gd name="adj2" fmla="val -71781"/>
          </a:avLst>
        </a:prstGeom>
        <a:solidFill>
          <a:srgbClr val="C0FFFF"/>
        </a:solidFill>
        <a:ln w="57150" cap="flat" cmpd="sng" algn="ctr">
          <a:solidFill>
            <a:srgbClr val="1F1FD1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ctr"/>
          <a:r>
            <a:rPr lang="en-GB" sz="2000"/>
            <a:t>Regular Session Hours</a:t>
          </a:r>
        </a:p>
      </xdr:txBody>
    </xdr:sp>
    <xdr:clientData/>
  </xdr:twoCellAnchor>
  <xdr:twoCellAnchor>
    <xdr:from>
      <xdr:col>26</xdr:col>
      <xdr:colOff>31750</xdr:colOff>
      <xdr:row>14</xdr:row>
      <xdr:rowOff>755</xdr:rowOff>
    </xdr:from>
    <xdr:to>
      <xdr:col>32</xdr:col>
      <xdr:colOff>0</xdr:colOff>
      <xdr:row>14</xdr:row>
      <xdr:rowOff>14260</xdr:rowOff>
    </xdr:to>
    <xdr:cxnSp macro="">
      <xdr:nvCxnSpPr>
        <xdr:cNvPr id="20" name="Straight Connector 19"/>
        <xdr:cNvCxnSpPr/>
      </xdr:nvCxnSpPr>
      <xdr:spPr bwMode="auto">
        <a:xfrm flipH="1">
          <a:off x="16795750" y="3620255"/>
          <a:ext cx="3598956" cy="13505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0</xdr:colOff>
      <xdr:row>5</xdr:row>
      <xdr:rowOff>10584</xdr:rowOff>
    </xdr:from>
    <xdr:to>
      <xdr:col>14</xdr:col>
      <xdr:colOff>0</xdr:colOff>
      <xdr:row>26</xdr:row>
      <xdr:rowOff>21166</xdr:rowOff>
    </xdr:to>
    <xdr:cxnSp macro="">
      <xdr:nvCxnSpPr>
        <xdr:cNvPr id="26" name="Straight Connector 25"/>
        <xdr:cNvCxnSpPr/>
      </xdr:nvCxnSpPr>
      <xdr:spPr bwMode="auto">
        <a:xfrm flipV="1">
          <a:off x="10879667" y="1513417"/>
          <a:ext cx="0" cy="4656666"/>
        </a:xfrm>
        <a:prstGeom prst="line">
          <a:avLst/>
        </a:prstGeom>
        <a:solidFill>
          <a:srgbClr val="003366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20</xdr:col>
      <xdr:colOff>0</xdr:colOff>
      <xdr:row>5</xdr:row>
      <xdr:rowOff>10584</xdr:rowOff>
    </xdr:from>
    <xdr:to>
      <xdr:col>20</xdr:col>
      <xdr:colOff>0</xdr:colOff>
      <xdr:row>26</xdr:row>
      <xdr:rowOff>21166</xdr:rowOff>
    </xdr:to>
    <xdr:cxnSp macro="">
      <xdr:nvCxnSpPr>
        <xdr:cNvPr id="36" name="Straight Connector 35"/>
        <xdr:cNvCxnSpPr/>
      </xdr:nvCxnSpPr>
      <xdr:spPr bwMode="auto">
        <a:xfrm flipV="1">
          <a:off x="14562667" y="1513417"/>
          <a:ext cx="0" cy="4656666"/>
        </a:xfrm>
        <a:prstGeom prst="line">
          <a:avLst/>
        </a:prstGeom>
        <a:solidFill>
          <a:srgbClr val="003366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26</xdr:col>
      <xdr:colOff>89138</xdr:colOff>
      <xdr:row>19</xdr:row>
      <xdr:rowOff>30562</xdr:rowOff>
    </xdr:from>
    <xdr:to>
      <xdr:col>31</xdr:col>
      <xdr:colOff>585398</xdr:colOff>
      <xdr:row>28</xdr:row>
      <xdr:rowOff>156739</xdr:rowOff>
    </xdr:to>
    <xdr:sp macro="" textlink="">
      <xdr:nvSpPr>
        <xdr:cNvPr id="11" name="TextBox 10"/>
        <xdr:cNvSpPr txBox="1"/>
      </xdr:nvSpPr>
      <xdr:spPr>
        <a:xfrm>
          <a:off x="16783865" y="4723789"/>
          <a:ext cx="3526942" cy="2117768"/>
        </a:xfrm>
        <a:prstGeom prst="rect">
          <a:avLst/>
        </a:prstGeom>
        <a:solidFill>
          <a:schemeClr val="bg1">
            <a:lumMod val="95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1400" b="1"/>
            <a:t>Extra Attendance Credit is given for: </a:t>
          </a:r>
          <a:r>
            <a:rPr lang="en-GB" sz="1400"/>
            <a:t/>
          </a:r>
          <a:br>
            <a:rPr lang="en-GB" sz="1400"/>
          </a:br>
          <a:r>
            <a:rPr lang="en-GB" sz="14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Sunday CAC</a:t>
          </a:r>
          <a:r>
            <a:rPr lang="en-GB" sz="1400"/>
            <a:t> </a:t>
          </a:r>
        </a:p>
        <a:p>
          <a:r>
            <a:rPr lang="en-GB" sz="1400"/>
            <a:t>Monday morning (if meeting as an ad-hoc)</a:t>
          </a:r>
        </a:p>
        <a:p>
          <a:r>
            <a:rPr lang="en-GB" sz="14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Monday evening *</a:t>
          </a:r>
          <a:r>
            <a:rPr lang="en-GB" sz="1400"/>
            <a:t> </a:t>
          </a:r>
          <a:br>
            <a:rPr lang="en-GB" sz="1400"/>
          </a:br>
          <a:r>
            <a:rPr lang="en-GB" sz="14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Tuesday Editors'</a:t>
          </a:r>
          <a:r>
            <a:rPr lang="en-GB" sz="1400"/>
            <a:t> </a:t>
          </a:r>
          <a:br>
            <a:rPr lang="en-GB" sz="1400"/>
          </a:br>
          <a:r>
            <a:rPr lang="en-GB" sz="14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Tuesday evening *</a:t>
          </a:r>
          <a:r>
            <a:rPr lang="en-GB" sz="1400"/>
            <a:t> </a:t>
          </a:r>
          <a:br>
            <a:rPr lang="en-GB" sz="1400"/>
          </a:br>
          <a:r>
            <a:rPr lang="en-GB" sz="14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Thursday CAC</a:t>
          </a:r>
          <a:r>
            <a:rPr lang="en-GB" sz="1400"/>
            <a:t> </a:t>
          </a:r>
          <a:br>
            <a:rPr lang="en-GB" sz="1400"/>
          </a:br>
          <a:r>
            <a:rPr lang="en-GB" sz="1400"/>
            <a:t/>
          </a:r>
          <a:br>
            <a:rPr lang="en-GB" sz="1400"/>
          </a:br>
          <a:r>
            <a:rPr lang="en-GB" sz="1400" i="1"/>
            <a:t>* Only if a meeting is scheduled for that slot in this agenda</a:t>
          </a:r>
        </a:p>
        <a:p>
          <a:endParaRPr lang="en-GB" sz="1400" i="1"/>
        </a:p>
      </xdr:txBody>
    </xdr:sp>
    <xdr:clientData/>
  </xdr:twoCellAnchor>
  <xdr:twoCellAnchor>
    <xdr:from>
      <xdr:col>26</xdr:col>
      <xdr:colOff>120861</xdr:colOff>
      <xdr:row>29</xdr:row>
      <xdr:rowOff>56030</xdr:rowOff>
    </xdr:from>
    <xdr:to>
      <xdr:col>31</xdr:col>
      <xdr:colOff>607518</xdr:colOff>
      <xdr:row>33</xdr:row>
      <xdr:rowOff>97653</xdr:rowOff>
    </xdr:to>
    <xdr:sp macro="" textlink="">
      <xdr:nvSpPr>
        <xdr:cNvPr id="2" name="TextBox 1"/>
        <xdr:cNvSpPr txBox="1"/>
      </xdr:nvSpPr>
      <xdr:spPr>
        <a:xfrm>
          <a:off x="17048147" y="6873209"/>
          <a:ext cx="3548264" cy="858051"/>
        </a:xfrm>
        <a:prstGeom prst="rect">
          <a:avLst/>
        </a:prstGeom>
        <a:solidFill>
          <a:schemeClr val="bg1">
            <a:lumMod val="95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GB" sz="160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** Any</a:t>
          </a:r>
          <a:r>
            <a:rPr lang="en-GB" sz="160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m</a:t>
          </a:r>
          <a:r>
            <a:rPr lang="en-GB" sz="160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eetings</a:t>
          </a:r>
          <a:r>
            <a:rPr lang="en-GB" sz="160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marked thus are subject to confirmation based on room availability</a:t>
          </a:r>
          <a:endParaRPr lang="en-GB" sz="1600" i="0">
            <a:effectLst/>
          </a:endParaRPr>
        </a:p>
      </xdr:txBody>
    </xdr:sp>
    <xdr:clientData/>
  </xdr:twoCellAnchor>
  <xdr:twoCellAnchor>
    <xdr:from>
      <xdr:col>15</xdr:col>
      <xdr:colOff>17319</xdr:colOff>
      <xdr:row>25</xdr:row>
      <xdr:rowOff>190500</xdr:rowOff>
    </xdr:from>
    <xdr:to>
      <xdr:col>15</xdr:col>
      <xdr:colOff>17319</xdr:colOff>
      <xdr:row>26</xdr:row>
      <xdr:rowOff>9525</xdr:rowOff>
    </xdr:to>
    <xdr:cxnSp macro="">
      <xdr:nvCxnSpPr>
        <xdr:cNvPr id="35" name="Straight Connector 34"/>
        <xdr:cNvCxnSpPr/>
      </xdr:nvCxnSpPr>
      <xdr:spPr bwMode="auto">
        <a:xfrm>
          <a:off x="5160819" y="3810000"/>
          <a:ext cx="0" cy="20731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32</xdr:col>
      <xdr:colOff>1</xdr:colOff>
      <xdr:row>5</xdr:row>
      <xdr:rowOff>299358</xdr:rowOff>
    </xdr:from>
    <xdr:to>
      <xdr:col>32</xdr:col>
      <xdr:colOff>1</xdr:colOff>
      <xdr:row>13</xdr:row>
      <xdr:rowOff>190500</xdr:rowOff>
    </xdr:to>
    <xdr:cxnSp macro="">
      <xdr:nvCxnSpPr>
        <xdr:cNvPr id="19" name="Straight Connector 18"/>
        <xdr:cNvCxnSpPr/>
      </xdr:nvCxnSpPr>
      <xdr:spPr bwMode="auto">
        <a:xfrm>
          <a:off x="20519572" y="1823358"/>
          <a:ext cx="0" cy="1796142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113459</xdr:colOff>
      <xdr:row>45</xdr:row>
      <xdr:rowOff>51827</xdr:rowOff>
    </xdr:from>
    <xdr:to>
      <xdr:col>0</xdr:col>
      <xdr:colOff>976312</xdr:colOff>
      <xdr:row>50</xdr:row>
      <xdr:rowOff>99453</xdr:rowOff>
    </xdr:to>
    <xdr:sp macro="" textlink="">
      <xdr:nvSpPr>
        <xdr:cNvPr id="29" name="Multiply 28"/>
        <xdr:cNvSpPr/>
      </xdr:nvSpPr>
      <xdr:spPr bwMode="auto">
        <a:xfrm>
          <a:off x="113459" y="9648265"/>
          <a:ext cx="862853" cy="881063"/>
        </a:xfrm>
        <a:prstGeom prst="mathMultiply">
          <a:avLst/>
        </a:prstGeom>
        <a:solidFill>
          <a:srgbClr val="FF0000"/>
        </a:solidFill>
        <a:ln w="22225" cap="flat" cmpd="sng" algn="ctr">
          <a:solidFill>
            <a:schemeClr val="bg1"/>
          </a:solidFill>
          <a:prstDash val="solid"/>
          <a:round/>
          <a:headEnd type="none" w="med" len="med"/>
          <a:tailEnd type="none" w="med" len="med"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txBody>
        <a:bodyPr vertOverflow="clip" horzOverflow="clip" wrap="square" lIns="18288" tIns="0" rIns="0" bIns="0" rtlCol="0" anchor="t" upright="1"/>
        <a:lstStyle/>
        <a:p>
          <a:pPr algn="l"/>
          <a:endParaRPr lang="en-GB" sz="1100">
            <a:solidFill>
              <a:srgbClr val="FF0000"/>
            </a:solidFill>
          </a:endParaRPr>
        </a:p>
      </xdr:txBody>
    </xdr:sp>
    <xdr:clientData/>
  </xdr:twoCellAnchor>
  <xdr:twoCellAnchor>
    <xdr:from>
      <xdr:col>8</xdr:col>
      <xdr:colOff>15127</xdr:colOff>
      <xdr:row>5</xdr:row>
      <xdr:rowOff>291354</xdr:rowOff>
    </xdr:from>
    <xdr:to>
      <xdr:col>8</xdr:col>
      <xdr:colOff>15127</xdr:colOff>
      <xdr:row>8</xdr:row>
      <xdr:rowOff>17318</xdr:rowOff>
    </xdr:to>
    <xdr:cxnSp macro="">
      <xdr:nvCxnSpPr>
        <xdr:cNvPr id="24" name="Straight Connector 23"/>
        <xdr:cNvCxnSpPr/>
      </xdr:nvCxnSpPr>
      <xdr:spPr bwMode="auto">
        <a:xfrm flipV="1">
          <a:off x="5764763" y="1798036"/>
          <a:ext cx="0" cy="487964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871005</xdr:colOff>
      <xdr:row>8</xdr:row>
      <xdr:rowOff>33129</xdr:rowOff>
    </xdr:from>
    <xdr:to>
      <xdr:col>7</xdr:col>
      <xdr:colOff>600290</xdr:colOff>
      <xdr:row>8</xdr:row>
      <xdr:rowOff>33129</xdr:rowOff>
    </xdr:to>
    <xdr:cxnSp macro="">
      <xdr:nvCxnSpPr>
        <xdr:cNvPr id="39" name="Straight Connector 38"/>
        <xdr:cNvCxnSpPr/>
      </xdr:nvCxnSpPr>
      <xdr:spPr bwMode="auto">
        <a:xfrm flipH="1">
          <a:off x="2081240" y="2296717"/>
          <a:ext cx="3662550" cy="0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15127</xdr:colOff>
      <xdr:row>5</xdr:row>
      <xdr:rowOff>291358</xdr:rowOff>
    </xdr:from>
    <xdr:to>
      <xdr:col>8</xdr:col>
      <xdr:colOff>15127</xdr:colOff>
      <xdr:row>8</xdr:row>
      <xdr:rowOff>33618</xdr:rowOff>
    </xdr:to>
    <xdr:cxnSp macro="">
      <xdr:nvCxnSpPr>
        <xdr:cNvPr id="41" name="Straight Connector 40"/>
        <xdr:cNvCxnSpPr/>
      </xdr:nvCxnSpPr>
      <xdr:spPr bwMode="auto">
        <a:xfrm flipV="1">
          <a:off x="5763745" y="1804152"/>
          <a:ext cx="0" cy="493054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9</xdr:row>
      <xdr:rowOff>190500</xdr:rowOff>
    </xdr:from>
    <xdr:to>
      <xdr:col>15</xdr:col>
      <xdr:colOff>17319</xdr:colOff>
      <xdr:row>10</xdr:row>
      <xdr:rowOff>9525</xdr:rowOff>
    </xdr:to>
    <xdr:cxnSp macro="">
      <xdr:nvCxnSpPr>
        <xdr:cNvPr id="59" name="Straight Connector 58"/>
        <xdr:cNvCxnSpPr/>
      </xdr:nvCxnSpPr>
      <xdr:spPr bwMode="auto">
        <a:xfrm>
          <a:off x="2130137" y="5091545"/>
          <a:ext cx="0" cy="26844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813954</xdr:colOff>
      <xdr:row>37</xdr:row>
      <xdr:rowOff>69274</xdr:rowOff>
    </xdr:from>
    <xdr:to>
      <xdr:col>5</xdr:col>
      <xdr:colOff>536864</xdr:colOff>
      <xdr:row>45</xdr:row>
      <xdr:rowOff>17320</xdr:rowOff>
    </xdr:to>
    <xdr:sp macro="" textlink="">
      <xdr:nvSpPr>
        <xdr:cNvPr id="3" name="Rectangular Callout 2"/>
        <xdr:cNvSpPr/>
      </xdr:nvSpPr>
      <xdr:spPr bwMode="auto">
        <a:xfrm>
          <a:off x="2026227" y="8745683"/>
          <a:ext cx="2493819" cy="1194955"/>
        </a:xfrm>
        <a:prstGeom prst="wedgeRectCallout">
          <a:avLst>
            <a:gd name="adj1" fmla="val 9028"/>
            <a:gd name="adj2" fmla="val -386632"/>
          </a:avLst>
        </a:prstGeom>
        <a:solidFill>
          <a:srgbClr val="BFBFBF">
            <a:alpha val="30196"/>
          </a:srgbClr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r>
            <a:rPr lang="en-GB" sz="2400"/>
            <a:t>Includes comment resolution writing tutorial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03366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03366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dorothy.stanley@hpe.com" TargetMode="External"/><Relationship Id="rId2" Type="http://schemas.openxmlformats.org/officeDocument/2006/relationships/hyperlink" Target="mailto:jrosdahl@ieee.org" TargetMode="External"/><Relationship Id="rId1" Type="http://schemas.openxmlformats.org/officeDocument/2006/relationships/hyperlink" Target="mailto:adrian.p.stephens@ieee.org" TargetMode="Externa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9.bin"/><Relationship Id="rId13" Type="http://schemas.openxmlformats.org/officeDocument/2006/relationships/hyperlink" Target="mailto:DStanley@arubanetworks.com" TargetMode="External"/><Relationship Id="rId3" Type="http://schemas.openxmlformats.org/officeDocument/2006/relationships/printerSettings" Target="../printerSettings/printerSettings4.bin"/><Relationship Id="rId7" Type="http://schemas.openxmlformats.org/officeDocument/2006/relationships/printerSettings" Target="../printerSettings/printerSettings8.bin"/><Relationship Id="rId12" Type="http://schemas.openxmlformats.org/officeDocument/2006/relationships/hyperlink" Target="mailto:adrian.p.stephens@intel.com" TargetMode="Externa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6" Type="http://schemas.openxmlformats.org/officeDocument/2006/relationships/printerSettings" Target="../printerSettings/printerSettings7.bin"/><Relationship Id="rId11" Type="http://schemas.openxmlformats.org/officeDocument/2006/relationships/hyperlink" Target="mailto:jrosdahl@ieee.org" TargetMode="External"/><Relationship Id="rId5" Type="http://schemas.openxmlformats.org/officeDocument/2006/relationships/printerSettings" Target="../printerSettings/printerSettings6.bin"/><Relationship Id="rId15" Type="http://schemas.openxmlformats.org/officeDocument/2006/relationships/drawing" Target="../drawings/drawing1.xml"/><Relationship Id="rId10" Type="http://schemas.openxmlformats.org/officeDocument/2006/relationships/hyperlink" Target="mailto:jrosdahl@ieee.org" TargetMode="External"/><Relationship Id="rId4" Type="http://schemas.openxmlformats.org/officeDocument/2006/relationships/printerSettings" Target="../printerSettings/printerSettings5.bin"/><Relationship Id="rId9" Type="http://schemas.openxmlformats.org/officeDocument/2006/relationships/hyperlink" Target="http://www.ieee802.org/11/" TargetMode="External"/><Relationship Id="rId14" Type="http://schemas.openxmlformats.org/officeDocument/2006/relationships/printerSettings" Target="../printerSettings/printerSettings10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1.bin"/></Relationships>
</file>

<file path=xl/worksheets/_rels/sheet4.xml.rels><?xml version="1.0" encoding="UTF-8" standalone="yes"?>
<Relationships xmlns="http://schemas.openxmlformats.org/package/2006/relationships"><Relationship Id="rId13" Type="http://schemas.openxmlformats.org/officeDocument/2006/relationships/hyperlink" Target="https://mentor.ieee.org/802.11/dcn/11-17-1804" TargetMode="External"/><Relationship Id="rId18" Type="http://schemas.openxmlformats.org/officeDocument/2006/relationships/hyperlink" Target="https://mentor.ieee.org/802.11/dcn/11-18-0002" TargetMode="External"/><Relationship Id="rId26" Type="http://schemas.openxmlformats.org/officeDocument/2006/relationships/hyperlink" Target="https://mentor.ieee.org/802.11/dcn/11-17-1804" TargetMode="External"/><Relationship Id="rId39" Type="http://schemas.openxmlformats.org/officeDocument/2006/relationships/hyperlink" Target="https://mentor.ieee.org/802.11/dcn/11-18-0016" TargetMode="External"/><Relationship Id="rId21" Type="http://schemas.openxmlformats.org/officeDocument/2006/relationships/hyperlink" Target="https://mentor.ieee.org/802.11/dcn/11-18-0002" TargetMode="External"/><Relationship Id="rId34" Type="http://schemas.openxmlformats.org/officeDocument/2006/relationships/hyperlink" Target="https://mentor.ieee.org/802.11/dcn/11-18-0016" TargetMode="External"/><Relationship Id="rId42" Type="http://schemas.openxmlformats.org/officeDocument/2006/relationships/hyperlink" Target="https://mentor.ieee.org/802.11/dcn/11-18-0016" TargetMode="External"/><Relationship Id="rId47" Type="http://schemas.openxmlformats.org/officeDocument/2006/relationships/hyperlink" Target="https://mentor.ieee.org/802.11/dcn/11-17-1805" TargetMode="External"/><Relationship Id="rId50" Type="http://schemas.openxmlformats.org/officeDocument/2006/relationships/hyperlink" Target="https://mentor.ieee.org/802.11/dcn/11-17-1803" TargetMode="External"/><Relationship Id="rId55" Type="http://schemas.openxmlformats.org/officeDocument/2006/relationships/hyperlink" Target="https://mentor.ieee.org/802.11/dcn/11-17-1805" TargetMode="External"/><Relationship Id="rId63" Type="http://schemas.openxmlformats.org/officeDocument/2006/relationships/hyperlink" Target="https://mentor.ieee.org/802.11/dcn/11-18-0019" TargetMode="External"/><Relationship Id="rId68" Type="http://schemas.openxmlformats.org/officeDocument/2006/relationships/hyperlink" Target="https://mentor.ieee.org/802.11/dcn/11-18-0019" TargetMode="External"/><Relationship Id="rId76" Type="http://schemas.openxmlformats.org/officeDocument/2006/relationships/hyperlink" Target="https://mentor.ieee.org/802.11/dcn/11-18-0019" TargetMode="External"/><Relationship Id="rId84" Type="http://schemas.openxmlformats.org/officeDocument/2006/relationships/hyperlink" Target="https://mentor.ieee.org/802.11/dcn/11-18-0018" TargetMode="External"/><Relationship Id="rId89" Type="http://schemas.openxmlformats.org/officeDocument/2006/relationships/comments" Target="../comments1.xml"/><Relationship Id="rId7" Type="http://schemas.openxmlformats.org/officeDocument/2006/relationships/hyperlink" Target="https://development.standards.ieee.org/myproject/Public/mytools/mob/loa.pdf" TargetMode="External"/><Relationship Id="rId71" Type="http://schemas.openxmlformats.org/officeDocument/2006/relationships/hyperlink" Target="https://mentor.ieee.org/802.11/dcn/11-18-0019" TargetMode="External"/><Relationship Id="rId2" Type="http://schemas.openxmlformats.org/officeDocument/2006/relationships/hyperlink" Target="https://mentor.ieee.org/802.11/dcn/11-17-1803" TargetMode="External"/><Relationship Id="rId16" Type="http://schemas.openxmlformats.org/officeDocument/2006/relationships/hyperlink" Target="https://mentor.ieee.org/802.11/dcn/11-18-0002" TargetMode="External"/><Relationship Id="rId29" Type="http://schemas.openxmlformats.org/officeDocument/2006/relationships/hyperlink" Target="https://mentor.ieee.org/802.11/dcn/11-18-0016" TargetMode="External"/><Relationship Id="rId11" Type="http://schemas.openxmlformats.org/officeDocument/2006/relationships/hyperlink" Target="https://mentor.ieee.org/802.11/dcn/11-17-1804" TargetMode="External"/><Relationship Id="rId24" Type="http://schemas.openxmlformats.org/officeDocument/2006/relationships/hyperlink" Target="https://mentor.ieee.org/802.11/dcn/11-17-1804" TargetMode="External"/><Relationship Id="rId32" Type="http://schemas.openxmlformats.org/officeDocument/2006/relationships/hyperlink" Target="https://mentor.ieee.org/802.11/dcn/11-18-0016" TargetMode="External"/><Relationship Id="rId37" Type="http://schemas.openxmlformats.org/officeDocument/2006/relationships/hyperlink" Target="https://mentor.ieee.org/802.11/dcn/11-18-0016" TargetMode="External"/><Relationship Id="rId40" Type="http://schemas.openxmlformats.org/officeDocument/2006/relationships/hyperlink" Target="https://mentor.ieee.org/802.11/dcn/11-18-0016" TargetMode="External"/><Relationship Id="rId45" Type="http://schemas.openxmlformats.org/officeDocument/2006/relationships/hyperlink" Target="https://mentor.ieee.org/802.11/dcn/11-17-1803" TargetMode="External"/><Relationship Id="rId53" Type="http://schemas.openxmlformats.org/officeDocument/2006/relationships/hyperlink" Target="https://mentor.ieee.org/802.11/dcn/11-17-1805" TargetMode="External"/><Relationship Id="rId58" Type="http://schemas.openxmlformats.org/officeDocument/2006/relationships/hyperlink" Target="https://mentor.ieee.org/802.11/dcn/11-17-1805" TargetMode="External"/><Relationship Id="rId66" Type="http://schemas.openxmlformats.org/officeDocument/2006/relationships/hyperlink" Target="https://mentor.ieee.org/802.11/dcn/11-18-0019" TargetMode="External"/><Relationship Id="rId74" Type="http://schemas.openxmlformats.org/officeDocument/2006/relationships/hyperlink" Target="https://mentor.ieee.org/802.11/dcn/11-18-0019" TargetMode="External"/><Relationship Id="rId79" Type="http://schemas.openxmlformats.org/officeDocument/2006/relationships/hyperlink" Target="https://mentor.ieee.org/802.11/dcn/11-18-0019" TargetMode="External"/><Relationship Id="rId87" Type="http://schemas.openxmlformats.org/officeDocument/2006/relationships/printerSettings" Target="../printerSettings/printerSettings12.bin"/><Relationship Id="rId5" Type="http://schemas.openxmlformats.org/officeDocument/2006/relationships/hyperlink" Target="http://www.ieee.org/web/membership/ethics/code_ethics.html" TargetMode="External"/><Relationship Id="rId61" Type="http://schemas.openxmlformats.org/officeDocument/2006/relationships/hyperlink" Target="https://mentor.ieee.org/802.11/dcn/11-18-0019" TargetMode="External"/><Relationship Id="rId82" Type="http://schemas.openxmlformats.org/officeDocument/2006/relationships/hyperlink" Target="https://mentor.ieee.org/802.11/dcn/11-18-0019" TargetMode="External"/><Relationship Id="rId19" Type="http://schemas.openxmlformats.org/officeDocument/2006/relationships/hyperlink" Target="https://mentor.ieee.org/802.11/dcn/11-18-0002" TargetMode="External"/><Relationship Id="rId4" Type="http://schemas.openxmlformats.org/officeDocument/2006/relationships/hyperlink" Target="http://standards.ieee.org/about/sasb/patcom/materials.html" TargetMode="External"/><Relationship Id="rId9" Type="http://schemas.openxmlformats.org/officeDocument/2006/relationships/hyperlink" Target="http://standards.ieee.org/board/aud/LMSC.pdf" TargetMode="External"/><Relationship Id="rId14" Type="http://schemas.openxmlformats.org/officeDocument/2006/relationships/hyperlink" Target="https://mentor.ieee.org/802.11/dcn/11-17-1804" TargetMode="External"/><Relationship Id="rId22" Type="http://schemas.openxmlformats.org/officeDocument/2006/relationships/hyperlink" Target="https://mentor.ieee.org/802.11/dcn/11-17-1804" TargetMode="External"/><Relationship Id="rId27" Type="http://schemas.openxmlformats.org/officeDocument/2006/relationships/hyperlink" Target="https://mentor.ieee.org/802.11/dcn/11-17-1804" TargetMode="External"/><Relationship Id="rId30" Type="http://schemas.openxmlformats.org/officeDocument/2006/relationships/hyperlink" Target="https://mentor.ieee.org/802.11/dcn/11-18-0016" TargetMode="External"/><Relationship Id="rId35" Type="http://schemas.openxmlformats.org/officeDocument/2006/relationships/hyperlink" Target="https://mentor.ieee.org/802.11/dcn/11-18-0016" TargetMode="External"/><Relationship Id="rId43" Type="http://schemas.openxmlformats.org/officeDocument/2006/relationships/hyperlink" Target="https://mentor.ieee.org/802.11/dcn/11-18-0016" TargetMode="External"/><Relationship Id="rId48" Type="http://schemas.openxmlformats.org/officeDocument/2006/relationships/hyperlink" Target="https://mentor.ieee.org/802.11/dcn/11-17-1805" TargetMode="External"/><Relationship Id="rId56" Type="http://schemas.openxmlformats.org/officeDocument/2006/relationships/hyperlink" Target="https://mentor.ieee.org/802.11/dcn/11-17-1805" TargetMode="External"/><Relationship Id="rId64" Type="http://schemas.openxmlformats.org/officeDocument/2006/relationships/hyperlink" Target="https://mentor.ieee.org/802.11/dcn/11-18-0019" TargetMode="External"/><Relationship Id="rId69" Type="http://schemas.openxmlformats.org/officeDocument/2006/relationships/hyperlink" Target="https://mentor.ieee.org/802.11/dcn/11-18-0019" TargetMode="External"/><Relationship Id="rId77" Type="http://schemas.openxmlformats.org/officeDocument/2006/relationships/hyperlink" Target="https://mentor.ieee.org/802.11/dcn/11-18-0019" TargetMode="External"/><Relationship Id="rId8" Type="http://schemas.openxmlformats.org/officeDocument/2006/relationships/hyperlink" Target="http://standards.ieee.org/board/pat/index.html" TargetMode="External"/><Relationship Id="rId51" Type="http://schemas.openxmlformats.org/officeDocument/2006/relationships/hyperlink" Target="https://mentor.ieee.org/802.11/dcn/11-17-1805" TargetMode="External"/><Relationship Id="rId72" Type="http://schemas.openxmlformats.org/officeDocument/2006/relationships/hyperlink" Target="https://mentor.ieee.org/802.11/dcn/11-18-0019" TargetMode="External"/><Relationship Id="rId80" Type="http://schemas.openxmlformats.org/officeDocument/2006/relationships/hyperlink" Target="https://mentor.ieee.org/802.11/dcn/11-18-0019" TargetMode="External"/><Relationship Id="rId85" Type="http://schemas.openxmlformats.org/officeDocument/2006/relationships/hyperlink" Target="https://mentor.ieee.org/802.11/dcn/11-17-1805" TargetMode="External"/><Relationship Id="rId3" Type="http://schemas.openxmlformats.org/officeDocument/2006/relationships/hyperlink" Target="https://mentor.ieee.org/802.11/dcn/11-17-1573-00" TargetMode="External"/><Relationship Id="rId12" Type="http://schemas.openxmlformats.org/officeDocument/2006/relationships/hyperlink" Target="https://mentor.ieee.org/802.11/dcn/11-17-1804" TargetMode="External"/><Relationship Id="rId17" Type="http://schemas.openxmlformats.org/officeDocument/2006/relationships/hyperlink" Target="https://mentor.ieee.org/802.11/dcn/11-18-0002" TargetMode="External"/><Relationship Id="rId25" Type="http://schemas.openxmlformats.org/officeDocument/2006/relationships/hyperlink" Target="https://mentor.ieee.org/802.11/dcn/11-17-1804" TargetMode="External"/><Relationship Id="rId33" Type="http://schemas.openxmlformats.org/officeDocument/2006/relationships/hyperlink" Target="https://mentor.ieee.org/802.11/dcn/11-18-0016" TargetMode="External"/><Relationship Id="rId38" Type="http://schemas.openxmlformats.org/officeDocument/2006/relationships/hyperlink" Target="https://mentor.ieee.org/802.11/dcn/11-18-0016" TargetMode="External"/><Relationship Id="rId46" Type="http://schemas.openxmlformats.org/officeDocument/2006/relationships/hyperlink" Target="https://mentor.ieee.org/802.11/dcn/11-17-1805" TargetMode="External"/><Relationship Id="rId59" Type="http://schemas.openxmlformats.org/officeDocument/2006/relationships/hyperlink" Target="https://mentor.ieee.org/802.11/dcn/11-18-0002" TargetMode="External"/><Relationship Id="rId67" Type="http://schemas.openxmlformats.org/officeDocument/2006/relationships/hyperlink" Target="https://mentor.ieee.org/802.11/dcn/11-18-0019" TargetMode="External"/><Relationship Id="rId20" Type="http://schemas.openxmlformats.org/officeDocument/2006/relationships/hyperlink" Target="https://mentor.ieee.org/802.11/dcn/11-18-0002" TargetMode="External"/><Relationship Id="rId41" Type="http://schemas.openxmlformats.org/officeDocument/2006/relationships/hyperlink" Target="https://mentor.ieee.org/802.11/dcn/11-18-0016" TargetMode="External"/><Relationship Id="rId54" Type="http://schemas.openxmlformats.org/officeDocument/2006/relationships/hyperlink" Target="https://mentor.ieee.org/802.11/dcn/11-17-1805" TargetMode="External"/><Relationship Id="rId62" Type="http://schemas.openxmlformats.org/officeDocument/2006/relationships/hyperlink" Target="https://mentor.ieee.org/802.11/dcn/11-18-0019" TargetMode="External"/><Relationship Id="rId70" Type="http://schemas.openxmlformats.org/officeDocument/2006/relationships/hyperlink" Target="https://mentor.ieee.org/802.11/dcn/11-18-0019" TargetMode="External"/><Relationship Id="rId75" Type="http://schemas.openxmlformats.org/officeDocument/2006/relationships/hyperlink" Target="https://mentor.ieee.org/802.11/dcn/11-18-0019" TargetMode="External"/><Relationship Id="rId83" Type="http://schemas.openxmlformats.org/officeDocument/2006/relationships/hyperlink" Target="https://mentor.ieee.org/802.11/dcn/11-18-0018" TargetMode="External"/><Relationship Id="rId88" Type="http://schemas.openxmlformats.org/officeDocument/2006/relationships/vmlDrawing" Target="../drawings/vmlDrawing1.vml"/><Relationship Id="rId1" Type="http://schemas.openxmlformats.org/officeDocument/2006/relationships/hyperlink" Target="https://mentor.ieee.org/802.11/dcn/11-17-1804" TargetMode="External"/><Relationship Id="rId6" Type="http://schemas.openxmlformats.org/officeDocument/2006/relationships/hyperlink" Target="http://standards.ieee.org/faqs/affiliationFAQ.html" TargetMode="External"/><Relationship Id="rId15" Type="http://schemas.openxmlformats.org/officeDocument/2006/relationships/hyperlink" Target="https://mentor.ieee.org/802.11/dcn/11-18-0002" TargetMode="External"/><Relationship Id="rId23" Type="http://schemas.openxmlformats.org/officeDocument/2006/relationships/hyperlink" Target="https://mentor.ieee.org/802.11/dcn/11-17-1804" TargetMode="External"/><Relationship Id="rId28" Type="http://schemas.openxmlformats.org/officeDocument/2006/relationships/hyperlink" Target="https://mentor.ieee.org/802.11/dcn/11-18-0016" TargetMode="External"/><Relationship Id="rId36" Type="http://schemas.openxmlformats.org/officeDocument/2006/relationships/hyperlink" Target="https://mentor.ieee.org/802.11/dcn/11-18-0016" TargetMode="External"/><Relationship Id="rId49" Type="http://schemas.openxmlformats.org/officeDocument/2006/relationships/hyperlink" Target="https://mentor.ieee.org/802.11/dcn/11-18-0020" TargetMode="External"/><Relationship Id="rId57" Type="http://schemas.openxmlformats.org/officeDocument/2006/relationships/hyperlink" Target="https://mentor.ieee.org/802.11/dcn/11-17-1805" TargetMode="External"/><Relationship Id="rId10" Type="http://schemas.openxmlformats.org/officeDocument/2006/relationships/hyperlink" Target="http://www.ieee802.org/PNP/approved/IEEE_802_WG_PandP_v19.pdf" TargetMode="External"/><Relationship Id="rId31" Type="http://schemas.openxmlformats.org/officeDocument/2006/relationships/hyperlink" Target="https://mentor.ieee.org/802.11/dcn/11-18-0016" TargetMode="External"/><Relationship Id="rId44" Type="http://schemas.openxmlformats.org/officeDocument/2006/relationships/hyperlink" Target="https://mentor.ieee.org/802.11/dcn/11-18-0016" TargetMode="External"/><Relationship Id="rId52" Type="http://schemas.openxmlformats.org/officeDocument/2006/relationships/hyperlink" Target="https://mentor.ieee.org/802.11/dcn/11-17-1803" TargetMode="External"/><Relationship Id="rId60" Type="http://schemas.openxmlformats.org/officeDocument/2006/relationships/hyperlink" Target="https://mentor.ieee.org/802.11/dcn/11-18-0001" TargetMode="External"/><Relationship Id="rId65" Type="http://schemas.openxmlformats.org/officeDocument/2006/relationships/hyperlink" Target="https://mentor.ieee.org/802.11/dcn/11-18-0019" TargetMode="External"/><Relationship Id="rId73" Type="http://schemas.openxmlformats.org/officeDocument/2006/relationships/hyperlink" Target="https://mentor.ieee.org/802.11/dcn/11-18-0019" TargetMode="External"/><Relationship Id="rId78" Type="http://schemas.openxmlformats.org/officeDocument/2006/relationships/hyperlink" Target="https://mentor.ieee.org/802.11/dcn/11-18-0019" TargetMode="External"/><Relationship Id="rId81" Type="http://schemas.openxmlformats.org/officeDocument/2006/relationships/hyperlink" Target="https://mentor.ieee.org/802.11/dcn/11-18-0019" TargetMode="External"/><Relationship Id="rId86" Type="http://schemas.openxmlformats.org/officeDocument/2006/relationships/hyperlink" Target="https://mentor.ieee.org/802.11/dcn/11-17-1805" TargetMode="Externa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hyperlink" Target="https://mentor.ieee.org/802.11/dcn/11-17-0091" TargetMode="External"/><Relationship Id="rId13" Type="http://schemas.openxmlformats.org/officeDocument/2006/relationships/hyperlink" Target="https://mentor.ieee.org/802.11/dcn/11-17-1799" TargetMode="External"/><Relationship Id="rId18" Type="http://schemas.openxmlformats.org/officeDocument/2006/relationships/hyperlink" Target="https://mentor.ieee.org/802.11/dcn/11-17-1868" TargetMode="External"/><Relationship Id="rId26" Type="http://schemas.openxmlformats.org/officeDocument/2006/relationships/hyperlink" Target="https://mentor.ieee.org/802.11/dcn/11-18-0017" TargetMode="External"/><Relationship Id="rId3" Type="http://schemas.openxmlformats.org/officeDocument/2006/relationships/hyperlink" Target="http://grouper.ieee.org/groups/802/11/Reflector.html" TargetMode="External"/><Relationship Id="rId21" Type="http://schemas.openxmlformats.org/officeDocument/2006/relationships/hyperlink" Target="https://mentor.ieee.org/802.11/dcn/11-17-1851" TargetMode="External"/><Relationship Id="rId7" Type="http://schemas.openxmlformats.org/officeDocument/2006/relationships/hyperlink" Target="https://mentor.ieee.org/802.11/dcn/11-17-1803" TargetMode="External"/><Relationship Id="rId12" Type="http://schemas.openxmlformats.org/officeDocument/2006/relationships/hyperlink" Target="https://mentor.ieee.org/802.11/dcn/11-17-1863" TargetMode="External"/><Relationship Id="rId17" Type="http://schemas.openxmlformats.org/officeDocument/2006/relationships/hyperlink" Target="https://mentor.ieee.org/802.11/dcn/11-17-1846" TargetMode="External"/><Relationship Id="rId25" Type="http://schemas.openxmlformats.org/officeDocument/2006/relationships/hyperlink" Target="https://mentor.ieee.org/802.11/dcn/11-18-0002" TargetMode="External"/><Relationship Id="rId2" Type="http://schemas.openxmlformats.org/officeDocument/2006/relationships/hyperlink" Target="https://mentor.ieee.org/802.11/documents" TargetMode="External"/><Relationship Id="rId16" Type="http://schemas.openxmlformats.org/officeDocument/2006/relationships/hyperlink" Target="https://mentor.ieee.org/802.11/dcn/11-17-1871" TargetMode="External"/><Relationship Id="rId20" Type="http://schemas.openxmlformats.org/officeDocument/2006/relationships/hyperlink" Target="https://mentor.ieee.org/802.11/dcn/11-17-1830" TargetMode="External"/><Relationship Id="rId29" Type="http://schemas.openxmlformats.org/officeDocument/2006/relationships/hyperlink" Target="https://mentor.ieee.org/802.11/dcn/11-18-0018" TargetMode="External"/><Relationship Id="rId1" Type="http://schemas.openxmlformats.org/officeDocument/2006/relationships/hyperlink" Target="http://www.ieee802.org/11/" TargetMode="External"/><Relationship Id="rId6" Type="http://schemas.openxmlformats.org/officeDocument/2006/relationships/hyperlink" Target="http://www.ieee802.org/11/Photographs/officers.htm" TargetMode="External"/><Relationship Id="rId11" Type="http://schemas.openxmlformats.org/officeDocument/2006/relationships/hyperlink" Target="https://mentor.ieee.org/802.11/dcn/11-17-1867" TargetMode="External"/><Relationship Id="rId24" Type="http://schemas.openxmlformats.org/officeDocument/2006/relationships/hyperlink" Target="https://mentor.ieee.org/802.11/dcn/11-18-0016" TargetMode="External"/><Relationship Id="rId32" Type="http://schemas.openxmlformats.org/officeDocument/2006/relationships/printerSettings" Target="../printerSettings/printerSettings13.bin"/><Relationship Id="rId5" Type="http://schemas.openxmlformats.org/officeDocument/2006/relationships/hyperlink" Target="http://www.ieee802.org/11/private/index.shtml" TargetMode="External"/><Relationship Id="rId15" Type="http://schemas.openxmlformats.org/officeDocument/2006/relationships/hyperlink" Target="https://mentor.ieee.org/802.11/dcn/11-17-1864" TargetMode="External"/><Relationship Id="rId23" Type="http://schemas.openxmlformats.org/officeDocument/2006/relationships/hyperlink" Target="https://mentor.ieee.org/802.11/dcn/11-17-1804" TargetMode="External"/><Relationship Id="rId28" Type="http://schemas.openxmlformats.org/officeDocument/2006/relationships/hyperlink" Target="https://mentor.ieee.org/802.11/dcn/11-17-1805" TargetMode="External"/><Relationship Id="rId10" Type="http://schemas.openxmlformats.org/officeDocument/2006/relationships/hyperlink" Target="https://mentor.ieee.org/802.11/dcn/11-17-1866" TargetMode="External"/><Relationship Id="rId19" Type="http://schemas.openxmlformats.org/officeDocument/2006/relationships/hyperlink" Target="https://mentor.ieee.org/802.11/dcn/11-17-1843" TargetMode="External"/><Relationship Id="rId31" Type="http://schemas.openxmlformats.org/officeDocument/2006/relationships/hyperlink" Target="https://mentor.ieee.org/802.11/dcn/11-17-1573" TargetMode="External"/><Relationship Id="rId4" Type="http://schemas.openxmlformats.org/officeDocument/2006/relationships/hyperlink" Target="http://www.ieee802.org/11/Meetings/Meeting_Plan.html" TargetMode="External"/><Relationship Id="rId9" Type="http://schemas.openxmlformats.org/officeDocument/2006/relationships/hyperlink" Target="https://mentor.ieee.org/802.11/dcn/11-17-1891" TargetMode="External"/><Relationship Id="rId14" Type="http://schemas.openxmlformats.org/officeDocument/2006/relationships/hyperlink" Target="https://mentor.ieee.org/802.11/dcn/11-17-1862" TargetMode="External"/><Relationship Id="rId22" Type="http://schemas.openxmlformats.org/officeDocument/2006/relationships/hyperlink" Target="https://mentor.ieee.org/802.11/dcn/11-17-1865" TargetMode="External"/><Relationship Id="rId27" Type="http://schemas.openxmlformats.org/officeDocument/2006/relationships/hyperlink" Target="https://mentor.ieee.org/802.11/dcn/11-18-0001" TargetMode="External"/><Relationship Id="rId30" Type="http://schemas.openxmlformats.org/officeDocument/2006/relationships/hyperlink" Target="https://mentor.ieee.org/802.11/dcn/11-18-0019" TargetMode="Externa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indexed="45"/>
    <pageSetUpPr fitToPage="1"/>
  </sheetPr>
  <dimension ref="A1:P37"/>
  <sheetViews>
    <sheetView zoomScale="85" zoomScaleNormal="85" workbookViewId="0">
      <selection activeCell="C10" sqref="C10"/>
    </sheetView>
  </sheetViews>
  <sheetFormatPr defaultColWidth="9.21875" defaultRowHeight="20.100000000000001" customHeight="1" x14ac:dyDescent="0.3"/>
  <cols>
    <col min="1" max="1" width="1.44140625" style="13" customWidth="1"/>
    <col min="2" max="2" width="19.77734375" style="19" customWidth="1"/>
    <col min="3" max="3" width="18.77734375" style="19" customWidth="1"/>
    <col min="4" max="5" width="9.21875" style="19"/>
    <col min="6" max="6" width="14.21875" style="19" customWidth="1"/>
    <col min="7" max="7" width="9.21875" style="19"/>
    <col min="8" max="8" width="22" style="19" customWidth="1"/>
    <col min="9" max="9" width="15.21875" style="19" customWidth="1"/>
    <col min="10" max="16384" width="9.21875" style="19"/>
  </cols>
  <sheetData>
    <row r="1" spans="1:15" s="16" customFormat="1" ht="20.100000000000001" customHeight="1" x14ac:dyDescent="0.25">
      <c r="A1" s="14"/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</row>
    <row r="2" spans="1:15" ht="20.100000000000001" customHeight="1" x14ac:dyDescent="0.4">
      <c r="B2" s="17"/>
      <c r="C2" s="18" t="s">
        <v>7</v>
      </c>
      <c r="D2" s="17"/>
      <c r="E2" s="17"/>
      <c r="F2" s="17"/>
      <c r="G2" s="17"/>
      <c r="H2" s="17"/>
      <c r="I2" s="17"/>
      <c r="J2" s="17"/>
      <c r="K2" s="17"/>
      <c r="L2" s="17"/>
      <c r="M2" s="17"/>
    </row>
    <row r="3" spans="1:15" ht="20.100000000000001" customHeight="1" x14ac:dyDescent="0.35">
      <c r="B3" s="17"/>
      <c r="C3" s="20" t="s">
        <v>8</v>
      </c>
      <c r="D3" s="17"/>
      <c r="E3" s="17"/>
      <c r="F3" s="17"/>
      <c r="G3" s="17"/>
      <c r="H3" s="17"/>
      <c r="I3" s="17"/>
      <c r="J3" s="17"/>
      <c r="K3" s="17"/>
      <c r="L3" s="17"/>
      <c r="M3" s="17"/>
    </row>
    <row r="4" spans="1:15" ht="20.100000000000001" customHeight="1" x14ac:dyDescent="0.35">
      <c r="B4" s="20" t="s">
        <v>9</v>
      </c>
      <c r="C4" s="20" t="s">
        <v>535</v>
      </c>
      <c r="D4" s="17"/>
      <c r="E4" s="17"/>
      <c r="F4" s="17"/>
      <c r="G4" s="17"/>
      <c r="H4" s="17"/>
      <c r="I4" s="17"/>
      <c r="J4" s="17"/>
      <c r="K4" s="17"/>
      <c r="L4" s="17"/>
      <c r="M4" s="17"/>
    </row>
    <row r="5" spans="1:15" ht="20.100000000000001" customHeight="1" x14ac:dyDescent="0.35">
      <c r="B5" s="20" t="s">
        <v>10</v>
      </c>
      <c r="C5" s="21" t="s">
        <v>470</v>
      </c>
      <c r="D5" s="17"/>
      <c r="E5" s="17"/>
      <c r="F5" s="17"/>
      <c r="G5" s="22"/>
      <c r="H5" s="17"/>
      <c r="I5" s="17"/>
      <c r="J5" s="17"/>
      <c r="K5" s="17"/>
      <c r="L5" s="17"/>
      <c r="M5" s="17"/>
    </row>
    <row r="6" spans="1:15" ht="20.100000000000001" customHeight="1" x14ac:dyDescent="0.4">
      <c r="B6" s="20" t="s">
        <v>11</v>
      </c>
      <c r="C6" s="23" t="s">
        <v>67</v>
      </c>
      <c r="D6" s="17"/>
      <c r="E6" s="17"/>
      <c r="F6" s="17"/>
      <c r="G6" s="17"/>
      <c r="H6" s="17"/>
      <c r="I6" s="17"/>
      <c r="J6" s="17"/>
      <c r="K6" s="17"/>
      <c r="L6" s="17"/>
      <c r="M6" s="17"/>
    </row>
    <row r="7" spans="1:15" s="27" customFormat="1" ht="20.100000000000001" customHeight="1" thickBot="1" x14ac:dyDescent="0.4">
      <c r="A7" s="24"/>
      <c r="B7" s="25"/>
      <c r="C7" s="26"/>
      <c r="D7" s="26"/>
      <c r="E7" s="26"/>
      <c r="F7" s="26"/>
      <c r="G7" s="26"/>
      <c r="H7" s="26"/>
      <c r="I7" s="26"/>
      <c r="J7" s="26"/>
      <c r="K7" s="26"/>
      <c r="L7" s="26"/>
      <c r="M7" s="26"/>
    </row>
    <row r="8" spans="1:15" s="32" customFormat="1" ht="20.100000000000001" customHeight="1" x14ac:dyDescent="0.4">
      <c r="A8" s="13"/>
      <c r="B8" s="28" t="s">
        <v>12</v>
      </c>
      <c r="C8" s="29" t="s">
        <v>471</v>
      </c>
      <c r="D8" s="30"/>
      <c r="E8" s="30"/>
      <c r="F8" s="30"/>
      <c r="G8" s="30"/>
      <c r="H8" s="31"/>
      <c r="I8" s="31"/>
      <c r="J8" s="31"/>
      <c r="K8" s="31"/>
      <c r="L8" s="31"/>
      <c r="M8" s="31"/>
    </row>
    <row r="9" spans="1:15" ht="20.100000000000001" customHeight="1" x14ac:dyDescent="0.4">
      <c r="B9" s="20" t="s">
        <v>13</v>
      </c>
      <c r="C9" s="55">
        <v>43119</v>
      </c>
      <c r="D9" s="33"/>
      <c r="E9" s="33"/>
      <c r="F9" s="33"/>
      <c r="G9" s="33"/>
      <c r="H9" s="17"/>
      <c r="I9" s="17"/>
      <c r="J9" s="17"/>
      <c r="K9" s="17"/>
      <c r="L9" s="17"/>
      <c r="M9" s="17"/>
    </row>
    <row r="10" spans="1:15" ht="20.100000000000001" customHeight="1" x14ac:dyDescent="0.4">
      <c r="B10" s="20" t="s">
        <v>14</v>
      </c>
      <c r="C10" s="56" t="s">
        <v>419</v>
      </c>
      <c r="D10" s="23"/>
      <c r="E10" s="23"/>
      <c r="F10" s="23"/>
      <c r="G10" s="23"/>
      <c r="H10" s="34"/>
      <c r="I10" s="56" t="s">
        <v>147</v>
      </c>
      <c r="J10" s="23"/>
      <c r="K10" s="33"/>
      <c r="L10" s="33"/>
      <c r="M10" s="33"/>
    </row>
    <row r="11" spans="1:15" ht="20.100000000000001" customHeight="1" x14ac:dyDescent="0.4">
      <c r="B11" s="33"/>
      <c r="C11" s="23" t="s">
        <v>15</v>
      </c>
      <c r="D11" s="23"/>
      <c r="E11" s="23"/>
      <c r="F11" s="23"/>
      <c r="G11" s="23"/>
      <c r="H11" s="34"/>
      <c r="I11" s="23" t="s">
        <v>81</v>
      </c>
      <c r="J11" s="23"/>
      <c r="K11" s="33"/>
      <c r="L11" s="33"/>
      <c r="M11" s="33"/>
    </row>
    <row r="12" spans="1:15" ht="20.100000000000001" customHeight="1" x14ac:dyDescent="0.4">
      <c r="B12" s="33"/>
      <c r="C12" s="23" t="s">
        <v>18</v>
      </c>
      <c r="D12" s="23" t="s">
        <v>59</v>
      </c>
      <c r="E12" s="23"/>
      <c r="F12" s="23"/>
      <c r="G12" s="23"/>
      <c r="H12" s="34"/>
      <c r="I12" s="23" t="s">
        <v>85</v>
      </c>
      <c r="J12" s="23"/>
      <c r="K12" s="33"/>
      <c r="L12" s="33"/>
      <c r="M12" s="33"/>
    </row>
    <row r="13" spans="1:15" ht="20.100000000000001" customHeight="1" x14ac:dyDescent="0.4">
      <c r="B13" s="33"/>
      <c r="C13" s="23" t="s">
        <v>19</v>
      </c>
      <c r="D13" s="23" t="s">
        <v>405</v>
      </c>
      <c r="E13" s="23"/>
      <c r="F13" s="23"/>
      <c r="G13" s="23"/>
      <c r="H13" s="34"/>
      <c r="I13" s="33" t="s">
        <v>49</v>
      </c>
      <c r="J13" s="23"/>
      <c r="K13" s="33"/>
      <c r="L13" s="33"/>
      <c r="M13" s="33"/>
    </row>
    <row r="14" spans="1:15" ht="20.100000000000001" customHeight="1" x14ac:dyDescent="0.4">
      <c r="B14" s="33"/>
      <c r="C14" s="35" t="s">
        <v>60</v>
      </c>
      <c r="D14" s="23"/>
      <c r="E14" s="23"/>
      <c r="F14" s="23"/>
      <c r="G14" s="23"/>
      <c r="H14" s="34"/>
      <c r="I14" s="35" t="s">
        <v>52</v>
      </c>
      <c r="J14" s="23"/>
      <c r="K14" s="33"/>
      <c r="L14" s="33"/>
      <c r="M14" s="33"/>
    </row>
    <row r="15" spans="1:15" ht="20.100000000000001" customHeight="1" x14ac:dyDescent="0.4">
      <c r="B15" s="33"/>
      <c r="C15" s="23"/>
      <c r="D15" s="23"/>
      <c r="E15" s="23"/>
      <c r="F15" s="23"/>
      <c r="G15" s="23"/>
      <c r="H15" s="34"/>
      <c r="I15" s="35"/>
      <c r="J15" s="34"/>
      <c r="K15" s="17"/>
      <c r="L15" s="17"/>
      <c r="M15" s="17"/>
    </row>
    <row r="16" spans="1:15" ht="20.100000000000001" customHeight="1" x14ac:dyDescent="0.35">
      <c r="C16" s="17"/>
      <c r="D16" s="17"/>
      <c r="E16" s="17"/>
      <c r="F16" s="17"/>
      <c r="G16" s="17"/>
      <c r="H16" s="17"/>
      <c r="I16" s="56" t="s">
        <v>148</v>
      </c>
      <c r="J16" s="17"/>
      <c r="K16" s="17"/>
      <c r="L16" s="17"/>
      <c r="M16" s="17"/>
    </row>
    <row r="17" spans="1:16" ht="20.100000000000001" customHeight="1" x14ac:dyDescent="0.4">
      <c r="A17" s="40"/>
      <c r="C17" s="17"/>
      <c r="D17" s="17"/>
      <c r="E17" s="17"/>
      <c r="F17" s="17"/>
      <c r="G17" s="17"/>
      <c r="H17" s="17"/>
      <c r="I17" s="23" t="s">
        <v>82</v>
      </c>
      <c r="J17" s="17"/>
      <c r="K17" s="17"/>
      <c r="L17" s="17"/>
      <c r="M17" s="17"/>
    </row>
    <row r="18" spans="1:16" ht="20.100000000000001" customHeight="1" x14ac:dyDescent="0.4">
      <c r="A18" s="40"/>
      <c r="C18" s="17"/>
      <c r="D18" s="17"/>
      <c r="E18" s="17"/>
      <c r="F18" s="17"/>
      <c r="G18" s="17"/>
      <c r="H18" s="17"/>
      <c r="I18" s="23" t="s">
        <v>84</v>
      </c>
      <c r="J18" s="17"/>
      <c r="K18" s="17"/>
      <c r="L18" s="17"/>
      <c r="M18" s="17"/>
    </row>
    <row r="19" spans="1:16" ht="20.100000000000001" customHeight="1" x14ac:dyDescent="0.4">
      <c r="A19" s="40"/>
      <c r="C19" s="17"/>
      <c r="D19" s="17"/>
      <c r="E19" s="17"/>
      <c r="F19" s="17"/>
      <c r="G19" s="17"/>
      <c r="H19" s="17"/>
      <c r="I19" s="33" t="s">
        <v>83</v>
      </c>
      <c r="J19" s="17"/>
      <c r="K19" s="17"/>
      <c r="L19" s="17"/>
      <c r="M19" s="17"/>
    </row>
    <row r="20" spans="1:16" ht="20.100000000000001" customHeight="1" x14ac:dyDescent="0.3">
      <c r="A20" s="40"/>
      <c r="C20" s="17"/>
      <c r="D20" s="17"/>
      <c r="E20" s="17"/>
      <c r="F20" s="17"/>
      <c r="G20" s="17"/>
      <c r="H20" s="17"/>
      <c r="I20" s="35" t="s">
        <v>149</v>
      </c>
      <c r="J20" s="17"/>
      <c r="K20" s="17"/>
      <c r="L20" s="17"/>
      <c r="M20" s="17"/>
    </row>
    <row r="21" spans="1:16" ht="20.100000000000001" customHeight="1" x14ac:dyDescent="0.4">
      <c r="A21" s="40"/>
      <c r="C21" s="17"/>
      <c r="D21" s="17"/>
      <c r="E21" s="17"/>
      <c r="F21" s="17"/>
      <c r="G21" s="17"/>
      <c r="H21" s="17"/>
      <c r="I21" s="23"/>
      <c r="J21" s="17"/>
      <c r="K21" s="17"/>
      <c r="L21" s="17"/>
      <c r="M21" s="17"/>
    </row>
    <row r="22" spans="1:16" ht="20.100000000000001" customHeight="1" x14ac:dyDescent="0.3">
      <c r="C22" s="247" t="s">
        <v>122</v>
      </c>
      <c r="D22" s="248"/>
      <c r="E22" s="248"/>
      <c r="F22" s="248"/>
      <c r="G22" s="248"/>
      <c r="H22" s="248"/>
      <c r="I22" s="248"/>
      <c r="J22" s="248"/>
      <c r="K22" s="248"/>
      <c r="L22" s="248"/>
      <c r="M22" s="248"/>
      <c r="N22" s="248"/>
      <c r="O22" s="248"/>
      <c r="P22" s="249"/>
    </row>
    <row r="23" spans="1:16" ht="20.100000000000001" customHeight="1" x14ac:dyDescent="0.35">
      <c r="B23" s="36" t="s">
        <v>121</v>
      </c>
      <c r="C23" s="250"/>
      <c r="D23" s="251"/>
      <c r="E23" s="251"/>
      <c r="F23" s="251"/>
      <c r="G23" s="251"/>
      <c r="H23" s="251"/>
      <c r="I23" s="251"/>
      <c r="J23" s="251"/>
      <c r="K23" s="251"/>
      <c r="L23" s="251"/>
      <c r="M23" s="251"/>
      <c r="N23" s="251"/>
      <c r="O23" s="251"/>
      <c r="P23" s="252"/>
    </row>
    <row r="24" spans="1:16" ht="20.100000000000001" customHeight="1" x14ac:dyDescent="0.3">
      <c r="C24" s="253"/>
      <c r="D24" s="254"/>
      <c r="E24" s="254"/>
      <c r="F24" s="254"/>
      <c r="G24" s="254"/>
      <c r="H24" s="254"/>
      <c r="I24" s="254"/>
      <c r="J24" s="254"/>
      <c r="K24" s="254"/>
      <c r="L24" s="254"/>
      <c r="M24" s="254"/>
      <c r="N24" s="254"/>
      <c r="O24" s="254"/>
      <c r="P24" s="255"/>
    </row>
    <row r="32" spans="1:16" ht="20.100000000000001" customHeight="1" x14ac:dyDescent="0.3">
      <c r="B32" s="37"/>
      <c r="C32" s="246"/>
      <c r="D32" s="246"/>
      <c r="E32" s="246"/>
      <c r="F32" s="246"/>
    </row>
    <row r="33" spans="2:6" ht="20.100000000000001" customHeight="1" x14ac:dyDescent="0.3">
      <c r="B33" s="32"/>
      <c r="C33" s="38"/>
      <c r="D33" s="38"/>
      <c r="E33" s="38"/>
      <c r="F33" s="38"/>
    </row>
    <row r="34" spans="2:6" ht="20.100000000000001" customHeight="1" x14ac:dyDescent="0.3">
      <c r="B34" s="32"/>
      <c r="C34" s="245"/>
      <c r="D34" s="245"/>
      <c r="E34" s="245"/>
      <c r="F34" s="245"/>
    </row>
    <row r="35" spans="2:6" ht="20.100000000000001" customHeight="1" x14ac:dyDescent="0.3">
      <c r="B35" s="32"/>
      <c r="C35" s="38"/>
      <c r="D35" s="38"/>
      <c r="E35" s="38"/>
      <c r="F35" s="38"/>
    </row>
    <row r="36" spans="2:6" ht="20.100000000000001" customHeight="1" x14ac:dyDescent="0.3">
      <c r="B36" s="32"/>
      <c r="C36" s="245"/>
      <c r="D36" s="245"/>
      <c r="E36" s="245"/>
      <c r="F36" s="245"/>
    </row>
    <row r="37" spans="2:6" ht="20.100000000000001" customHeight="1" x14ac:dyDescent="0.3">
      <c r="C37" s="245"/>
      <c r="D37" s="245"/>
      <c r="E37" s="245"/>
      <c r="F37" s="245"/>
    </row>
  </sheetData>
  <mergeCells count="4">
    <mergeCell ref="C34:F34"/>
    <mergeCell ref="C32:F32"/>
    <mergeCell ref="C36:F37"/>
    <mergeCell ref="C22:P24"/>
  </mergeCells>
  <phoneticPr fontId="0" type="noConversion"/>
  <hyperlinks>
    <hyperlink ref="C14" r:id="rId1"/>
    <hyperlink ref="I14" r:id="rId2"/>
    <hyperlink ref="I20" r:id="rId3"/>
  </hyperlinks>
  <printOptions horizontalCentered="1"/>
  <pageMargins left="0.75" right="0.75" top="1" bottom="1" header="0.5" footer="0.5"/>
  <pageSetup scale="53" fitToHeight="2" orientation="portrait" r:id="rId4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indexed="13"/>
  </sheetPr>
  <dimension ref="A2:IS36"/>
  <sheetViews>
    <sheetView topLeftCell="A7" zoomScale="130" zoomScaleNormal="130" workbookViewId="0">
      <selection activeCell="C10" sqref="C10"/>
    </sheetView>
  </sheetViews>
  <sheetFormatPr defaultColWidth="9.21875" defaultRowHeight="15.75" customHeight="1" x14ac:dyDescent="0.25"/>
  <cols>
    <col min="1" max="1" width="1.44140625" customWidth="1"/>
    <col min="2" max="2" width="11.21875" style="1" customWidth="1"/>
    <col min="3" max="6" width="9.21875" style="1"/>
    <col min="7" max="7" width="24.77734375" style="1" customWidth="1"/>
    <col min="8" max="8" width="9.21875" style="1" customWidth="1"/>
    <col min="9" max="15" width="9.21875" style="1"/>
    <col min="16" max="16" width="8.44140625" style="1" customWidth="1"/>
    <col min="17" max="16384" width="9.21875" style="1"/>
  </cols>
  <sheetData>
    <row r="2" spans="1:253" ht="15.75" customHeight="1" x14ac:dyDescent="0.25">
      <c r="B2" s="262" t="str">
        <f>Parameters!B1</f>
        <v>167th IEEE 802.11 WIRELESS LOCAL AREA NETWORKS SESSION</v>
      </c>
      <c r="C2" s="263"/>
      <c r="D2" s="263"/>
      <c r="E2" s="263"/>
      <c r="F2" s="263"/>
      <c r="G2" s="263"/>
      <c r="H2" s="263"/>
      <c r="I2" s="263"/>
      <c r="J2" s="263"/>
      <c r="K2" s="263"/>
      <c r="L2" s="263"/>
      <c r="M2" s="263"/>
      <c r="N2" s="263"/>
      <c r="O2" s="263"/>
      <c r="P2" s="264"/>
      <c r="IS2" s="1" t="s">
        <v>3</v>
      </c>
    </row>
    <row r="3" spans="1:253" ht="15.75" customHeight="1" x14ac:dyDescent="0.25">
      <c r="B3" s="265"/>
      <c r="C3" s="266"/>
      <c r="D3" s="266"/>
      <c r="E3" s="266"/>
      <c r="F3" s="266"/>
      <c r="G3" s="266"/>
      <c r="H3" s="266"/>
      <c r="I3" s="266"/>
      <c r="J3" s="266"/>
      <c r="K3" s="266"/>
      <c r="L3" s="266"/>
      <c r="M3" s="266"/>
      <c r="N3" s="266"/>
      <c r="O3" s="266"/>
      <c r="P3" s="267"/>
    </row>
    <row r="4" spans="1:253" ht="15.75" customHeight="1" x14ac:dyDescent="0.25">
      <c r="B4" s="268"/>
      <c r="C4" s="269"/>
      <c r="D4" s="269"/>
      <c r="E4" s="269"/>
      <c r="F4" s="269"/>
      <c r="G4" s="269"/>
      <c r="H4" s="269"/>
      <c r="I4" s="269"/>
      <c r="J4" s="269"/>
      <c r="K4" s="269"/>
      <c r="L4" s="269"/>
      <c r="M4" s="269"/>
      <c r="N4" s="269"/>
      <c r="O4" s="269"/>
      <c r="P4" s="270"/>
    </row>
    <row r="5" spans="1:253" ht="21" customHeight="1" x14ac:dyDescent="0.25">
      <c r="B5" s="271" t="str">
        <f>Parameters!B2</f>
        <v>Hotel Irvine, Irvine, CA, USA</v>
      </c>
      <c r="C5" s="259"/>
      <c r="D5" s="259"/>
      <c r="E5" s="259"/>
      <c r="F5" s="259"/>
      <c r="G5" s="259"/>
      <c r="H5" s="259"/>
      <c r="I5" s="259"/>
      <c r="J5" s="259"/>
      <c r="K5" s="259"/>
      <c r="L5" s="259"/>
      <c r="M5" s="259"/>
      <c r="N5" s="259"/>
      <c r="O5" s="259"/>
      <c r="P5" s="259"/>
    </row>
    <row r="6" spans="1:253" ht="15.75" customHeight="1" x14ac:dyDescent="0.25">
      <c r="B6" s="259"/>
      <c r="C6" s="259"/>
      <c r="D6" s="259"/>
      <c r="E6" s="259"/>
      <c r="F6" s="259"/>
      <c r="G6" s="259"/>
      <c r="H6" s="259"/>
      <c r="I6" s="259"/>
      <c r="J6" s="259"/>
      <c r="K6" s="259"/>
      <c r="L6" s="259"/>
      <c r="M6" s="259"/>
      <c r="N6" s="259"/>
      <c r="O6" s="259"/>
      <c r="P6" s="259"/>
    </row>
    <row r="7" spans="1:253" ht="15.75" customHeight="1" x14ac:dyDescent="0.25">
      <c r="A7" s="54"/>
      <c r="B7" s="273" t="str">
        <f>Parameters!B3</f>
        <v>January 14-19, 2018</v>
      </c>
      <c r="C7" s="273"/>
      <c r="D7" s="273"/>
      <c r="E7" s="273"/>
      <c r="F7" s="273"/>
      <c r="G7" s="273"/>
      <c r="H7" s="273"/>
      <c r="I7" s="273"/>
      <c r="J7" s="273"/>
      <c r="K7" s="273"/>
      <c r="L7" s="273"/>
      <c r="M7" s="273"/>
      <c r="N7" s="273"/>
      <c r="O7" s="273"/>
      <c r="P7" s="273"/>
      <c r="Q7" s="73"/>
      <c r="R7" s="73"/>
    </row>
    <row r="8" spans="1:253" ht="15.75" customHeight="1" x14ac:dyDescent="0.25">
      <c r="A8" s="54"/>
      <c r="B8" s="273"/>
      <c r="C8" s="273"/>
      <c r="D8" s="273"/>
      <c r="E8" s="273"/>
      <c r="F8" s="273"/>
      <c r="G8" s="273"/>
      <c r="H8" s="273"/>
      <c r="I8" s="273"/>
      <c r="J8" s="273"/>
      <c r="K8" s="273"/>
      <c r="L8" s="273"/>
      <c r="M8" s="273"/>
      <c r="N8" s="273"/>
      <c r="O8" s="273"/>
      <c r="P8" s="273"/>
      <c r="Q8" s="73"/>
      <c r="R8" s="73"/>
    </row>
    <row r="9" spans="1:253" ht="15.75" customHeight="1" x14ac:dyDescent="0.25">
      <c r="A9" s="54"/>
      <c r="B9" s="73"/>
      <c r="C9" s="86"/>
      <c r="D9" s="74"/>
      <c r="E9" s="74"/>
      <c r="F9" s="73"/>
      <c r="G9" s="73"/>
      <c r="H9" s="73"/>
      <c r="I9" s="73"/>
      <c r="J9" s="73"/>
      <c r="K9" s="73"/>
      <c r="L9" s="73"/>
      <c r="M9" s="73"/>
      <c r="N9" s="73"/>
      <c r="O9" s="73"/>
      <c r="P9" s="73"/>
      <c r="Q9" s="73"/>
      <c r="R9" s="73"/>
    </row>
    <row r="10" spans="1:253" ht="15.75" customHeight="1" x14ac:dyDescent="0.25">
      <c r="A10" s="54"/>
      <c r="B10" s="73"/>
      <c r="C10" s="86"/>
      <c r="N10" s="73"/>
      <c r="O10" s="73"/>
      <c r="P10" s="73"/>
      <c r="Q10" s="73"/>
      <c r="R10" s="73"/>
    </row>
    <row r="11" spans="1:253" ht="15.75" customHeight="1" x14ac:dyDescent="0.25">
      <c r="A11" s="54"/>
      <c r="B11" s="73"/>
      <c r="N11" s="73"/>
      <c r="O11" s="73"/>
      <c r="P11" s="73"/>
      <c r="Q11" s="73"/>
      <c r="R11" s="73"/>
    </row>
    <row r="12" spans="1:253" ht="15.75" customHeight="1" x14ac:dyDescent="0.25">
      <c r="A12" s="54"/>
      <c r="B12" s="73"/>
      <c r="F12"/>
      <c r="N12" s="73"/>
      <c r="O12" s="73"/>
      <c r="P12" s="73"/>
      <c r="Q12" s="73"/>
      <c r="R12" s="73"/>
    </row>
    <row r="13" spans="1:253" ht="15.75" customHeight="1" x14ac:dyDescent="0.25">
      <c r="A13" s="54"/>
      <c r="B13" s="73"/>
      <c r="N13" s="73"/>
      <c r="O13" s="73"/>
      <c r="P13" s="73"/>
      <c r="Q13" s="73"/>
      <c r="R13" s="73"/>
    </row>
    <row r="14" spans="1:253" ht="15.75" customHeight="1" x14ac:dyDescent="0.25">
      <c r="A14" s="54"/>
      <c r="B14" s="73"/>
      <c r="F14"/>
      <c r="N14" s="73"/>
      <c r="O14" s="73"/>
      <c r="P14" s="73"/>
      <c r="Q14" s="73"/>
      <c r="R14" s="73"/>
      <c r="S14"/>
    </row>
    <row r="15" spans="1:253" ht="15.75" customHeight="1" x14ac:dyDescent="0.25">
      <c r="A15" s="54"/>
      <c r="B15" s="73"/>
      <c r="N15" s="73"/>
      <c r="O15" s="73"/>
      <c r="P15" s="73"/>
      <c r="Q15" s="73"/>
      <c r="R15" s="73"/>
    </row>
    <row r="16" spans="1:253" ht="15.75" customHeight="1" x14ac:dyDescent="0.25">
      <c r="A16" s="54"/>
      <c r="B16" s="73"/>
      <c r="C16"/>
      <c r="N16" s="73"/>
      <c r="O16" s="73"/>
      <c r="P16" s="73"/>
      <c r="Q16" s="73"/>
      <c r="R16" s="73"/>
    </row>
    <row r="17" spans="1:21" ht="15.75" customHeight="1" x14ac:dyDescent="0.25">
      <c r="A17" s="54"/>
      <c r="B17" s="73"/>
      <c r="N17" s="73"/>
      <c r="O17" s="73"/>
      <c r="P17" s="73"/>
      <c r="Q17" s="73"/>
      <c r="R17" s="73"/>
      <c r="U17"/>
    </row>
    <row r="18" spans="1:21" ht="15.75" customHeight="1" x14ac:dyDescent="0.25">
      <c r="A18" s="54"/>
      <c r="B18" s="73"/>
      <c r="N18" s="73"/>
      <c r="O18" s="73"/>
      <c r="P18" s="73"/>
      <c r="Q18" s="73"/>
      <c r="R18" s="73"/>
    </row>
    <row r="19" spans="1:21" ht="15.75" customHeight="1" x14ac:dyDescent="0.25">
      <c r="A19" s="54"/>
      <c r="B19" s="73"/>
      <c r="N19" s="73"/>
      <c r="O19" s="73"/>
      <c r="P19" s="73"/>
      <c r="Q19" s="73"/>
      <c r="R19" s="73"/>
    </row>
    <row r="20" spans="1:21" ht="15.75" customHeight="1" x14ac:dyDescent="0.25">
      <c r="A20" s="54"/>
      <c r="B20" s="73"/>
      <c r="N20" s="73"/>
      <c r="O20" s="73"/>
      <c r="P20" s="73"/>
      <c r="Q20" s="73"/>
      <c r="R20" s="73"/>
    </row>
    <row r="21" spans="1:21" ht="15.75" customHeight="1" x14ac:dyDescent="0.25">
      <c r="A21" s="54"/>
      <c r="B21"/>
      <c r="N21" s="73"/>
      <c r="O21" s="73"/>
      <c r="P21" s="73"/>
      <c r="Q21" s="73"/>
      <c r="R21" s="73"/>
    </row>
    <row r="22" spans="1:21" ht="15.75" customHeight="1" x14ac:dyDescent="0.25">
      <c r="A22" s="54"/>
      <c r="B22" s="73"/>
      <c r="N22" s="73"/>
      <c r="O22" s="73"/>
      <c r="P22" s="73"/>
      <c r="Q22" s="73"/>
      <c r="R22" s="73"/>
    </row>
    <row r="23" spans="1:21" ht="15.75" customHeight="1" x14ac:dyDescent="0.25">
      <c r="A23" s="54"/>
      <c r="B23" s="73"/>
      <c r="N23" s="73"/>
      <c r="O23" s="73"/>
      <c r="P23" s="73"/>
      <c r="Q23" s="73"/>
      <c r="R23" s="73"/>
    </row>
    <row r="24" spans="1:21" ht="15.75" customHeight="1" x14ac:dyDescent="0.25">
      <c r="A24" s="54"/>
      <c r="B24" s="73"/>
      <c r="N24" s="73"/>
      <c r="O24" s="73"/>
      <c r="P24" s="73"/>
      <c r="Q24" s="73"/>
      <c r="R24" s="73"/>
    </row>
    <row r="25" spans="1:21" ht="15.75" customHeight="1" x14ac:dyDescent="0.25">
      <c r="A25" s="54"/>
      <c r="B25" s="272" t="s">
        <v>2</v>
      </c>
      <c r="C25" s="272"/>
      <c r="D25" s="272"/>
      <c r="E25" s="272"/>
      <c r="F25" s="272"/>
      <c r="G25" s="272"/>
      <c r="H25" s="272"/>
      <c r="I25" s="272"/>
      <c r="J25" s="272"/>
      <c r="K25" s="272"/>
      <c r="L25" s="272"/>
      <c r="M25" s="272"/>
      <c r="N25" s="272"/>
      <c r="O25" s="272"/>
      <c r="P25" s="272"/>
      <c r="Q25" s="73"/>
      <c r="R25" s="73"/>
    </row>
    <row r="26" spans="1:21" ht="15.75" customHeight="1" x14ac:dyDescent="0.25">
      <c r="A26" s="54"/>
      <c r="B26" s="272"/>
      <c r="C26" s="272"/>
      <c r="D26" s="272"/>
      <c r="E26" s="272"/>
      <c r="F26" s="272"/>
      <c r="G26" s="272"/>
      <c r="H26" s="272"/>
      <c r="I26" s="272"/>
      <c r="J26" s="272"/>
      <c r="K26" s="272"/>
      <c r="L26" s="272"/>
      <c r="M26" s="272"/>
      <c r="N26" s="272"/>
      <c r="O26" s="272"/>
      <c r="P26" s="272"/>
      <c r="Q26" s="73"/>
      <c r="R26" s="73"/>
    </row>
    <row r="27" spans="1:21" ht="15.75" customHeight="1" x14ac:dyDescent="0.25">
      <c r="B27" s="259" t="s">
        <v>120</v>
      </c>
      <c r="C27" s="259"/>
      <c r="D27" s="259"/>
      <c r="E27" s="259"/>
      <c r="F27" s="259"/>
      <c r="G27" s="259"/>
      <c r="H27" s="259"/>
      <c r="I27" s="259"/>
      <c r="J27" s="260"/>
      <c r="K27" s="260"/>
      <c r="L27" s="256" t="str">
        <f>Title!C14</f>
        <v>adrian.p.stephens@ieee.org</v>
      </c>
      <c r="M27" s="257"/>
      <c r="N27" s="257"/>
      <c r="O27" s="257"/>
      <c r="P27" s="257"/>
      <c r="Q27" s="257"/>
      <c r="R27" s="257"/>
    </row>
    <row r="28" spans="1:21" ht="15.75" customHeight="1" x14ac:dyDescent="0.25">
      <c r="B28" s="261"/>
      <c r="C28" s="261"/>
      <c r="D28" s="261"/>
      <c r="E28" s="261"/>
      <c r="F28" s="261"/>
      <c r="G28" s="261"/>
      <c r="H28" s="261"/>
      <c r="I28" s="261"/>
      <c r="J28" s="260"/>
      <c r="K28" s="260"/>
      <c r="L28" s="258"/>
      <c r="M28" s="258"/>
      <c r="N28" s="258"/>
      <c r="O28" s="258"/>
      <c r="P28" s="258"/>
      <c r="Q28" s="258"/>
      <c r="R28" s="258"/>
    </row>
    <row r="29" spans="1:21" ht="15.75" customHeight="1" x14ac:dyDescent="0.25">
      <c r="B29" s="259" t="s">
        <v>51</v>
      </c>
      <c r="C29" s="259"/>
      <c r="D29" s="259"/>
      <c r="E29" s="259"/>
      <c r="F29" s="259"/>
      <c r="G29" s="259"/>
      <c r="H29" s="259"/>
      <c r="I29" s="259"/>
      <c r="J29" s="260"/>
      <c r="K29" s="260"/>
      <c r="L29" s="256" t="str">
        <f>Title!I14</f>
        <v>jrosdahl@ieee.org</v>
      </c>
      <c r="M29" s="257"/>
      <c r="N29" s="257"/>
      <c r="O29" s="257"/>
      <c r="P29" s="257"/>
      <c r="Q29" s="257"/>
      <c r="R29" s="257"/>
    </row>
    <row r="30" spans="1:21" ht="15.75" customHeight="1" x14ac:dyDescent="0.25">
      <c r="B30" s="261"/>
      <c r="C30" s="261"/>
      <c r="D30" s="261"/>
      <c r="E30" s="261"/>
      <c r="F30" s="261"/>
      <c r="G30" s="261"/>
      <c r="H30" s="261"/>
      <c r="I30" s="261"/>
      <c r="J30" s="260"/>
      <c r="K30" s="260"/>
      <c r="L30" s="258"/>
      <c r="M30" s="258"/>
      <c r="N30" s="258"/>
      <c r="O30" s="258"/>
      <c r="P30" s="258"/>
      <c r="Q30" s="258"/>
      <c r="R30" s="258"/>
    </row>
    <row r="31" spans="1:21" ht="15.75" customHeight="1" x14ac:dyDescent="0.25">
      <c r="B31" s="259" t="s">
        <v>61</v>
      </c>
      <c r="C31" s="259"/>
      <c r="D31" s="259"/>
      <c r="E31" s="259"/>
      <c r="F31" s="259"/>
      <c r="G31" s="259"/>
      <c r="H31" s="259"/>
      <c r="I31" s="259"/>
      <c r="J31" s="260"/>
      <c r="K31" s="260"/>
      <c r="L31" s="256" t="str">
        <f>Title!I20</f>
        <v>dorothy.stanley@hpe.com</v>
      </c>
      <c r="M31" s="257"/>
      <c r="N31" s="257"/>
      <c r="O31" s="257"/>
      <c r="P31" s="257"/>
      <c r="Q31" s="257"/>
      <c r="R31" s="257"/>
    </row>
    <row r="32" spans="1:21" ht="15.75" customHeight="1" x14ac:dyDescent="0.25">
      <c r="B32" s="261"/>
      <c r="C32" s="261"/>
      <c r="D32" s="261"/>
      <c r="E32" s="261"/>
      <c r="F32" s="261"/>
      <c r="G32" s="261"/>
      <c r="H32" s="261"/>
      <c r="I32" s="261"/>
      <c r="J32" s="260"/>
      <c r="K32" s="260"/>
      <c r="L32" s="258"/>
      <c r="M32" s="258"/>
      <c r="N32" s="258"/>
      <c r="O32" s="258"/>
      <c r="P32" s="258"/>
      <c r="Q32" s="258"/>
      <c r="R32" s="258"/>
    </row>
    <row r="33" spans="15:18" ht="15.75" customHeight="1" x14ac:dyDescent="0.25">
      <c r="Q33" s="57"/>
      <c r="R33" s="57"/>
    </row>
    <row r="34" spans="15:18" ht="15.75" customHeight="1" x14ac:dyDescent="0.25">
      <c r="Q34" s="57"/>
      <c r="R34" s="57"/>
    </row>
    <row r="36" spans="15:18" ht="15.75" customHeight="1" x14ac:dyDescent="0.25">
      <c r="O36"/>
    </row>
  </sheetData>
  <customSheetViews>
    <customSheetView guid="{471EB7C4-B2CF-4FBE-9DC9-693B69A7F9FF}" scale="97" showGridLines="0" fitToPage="1" showRuler="0">
      <selection activeCell="K38" sqref="K38"/>
      <pageMargins left="0.75" right="0.75" top="1" bottom="1" header="0.5" footer="0.5"/>
      <pageSetup scale="89" orientation="landscape" r:id="rId1"/>
      <headerFooter alignWithMargins="0"/>
    </customSheetView>
    <customSheetView guid="{B316FFF2-8282-4BB7-BE04-5FED6E033DE9}" scale="97" showGridLines="0" fitToPage="1" showRuler="0">
      <selection activeCell="K38" sqref="K38"/>
      <pageMargins left="0.75" right="0.75" top="1" bottom="1" header="0.5" footer="0.5"/>
      <pageSetup scale="89" orientation="landscape" r:id="rId2"/>
      <headerFooter alignWithMargins="0"/>
    </customSheetView>
    <customSheetView guid="{27B78060-68E1-4A63-8B2B-C34DB2097BAE}" scale="97" showGridLines="0" fitToPage="1" showRuler="0">
      <selection activeCell="K38" sqref="K38"/>
      <pageMargins left="0.75" right="0.75" top="1" bottom="1" header="0.5" footer="0.5"/>
      <pageSetup scale="89" orientation="landscape" r:id="rId3"/>
      <headerFooter alignWithMargins="0"/>
    </customSheetView>
    <customSheetView guid="{1A4B53BA-FB50-4C55-8FB0-39E1B9C1F190}" scale="97" showGridLines="0" fitToPage="1" showRuler="0">
      <selection activeCell="K38" sqref="K38"/>
      <pageMargins left="0.75" right="0.75" top="1" bottom="1" header="0.5" footer="0.5"/>
      <pageSetup scale="89" orientation="landscape" r:id="rId4"/>
      <headerFooter alignWithMargins="0"/>
    </customSheetView>
    <customSheetView guid="{50D0CB11-55BB-43D8-AE23-D74B28948084}" scale="97" showGridLines="0" fitToPage="1" showRuler="0">
      <selection activeCell="K38" sqref="K38"/>
      <pageMargins left="0.75" right="0.75" top="1" bottom="1" header="0.5" footer="0.5"/>
      <pageSetup scale="89" orientation="landscape" r:id="rId5"/>
      <headerFooter alignWithMargins="0"/>
    </customSheetView>
    <customSheetView guid="{7E5ADFC7-82CA-4A70-A250-6FC82DA284DC}" scale="97" showGridLines="0" fitToPage="1" showRuler="0">
      <selection activeCell="K38" sqref="K38"/>
      <pageMargins left="0.75" right="0.75" top="1" bottom="1" header="0.5" footer="0.5"/>
      <pageSetup scale="89" orientation="landscape" r:id="rId6"/>
      <headerFooter alignWithMargins="0"/>
    </customSheetView>
    <customSheetView guid="{20E74821-39C1-45DB-92E8-46A0E2E722B2}" scale="97" showGridLines="0" fitToPage="1" showRuler="0">
      <selection activeCell="K38" sqref="K38"/>
      <pageMargins left="0.75" right="0.75" top="1" bottom="1" header="0.5" footer="0.5"/>
      <pageSetup scale="89" orientation="landscape" r:id="rId7"/>
      <headerFooter alignWithMargins="0"/>
    </customSheetView>
    <customSheetView guid="{00AABE15-45FB-42F7-A454-BE72949E7A28}" scale="97" showGridLines="0" fitToPage="1" showRuler="0">
      <selection activeCell="K38" sqref="K38"/>
      <pageMargins left="0.75" right="0.75" top="1" bottom="1" header="0.5" footer="0.5"/>
      <pageSetup scale="89" orientation="landscape" r:id="rId8"/>
      <headerFooter alignWithMargins="0"/>
    </customSheetView>
  </customSheetViews>
  <mergeCells count="10">
    <mergeCell ref="B2:P4"/>
    <mergeCell ref="B5:P6"/>
    <mergeCell ref="B25:P26"/>
    <mergeCell ref="B7:P8"/>
    <mergeCell ref="L27:R28"/>
    <mergeCell ref="L29:R30"/>
    <mergeCell ref="B27:K28"/>
    <mergeCell ref="B29:K30"/>
    <mergeCell ref="B31:K32"/>
    <mergeCell ref="L31:R32"/>
  </mergeCells>
  <phoneticPr fontId="0" type="noConversion"/>
  <hyperlinks>
    <hyperlink ref="B25:P26" r:id="rId9" tooltip="IEEE 802.11 Web Site" display="www.ieee802.org/11"/>
    <hyperlink ref="L29" r:id="rId10" display="jrosdahl@ieee.org"/>
    <hyperlink ref="L29:R30" r:id="rId11" display="jrosdahl@ieee.org"/>
    <hyperlink ref="L31:Q32" r:id="rId12" display="adrian.p.stephens@intel.com"/>
    <hyperlink ref="L31" r:id="rId13" display="DStanley@arubanetworks.com"/>
  </hyperlinks>
  <printOptions horizontalCentered="1" verticalCentered="1"/>
  <pageMargins left="0.25" right="0.25" top="0.5" bottom="0.75" header="0.5" footer="0.5"/>
  <pageSetup scale="70" orientation="landscape" r:id="rId14"/>
  <headerFooter alignWithMargins="0">
    <oddFooter>&amp;L
&amp;R&amp;D  &amp;T</oddFooter>
  </headerFooter>
  <drawing r:id="rId15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Right="0"/>
    <pageSetUpPr fitToPage="1"/>
  </sheetPr>
  <dimension ref="A1:AF40"/>
  <sheetViews>
    <sheetView topLeftCell="A2" zoomScale="70" zoomScaleNormal="70" workbookViewId="0">
      <selection activeCell="V12" sqref="V12:V15"/>
    </sheetView>
  </sheetViews>
  <sheetFormatPr defaultColWidth="9.21875" defaultRowHeight="13.2" outlineLevelCol="1" x14ac:dyDescent="0.25"/>
  <cols>
    <col min="1" max="1" width="18.21875" style="85" customWidth="1"/>
    <col min="2" max="2" width="13.5546875" style="85" customWidth="1" outlineLevel="1"/>
    <col min="3" max="6" width="9.21875" style="85"/>
    <col min="7" max="7" width="9.21875" style="85" customWidth="1"/>
    <col min="8" max="8" width="9.21875" style="85" customWidth="1" outlineLevel="1"/>
    <col min="9" max="9" width="9.5546875" style="85" customWidth="1"/>
    <col min="10" max="12" width="9.21875" style="85"/>
    <col min="13" max="13" width="9.21875" style="85" customWidth="1"/>
    <col min="14" max="14" width="9.21875" style="85" customWidth="1" outlineLevel="1"/>
    <col min="15" max="18" width="9.21875" style="85"/>
    <col min="19" max="19" width="9.21875" style="85" customWidth="1"/>
    <col min="20" max="20" width="9.21875" style="85" customWidth="1" outlineLevel="1"/>
    <col min="21" max="24" width="9.21875" style="85"/>
    <col min="25" max="25" width="9.21875" style="85" customWidth="1"/>
    <col min="26" max="26" width="9.21875" style="85" customWidth="1" outlineLevel="1"/>
    <col min="27" max="30" width="9.21875" style="85"/>
    <col min="31" max="31" width="9.21875" style="85" customWidth="1" collapsed="1"/>
    <col min="32" max="32" width="9.21875" style="85" hidden="1" customWidth="1" outlineLevel="1"/>
    <col min="33" max="16384" width="9.21875" style="85"/>
  </cols>
  <sheetData>
    <row r="1" spans="1:32" s="2" customFormat="1" ht="27.75" customHeight="1" x14ac:dyDescent="0.25">
      <c r="A1" s="308" t="str">
        <f>" 802.11 Agenda R" &amp;Parameters!B8</f>
        <v xml:space="preserve"> 802.11 Agenda R4</v>
      </c>
      <c r="B1" s="310" t="str">
        <f>Parameters!B2</f>
        <v>Hotel Irvine, Irvine, CA, USA</v>
      </c>
      <c r="C1" s="310"/>
      <c r="D1" s="310"/>
      <c r="E1" s="310"/>
      <c r="F1" s="310"/>
      <c r="G1" s="310"/>
      <c r="H1" s="310"/>
      <c r="I1" s="310"/>
      <c r="J1" s="310"/>
      <c r="K1" s="310"/>
      <c r="L1" s="310"/>
      <c r="M1" s="310"/>
      <c r="N1" s="310"/>
      <c r="O1" s="310"/>
      <c r="P1" s="310"/>
      <c r="Q1" s="310"/>
      <c r="R1" s="310"/>
      <c r="S1" s="310"/>
      <c r="T1" s="310"/>
      <c r="U1" s="310"/>
      <c r="V1" s="310"/>
      <c r="W1" s="310"/>
      <c r="X1" s="310"/>
      <c r="Y1" s="310"/>
      <c r="Z1" s="310"/>
      <c r="AA1" s="310"/>
      <c r="AB1" s="310"/>
      <c r="AC1" s="310"/>
      <c r="AD1" s="310"/>
      <c r="AE1" s="310"/>
      <c r="AF1" s="310"/>
    </row>
    <row r="2" spans="1:32" s="2" customFormat="1" ht="20.25" customHeight="1" x14ac:dyDescent="0.25">
      <c r="A2" s="309"/>
      <c r="B2" s="91"/>
      <c r="C2" s="92"/>
      <c r="D2" s="92"/>
      <c r="E2" s="92"/>
      <c r="F2" s="92"/>
      <c r="G2" s="92"/>
      <c r="H2" s="92"/>
      <c r="I2" s="92"/>
      <c r="J2" s="92"/>
      <c r="K2" s="92"/>
      <c r="L2" s="92"/>
      <c r="M2" s="92"/>
      <c r="N2" s="92"/>
      <c r="O2" s="92"/>
      <c r="P2" s="92"/>
      <c r="Q2" s="92"/>
      <c r="R2" s="92"/>
      <c r="S2" s="92"/>
      <c r="T2" s="92"/>
      <c r="U2" s="92"/>
      <c r="V2" s="92"/>
      <c r="W2" s="92"/>
      <c r="X2" s="92"/>
      <c r="Y2" s="92"/>
      <c r="Z2" s="92"/>
      <c r="AA2" s="92"/>
      <c r="AB2" s="92"/>
      <c r="AC2" s="92"/>
      <c r="AD2" s="92"/>
      <c r="AE2" s="92"/>
      <c r="AF2" s="92"/>
    </row>
    <row r="3" spans="1:32" s="2" customFormat="1" ht="30" x14ac:dyDescent="0.25">
      <c r="A3" s="309"/>
      <c r="B3" s="316" t="str">
        <f>Parameters!B3</f>
        <v>January 14-19, 2018</v>
      </c>
      <c r="C3" s="316"/>
      <c r="D3" s="316"/>
      <c r="E3" s="316"/>
      <c r="F3" s="316"/>
      <c r="G3" s="316"/>
      <c r="H3" s="316"/>
      <c r="I3" s="316"/>
      <c r="J3" s="316"/>
      <c r="K3" s="316"/>
      <c r="L3" s="316"/>
      <c r="M3" s="316"/>
      <c r="N3" s="316"/>
      <c r="O3" s="316"/>
      <c r="P3" s="316"/>
      <c r="Q3" s="316"/>
      <c r="R3" s="316"/>
      <c r="S3" s="316"/>
      <c r="T3" s="316"/>
      <c r="U3" s="316"/>
      <c r="V3" s="316"/>
      <c r="W3" s="316"/>
      <c r="X3" s="316"/>
      <c r="Y3" s="316"/>
      <c r="Z3" s="316"/>
      <c r="AA3" s="316"/>
      <c r="AB3" s="316"/>
      <c r="AC3" s="316"/>
      <c r="AD3" s="316"/>
      <c r="AE3" s="316"/>
      <c r="AF3" s="316"/>
    </row>
    <row r="4" spans="1:32" s="2" customFormat="1" ht="21.6" thickBot="1" x14ac:dyDescent="0.4">
      <c r="A4" s="7"/>
      <c r="B4" s="63" t="s">
        <v>45</v>
      </c>
      <c r="C4" s="64"/>
      <c r="D4" s="64"/>
      <c r="E4" s="64"/>
      <c r="F4" s="64"/>
      <c r="G4" s="64"/>
      <c r="H4" s="65"/>
      <c r="I4" s="64"/>
      <c r="J4" s="64"/>
      <c r="K4" s="64"/>
      <c r="L4" s="64"/>
      <c r="M4" s="64"/>
      <c r="N4" s="64"/>
      <c r="O4" s="64"/>
      <c r="P4" s="64"/>
      <c r="Q4" s="64"/>
      <c r="R4" s="64"/>
      <c r="S4" s="64"/>
      <c r="T4" s="64"/>
      <c r="U4" s="64"/>
      <c r="V4" s="64"/>
      <c r="W4" s="64"/>
      <c r="X4" s="64"/>
      <c r="Y4" s="64"/>
      <c r="Z4" s="64"/>
      <c r="AA4" s="64"/>
      <c r="AB4" s="64"/>
      <c r="AC4" s="64"/>
      <c r="AD4" s="64"/>
      <c r="AE4" s="64"/>
      <c r="AF4" s="64"/>
    </row>
    <row r="5" spans="1:32" s="2" customFormat="1" ht="21" x14ac:dyDescent="0.25">
      <c r="A5" s="61" t="s">
        <v>44</v>
      </c>
      <c r="B5" s="72">
        <f>Parameters!B4</f>
        <v>43114</v>
      </c>
      <c r="C5" s="335">
        <f>B5+1</f>
        <v>43115</v>
      </c>
      <c r="D5" s="336"/>
      <c r="E5" s="336"/>
      <c r="F5" s="336"/>
      <c r="G5" s="336"/>
      <c r="H5" s="337"/>
      <c r="I5" s="335">
        <f>B5+2</f>
        <v>43116</v>
      </c>
      <c r="J5" s="336"/>
      <c r="K5" s="336"/>
      <c r="L5" s="336"/>
      <c r="M5" s="336"/>
      <c r="N5" s="337"/>
      <c r="O5" s="335">
        <f>B5+3</f>
        <v>43117</v>
      </c>
      <c r="P5" s="336"/>
      <c r="Q5" s="336"/>
      <c r="R5" s="336"/>
      <c r="S5" s="336"/>
      <c r="T5" s="337"/>
      <c r="U5" s="335">
        <f>B5+4</f>
        <v>43118</v>
      </c>
      <c r="V5" s="336"/>
      <c r="W5" s="336"/>
      <c r="X5" s="336"/>
      <c r="Y5" s="336"/>
      <c r="Z5" s="337"/>
      <c r="AA5" s="335">
        <f>B5+5</f>
        <v>43119</v>
      </c>
      <c r="AB5" s="336"/>
      <c r="AC5" s="336"/>
      <c r="AD5" s="336"/>
      <c r="AE5" s="336"/>
      <c r="AF5" s="337"/>
    </row>
    <row r="6" spans="1:32" s="2" customFormat="1" ht="27" customHeight="1" x14ac:dyDescent="0.25">
      <c r="A6" s="9" t="s">
        <v>4</v>
      </c>
      <c r="B6" s="10"/>
      <c r="C6" s="11"/>
      <c r="D6" s="10"/>
      <c r="E6" s="10"/>
      <c r="F6" s="10"/>
      <c r="G6" s="10"/>
      <c r="H6" s="12"/>
      <c r="I6" s="314" t="s">
        <v>131</v>
      </c>
      <c r="J6" s="315"/>
      <c r="K6" s="315"/>
      <c r="L6" s="315"/>
      <c r="M6" s="315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</row>
    <row r="7" spans="1:32" s="2" customFormat="1" ht="15.75" customHeight="1" x14ac:dyDescent="0.25">
      <c r="A7" s="95" t="s">
        <v>37</v>
      </c>
      <c r="B7" s="113"/>
      <c r="C7" s="355" t="s">
        <v>466</v>
      </c>
      <c r="D7" s="356"/>
      <c r="E7" s="356"/>
      <c r="F7" s="356"/>
      <c r="G7" s="356"/>
      <c r="H7" s="357"/>
      <c r="I7" s="311" t="s">
        <v>420</v>
      </c>
      <c r="J7" s="306" t="s">
        <v>433</v>
      </c>
      <c r="K7" s="295" t="s">
        <v>134</v>
      </c>
      <c r="L7" s="284"/>
      <c r="M7" s="284"/>
      <c r="N7" s="284"/>
      <c r="O7" s="280" t="s">
        <v>62</v>
      </c>
      <c r="P7" s="297" t="s">
        <v>54</v>
      </c>
      <c r="Q7" s="293" t="s">
        <v>142</v>
      </c>
      <c r="R7" s="290" t="s">
        <v>428</v>
      </c>
      <c r="S7" s="287" t="s">
        <v>46</v>
      </c>
      <c r="T7" s="284"/>
      <c r="U7" s="306" t="s">
        <v>433</v>
      </c>
      <c r="V7" s="274"/>
      <c r="W7" s="295" t="s">
        <v>134</v>
      </c>
      <c r="X7" s="290" t="s">
        <v>428</v>
      </c>
      <c r="Y7" s="274"/>
      <c r="Z7" s="338" t="s">
        <v>412</v>
      </c>
      <c r="AA7" s="326" t="s">
        <v>64</v>
      </c>
      <c r="AB7" s="327"/>
      <c r="AC7" s="327"/>
      <c r="AD7" s="327"/>
      <c r="AE7" s="327"/>
      <c r="AF7" s="328"/>
    </row>
    <row r="8" spans="1:32" s="2" customFormat="1" ht="15.75" customHeight="1" x14ac:dyDescent="0.25">
      <c r="A8" s="95" t="s">
        <v>36</v>
      </c>
      <c r="B8" s="113"/>
      <c r="C8" s="358"/>
      <c r="D8" s="359"/>
      <c r="E8" s="359"/>
      <c r="F8" s="359"/>
      <c r="G8" s="359"/>
      <c r="H8" s="360"/>
      <c r="I8" s="312"/>
      <c r="J8" s="307"/>
      <c r="K8" s="296"/>
      <c r="L8" s="285"/>
      <c r="M8" s="285"/>
      <c r="N8" s="285"/>
      <c r="O8" s="281"/>
      <c r="P8" s="298"/>
      <c r="Q8" s="294"/>
      <c r="R8" s="291"/>
      <c r="S8" s="288"/>
      <c r="T8" s="285"/>
      <c r="U8" s="307"/>
      <c r="V8" s="275"/>
      <c r="W8" s="296"/>
      <c r="X8" s="291"/>
      <c r="Y8" s="275"/>
      <c r="Z8" s="339"/>
      <c r="AA8" s="329"/>
      <c r="AB8" s="330"/>
      <c r="AC8" s="330"/>
      <c r="AD8" s="330"/>
      <c r="AE8" s="330"/>
      <c r="AF8" s="331"/>
    </row>
    <row r="9" spans="1:32" s="2" customFormat="1" ht="15.75" customHeight="1" x14ac:dyDescent="0.25">
      <c r="A9" s="117" t="s">
        <v>34</v>
      </c>
      <c r="B9" s="89"/>
      <c r="C9" s="320" t="s">
        <v>438</v>
      </c>
      <c r="D9" s="321"/>
      <c r="E9" s="321"/>
      <c r="F9" s="321"/>
      <c r="G9" s="321"/>
      <c r="H9" s="322"/>
      <c r="I9" s="312"/>
      <c r="J9" s="307"/>
      <c r="K9" s="296"/>
      <c r="L9" s="285"/>
      <c r="M9" s="285"/>
      <c r="N9" s="285"/>
      <c r="O9" s="281"/>
      <c r="P9" s="298"/>
      <c r="Q9" s="294"/>
      <c r="R9" s="291"/>
      <c r="S9" s="288"/>
      <c r="T9" s="285"/>
      <c r="U9" s="307"/>
      <c r="V9" s="275"/>
      <c r="W9" s="296"/>
      <c r="X9" s="291"/>
      <c r="Y9" s="275"/>
      <c r="Z9" s="339"/>
      <c r="AA9" s="329"/>
      <c r="AB9" s="330"/>
      <c r="AC9" s="330"/>
      <c r="AD9" s="330"/>
      <c r="AE9" s="330"/>
      <c r="AF9" s="331"/>
    </row>
    <row r="10" spans="1:32" s="2" customFormat="1" ht="15.75" customHeight="1" x14ac:dyDescent="0.25">
      <c r="A10" s="117" t="s">
        <v>35</v>
      </c>
      <c r="B10" s="89"/>
      <c r="C10" s="323"/>
      <c r="D10" s="324"/>
      <c r="E10" s="324"/>
      <c r="F10" s="324"/>
      <c r="G10" s="324"/>
      <c r="H10" s="325"/>
      <c r="I10" s="313"/>
      <c r="J10" s="307"/>
      <c r="K10" s="296"/>
      <c r="L10" s="286"/>
      <c r="M10" s="286"/>
      <c r="N10" s="286"/>
      <c r="O10" s="282"/>
      <c r="P10" s="298"/>
      <c r="Q10" s="294"/>
      <c r="R10" s="292"/>
      <c r="S10" s="289"/>
      <c r="T10" s="286"/>
      <c r="U10" s="307"/>
      <c r="V10" s="276"/>
      <c r="W10" s="296"/>
      <c r="X10" s="292"/>
      <c r="Y10" s="276"/>
      <c r="Z10" s="340"/>
      <c r="AA10" s="329"/>
      <c r="AB10" s="330"/>
      <c r="AC10" s="330"/>
      <c r="AD10" s="330"/>
      <c r="AE10" s="330"/>
      <c r="AF10" s="331"/>
    </row>
    <row r="11" spans="1:32" s="2" customFormat="1" ht="27" customHeight="1" x14ac:dyDescent="0.25">
      <c r="A11" s="118" t="s">
        <v>21</v>
      </c>
      <c r="B11" s="116"/>
      <c r="C11" s="342" t="s">
        <v>6</v>
      </c>
      <c r="D11" s="343"/>
      <c r="E11" s="343"/>
      <c r="F11" s="343"/>
      <c r="G11" s="343"/>
      <c r="H11" s="302"/>
      <c r="I11" s="283" t="s">
        <v>6</v>
      </c>
      <c r="J11" s="283"/>
      <c r="K11" s="283"/>
      <c r="L11" s="283"/>
      <c r="M11" s="283"/>
      <c r="N11" s="283"/>
      <c r="O11" s="302" t="s">
        <v>6</v>
      </c>
      <c r="P11" s="283"/>
      <c r="Q11" s="283"/>
      <c r="R11" s="283"/>
      <c r="S11" s="283"/>
      <c r="T11" s="283"/>
      <c r="U11" s="283" t="s">
        <v>6</v>
      </c>
      <c r="V11" s="283"/>
      <c r="W11" s="283"/>
      <c r="X11" s="283"/>
      <c r="Y11" s="283"/>
      <c r="Z11" s="283"/>
      <c r="AA11" s="329"/>
      <c r="AB11" s="330"/>
      <c r="AC11" s="330"/>
      <c r="AD11" s="330"/>
      <c r="AE11" s="330"/>
      <c r="AF11" s="331"/>
    </row>
    <row r="12" spans="1:32" s="2" customFormat="1" ht="15.75" customHeight="1" x14ac:dyDescent="0.25">
      <c r="A12" s="115" t="s">
        <v>20</v>
      </c>
      <c r="B12" s="89"/>
      <c r="C12" s="306" t="s">
        <v>433</v>
      </c>
      <c r="D12" s="284"/>
      <c r="E12" s="295" t="s">
        <v>134</v>
      </c>
      <c r="F12" s="361" t="s">
        <v>50</v>
      </c>
      <c r="G12" s="364" t="s">
        <v>53</v>
      </c>
      <c r="H12" s="284"/>
      <c r="I12" s="280" t="s">
        <v>62</v>
      </c>
      <c r="J12" s="280" t="s">
        <v>62</v>
      </c>
      <c r="K12" s="295" t="s">
        <v>134</v>
      </c>
      <c r="L12" s="297" t="s">
        <v>54</v>
      </c>
      <c r="M12" s="287" t="s">
        <v>46</v>
      </c>
      <c r="N12" s="338" t="s">
        <v>412</v>
      </c>
      <c r="O12" s="317" t="s">
        <v>63</v>
      </c>
      <c r="P12" s="318"/>
      <c r="Q12" s="318"/>
      <c r="R12" s="318"/>
      <c r="S12" s="318"/>
      <c r="T12" s="319"/>
      <c r="U12" s="280" t="s">
        <v>62</v>
      </c>
      <c r="V12" s="293" t="s">
        <v>142</v>
      </c>
      <c r="W12" s="297" t="s">
        <v>54</v>
      </c>
      <c r="X12" s="277" t="s">
        <v>411</v>
      </c>
      <c r="Y12" s="274"/>
      <c r="Z12" s="338" t="s">
        <v>412</v>
      </c>
      <c r="AA12" s="329"/>
      <c r="AB12" s="330"/>
      <c r="AC12" s="330"/>
      <c r="AD12" s="330"/>
      <c r="AE12" s="330"/>
      <c r="AF12" s="331"/>
    </row>
    <row r="13" spans="1:32" s="2" customFormat="1" ht="15.75" customHeight="1" x14ac:dyDescent="0.25">
      <c r="A13" s="115" t="s">
        <v>22</v>
      </c>
      <c r="B13" s="89"/>
      <c r="C13" s="307"/>
      <c r="D13" s="285"/>
      <c r="E13" s="296"/>
      <c r="F13" s="362"/>
      <c r="G13" s="365"/>
      <c r="H13" s="285"/>
      <c r="I13" s="281"/>
      <c r="J13" s="281"/>
      <c r="K13" s="296"/>
      <c r="L13" s="298"/>
      <c r="M13" s="288"/>
      <c r="N13" s="339"/>
      <c r="O13" s="320"/>
      <c r="P13" s="321"/>
      <c r="Q13" s="321"/>
      <c r="R13" s="321"/>
      <c r="S13" s="321"/>
      <c r="T13" s="322"/>
      <c r="U13" s="281"/>
      <c r="V13" s="294"/>
      <c r="W13" s="298"/>
      <c r="X13" s="278"/>
      <c r="Y13" s="275"/>
      <c r="Z13" s="339"/>
      <c r="AA13" s="329"/>
      <c r="AB13" s="330"/>
      <c r="AC13" s="330"/>
      <c r="AD13" s="330"/>
      <c r="AE13" s="330"/>
      <c r="AF13" s="331"/>
    </row>
    <row r="14" spans="1:32" s="2" customFormat="1" ht="15.75" customHeight="1" x14ac:dyDescent="0.25">
      <c r="A14" s="115" t="s">
        <v>23</v>
      </c>
      <c r="B14" s="89"/>
      <c r="C14" s="307"/>
      <c r="D14" s="285"/>
      <c r="E14" s="296"/>
      <c r="F14" s="362"/>
      <c r="G14" s="365"/>
      <c r="H14" s="285"/>
      <c r="I14" s="281"/>
      <c r="J14" s="281"/>
      <c r="K14" s="296"/>
      <c r="L14" s="298"/>
      <c r="M14" s="288"/>
      <c r="N14" s="339"/>
      <c r="O14" s="320"/>
      <c r="P14" s="321"/>
      <c r="Q14" s="321"/>
      <c r="R14" s="321"/>
      <c r="S14" s="321"/>
      <c r="T14" s="322"/>
      <c r="U14" s="281"/>
      <c r="V14" s="294"/>
      <c r="W14" s="298"/>
      <c r="X14" s="278"/>
      <c r="Y14" s="275"/>
      <c r="Z14" s="339"/>
      <c r="AA14" s="332"/>
      <c r="AB14" s="333"/>
      <c r="AC14" s="333"/>
      <c r="AD14" s="333"/>
      <c r="AE14" s="333"/>
      <c r="AF14" s="334"/>
    </row>
    <row r="15" spans="1:32" s="2" customFormat="1" ht="15.75" customHeight="1" x14ac:dyDescent="0.25">
      <c r="A15" s="115" t="s">
        <v>24</v>
      </c>
      <c r="B15" s="89"/>
      <c r="C15" s="307"/>
      <c r="D15" s="286"/>
      <c r="E15" s="296"/>
      <c r="F15" s="363"/>
      <c r="G15" s="366"/>
      <c r="H15" s="286"/>
      <c r="I15" s="282"/>
      <c r="J15" s="282"/>
      <c r="K15" s="296"/>
      <c r="L15" s="298"/>
      <c r="M15" s="289"/>
      <c r="N15" s="340"/>
      <c r="O15" s="323"/>
      <c r="P15" s="324"/>
      <c r="Q15" s="324"/>
      <c r="R15" s="324"/>
      <c r="S15" s="324"/>
      <c r="T15" s="325"/>
      <c r="U15" s="282"/>
      <c r="V15" s="294"/>
      <c r="W15" s="298"/>
      <c r="X15" s="279"/>
      <c r="Y15" s="276"/>
      <c r="Z15" s="340"/>
      <c r="AA15" s="89"/>
      <c r="AB15" s="89"/>
      <c r="AC15" s="89"/>
      <c r="AD15" s="89"/>
      <c r="AE15" s="89"/>
      <c r="AF15" s="89"/>
    </row>
    <row r="16" spans="1:32" s="2" customFormat="1" ht="15.75" customHeight="1" x14ac:dyDescent="0.25">
      <c r="A16" s="99" t="s">
        <v>40</v>
      </c>
      <c r="B16" s="120"/>
      <c r="C16" s="283" t="s">
        <v>33</v>
      </c>
      <c r="D16" s="283"/>
      <c r="E16" s="283"/>
      <c r="F16" s="283"/>
      <c r="G16" s="283"/>
      <c r="H16" s="283"/>
      <c r="I16" s="283" t="s">
        <v>33</v>
      </c>
      <c r="J16" s="283"/>
      <c r="K16" s="283"/>
      <c r="L16" s="283"/>
      <c r="M16" s="283"/>
      <c r="N16" s="283"/>
      <c r="O16" s="302" t="s">
        <v>33</v>
      </c>
      <c r="P16" s="283"/>
      <c r="Q16" s="283"/>
      <c r="R16" s="283"/>
      <c r="S16" s="283"/>
      <c r="T16" s="283"/>
      <c r="U16" s="283" t="s">
        <v>33</v>
      </c>
      <c r="V16" s="283"/>
      <c r="W16" s="283"/>
      <c r="X16" s="283"/>
      <c r="Y16" s="283"/>
      <c r="Z16" s="283"/>
      <c r="AA16" s="89"/>
      <c r="AB16" s="89"/>
      <c r="AC16" s="89"/>
      <c r="AD16" s="89"/>
      <c r="AE16" s="89"/>
      <c r="AF16" s="89"/>
    </row>
    <row r="17" spans="1:32" s="2" customFormat="1" ht="15.75" customHeight="1" x14ac:dyDescent="0.25">
      <c r="A17" s="8" t="s">
        <v>41</v>
      </c>
      <c r="B17" s="121"/>
      <c r="C17" s="283"/>
      <c r="D17" s="283"/>
      <c r="E17" s="283"/>
      <c r="F17" s="283"/>
      <c r="G17" s="283"/>
      <c r="H17" s="283"/>
      <c r="I17" s="283"/>
      <c r="J17" s="283"/>
      <c r="K17" s="283"/>
      <c r="L17" s="283"/>
      <c r="M17" s="283"/>
      <c r="N17" s="283"/>
      <c r="O17" s="302"/>
      <c r="P17" s="283"/>
      <c r="Q17" s="283"/>
      <c r="R17" s="283"/>
      <c r="S17" s="283"/>
      <c r="T17" s="283"/>
      <c r="U17" s="283"/>
      <c r="V17" s="283"/>
      <c r="W17" s="283"/>
      <c r="X17" s="283"/>
      <c r="Y17" s="283"/>
      <c r="Z17" s="283"/>
      <c r="AA17" s="89"/>
      <c r="AB17" s="89"/>
      <c r="AC17" s="89"/>
      <c r="AD17" s="89"/>
      <c r="AE17" s="89"/>
      <c r="AF17" s="89"/>
    </row>
    <row r="18" spans="1:32" s="2" customFormat="1" ht="15.75" customHeight="1" x14ac:dyDescent="0.25">
      <c r="A18" s="96" t="s">
        <v>55</v>
      </c>
      <c r="B18" s="112"/>
      <c r="C18" s="280" t="s">
        <v>62</v>
      </c>
      <c r="D18" s="306" t="s">
        <v>433</v>
      </c>
      <c r="E18" s="295" t="s">
        <v>134</v>
      </c>
      <c r="F18" s="277" t="s">
        <v>411</v>
      </c>
      <c r="G18" s="299" t="s">
        <v>439</v>
      </c>
      <c r="H18" s="284"/>
      <c r="I18" s="306" t="s">
        <v>433</v>
      </c>
      <c r="J18" s="284"/>
      <c r="K18" s="299" t="s">
        <v>439</v>
      </c>
      <c r="L18" s="277" t="s">
        <v>411</v>
      </c>
      <c r="M18" s="284"/>
      <c r="N18" s="338" t="s">
        <v>413</v>
      </c>
      <c r="O18" s="306" t="s">
        <v>433</v>
      </c>
      <c r="P18" s="284"/>
      <c r="Q18" s="293" t="s">
        <v>142</v>
      </c>
      <c r="R18" s="303" t="s">
        <v>456</v>
      </c>
      <c r="S18" s="299" t="s">
        <v>439</v>
      </c>
      <c r="T18" s="284"/>
      <c r="U18" s="306" t="s">
        <v>433</v>
      </c>
      <c r="V18" s="274"/>
      <c r="W18" s="295" t="s">
        <v>134</v>
      </c>
      <c r="X18" s="303" t="s">
        <v>456</v>
      </c>
      <c r="Y18" s="299" t="s">
        <v>439</v>
      </c>
      <c r="Z18" s="274"/>
      <c r="AA18" s="89"/>
      <c r="AB18" s="89"/>
      <c r="AC18" s="89"/>
      <c r="AD18" s="89"/>
      <c r="AE18" s="89"/>
      <c r="AF18" s="89"/>
    </row>
    <row r="19" spans="1:32" s="2" customFormat="1" ht="15.75" customHeight="1" x14ac:dyDescent="0.25">
      <c r="A19" s="115" t="s">
        <v>56</v>
      </c>
      <c r="B19" s="89"/>
      <c r="C19" s="281"/>
      <c r="D19" s="307"/>
      <c r="E19" s="296"/>
      <c r="F19" s="278"/>
      <c r="G19" s="300"/>
      <c r="H19" s="285"/>
      <c r="I19" s="307"/>
      <c r="J19" s="285"/>
      <c r="K19" s="300"/>
      <c r="L19" s="278"/>
      <c r="M19" s="285"/>
      <c r="N19" s="339"/>
      <c r="O19" s="307"/>
      <c r="P19" s="285"/>
      <c r="Q19" s="294"/>
      <c r="R19" s="304"/>
      <c r="S19" s="300"/>
      <c r="T19" s="285"/>
      <c r="U19" s="307"/>
      <c r="V19" s="275"/>
      <c r="W19" s="296"/>
      <c r="X19" s="304"/>
      <c r="Y19" s="300"/>
      <c r="Z19" s="275"/>
      <c r="AA19" s="89"/>
      <c r="AB19" s="89"/>
      <c r="AC19" s="89"/>
      <c r="AD19" s="89"/>
      <c r="AE19" s="89"/>
      <c r="AF19" s="89"/>
    </row>
    <row r="20" spans="1:32" s="2" customFormat="1" ht="15.75" customHeight="1" x14ac:dyDescent="0.25">
      <c r="A20" s="96" t="s">
        <v>57</v>
      </c>
      <c r="B20" s="113"/>
      <c r="C20" s="281"/>
      <c r="D20" s="307"/>
      <c r="E20" s="296"/>
      <c r="F20" s="278"/>
      <c r="G20" s="300"/>
      <c r="H20" s="285"/>
      <c r="I20" s="307"/>
      <c r="J20" s="285"/>
      <c r="K20" s="300"/>
      <c r="L20" s="278"/>
      <c r="M20" s="285"/>
      <c r="N20" s="339"/>
      <c r="O20" s="307"/>
      <c r="P20" s="285"/>
      <c r="Q20" s="294"/>
      <c r="R20" s="304"/>
      <c r="S20" s="300"/>
      <c r="T20" s="285"/>
      <c r="U20" s="307"/>
      <c r="V20" s="275"/>
      <c r="W20" s="296"/>
      <c r="X20" s="304"/>
      <c r="Y20" s="300"/>
      <c r="Z20" s="275"/>
      <c r="AA20" s="89"/>
      <c r="AB20" s="89"/>
      <c r="AC20" s="89"/>
      <c r="AD20" s="89"/>
      <c r="AE20" s="89"/>
      <c r="AF20" s="89"/>
    </row>
    <row r="21" spans="1:32" s="2" customFormat="1" ht="16.5" customHeight="1" x14ac:dyDescent="0.25">
      <c r="A21" s="96" t="s">
        <v>58</v>
      </c>
      <c r="B21" s="114"/>
      <c r="C21" s="282"/>
      <c r="D21" s="307"/>
      <c r="E21" s="296"/>
      <c r="F21" s="279"/>
      <c r="G21" s="301"/>
      <c r="H21" s="286"/>
      <c r="I21" s="307"/>
      <c r="J21" s="286"/>
      <c r="K21" s="301"/>
      <c r="L21" s="279"/>
      <c r="M21" s="286"/>
      <c r="N21" s="340"/>
      <c r="O21" s="307"/>
      <c r="P21" s="286"/>
      <c r="Q21" s="294"/>
      <c r="R21" s="305"/>
      <c r="S21" s="301"/>
      <c r="T21" s="286"/>
      <c r="U21" s="307"/>
      <c r="V21" s="276"/>
      <c r="W21" s="296"/>
      <c r="X21" s="305"/>
      <c r="Y21" s="301"/>
      <c r="Z21" s="276"/>
      <c r="AA21" s="89"/>
      <c r="AB21" s="89"/>
      <c r="AC21" s="89"/>
      <c r="AD21" s="89"/>
      <c r="AE21" s="89"/>
      <c r="AF21" s="89"/>
    </row>
    <row r="22" spans="1:32" s="2" customFormat="1" ht="25.5" customHeight="1" x14ac:dyDescent="0.25">
      <c r="A22" s="58" t="s">
        <v>25</v>
      </c>
      <c r="B22" s="58"/>
      <c r="C22" s="283" t="s">
        <v>6</v>
      </c>
      <c r="D22" s="283"/>
      <c r="E22" s="283"/>
      <c r="F22" s="283"/>
      <c r="G22" s="283"/>
      <c r="H22" s="283"/>
      <c r="I22" s="283" t="s">
        <v>6</v>
      </c>
      <c r="J22" s="283"/>
      <c r="K22" s="283"/>
      <c r="L22" s="283"/>
      <c r="M22" s="283"/>
      <c r="N22" s="283"/>
      <c r="O22" s="302" t="s">
        <v>6</v>
      </c>
      <c r="P22" s="283"/>
      <c r="Q22" s="283"/>
      <c r="R22" s="283"/>
      <c r="S22" s="283"/>
      <c r="T22" s="283"/>
      <c r="U22" s="283" t="s">
        <v>6</v>
      </c>
      <c r="V22" s="283"/>
      <c r="W22" s="283"/>
      <c r="X22" s="283"/>
      <c r="Y22" s="283"/>
      <c r="Z22" s="283"/>
      <c r="AA22" s="89"/>
      <c r="AB22" s="89"/>
      <c r="AC22" s="89"/>
      <c r="AD22" s="89"/>
      <c r="AE22" s="89"/>
      <c r="AF22" s="89"/>
    </row>
    <row r="23" spans="1:32" s="2" customFormat="1" ht="15.75" customHeight="1" x14ac:dyDescent="0.25">
      <c r="A23" s="96" t="s">
        <v>16</v>
      </c>
      <c r="B23" s="346" t="s">
        <v>66</v>
      </c>
      <c r="C23" s="306" t="s">
        <v>433</v>
      </c>
      <c r="D23" s="284"/>
      <c r="E23" s="284"/>
      <c r="F23" s="290" t="s">
        <v>428</v>
      </c>
      <c r="G23" s="299" t="s">
        <v>439</v>
      </c>
      <c r="H23" s="284"/>
      <c r="I23" s="280" t="s">
        <v>62</v>
      </c>
      <c r="J23" s="280" t="s">
        <v>62</v>
      </c>
      <c r="K23" s="293" t="s">
        <v>142</v>
      </c>
      <c r="L23" s="290" t="s">
        <v>428</v>
      </c>
      <c r="M23" s="287" t="s">
        <v>46</v>
      </c>
      <c r="N23" s="284"/>
      <c r="O23" s="280" t="s">
        <v>62</v>
      </c>
      <c r="P23" s="280" t="s">
        <v>62</v>
      </c>
      <c r="Q23" s="295" t="s">
        <v>134</v>
      </c>
      <c r="R23" s="277" t="s">
        <v>411</v>
      </c>
      <c r="S23" s="299" t="s">
        <v>439</v>
      </c>
      <c r="T23" s="284"/>
      <c r="U23" s="280" t="s">
        <v>62</v>
      </c>
      <c r="V23" s="274"/>
      <c r="W23" s="293" t="s">
        <v>142</v>
      </c>
      <c r="X23" s="290" t="s">
        <v>428</v>
      </c>
      <c r="Y23" s="297" t="s">
        <v>54</v>
      </c>
      <c r="Z23" s="274"/>
      <c r="AA23" s="89"/>
      <c r="AB23" s="89"/>
      <c r="AC23" s="89"/>
      <c r="AD23" s="89"/>
      <c r="AE23" s="89"/>
      <c r="AF23" s="89"/>
    </row>
    <row r="24" spans="1:32" s="2" customFormat="1" ht="15.75" customHeight="1" x14ac:dyDescent="0.25">
      <c r="A24" s="96" t="s">
        <v>17</v>
      </c>
      <c r="B24" s="346"/>
      <c r="C24" s="307"/>
      <c r="D24" s="285"/>
      <c r="E24" s="285"/>
      <c r="F24" s="291"/>
      <c r="G24" s="300"/>
      <c r="H24" s="285"/>
      <c r="I24" s="281"/>
      <c r="J24" s="281"/>
      <c r="K24" s="294"/>
      <c r="L24" s="291"/>
      <c r="M24" s="288"/>
      <c r="N24" s="285"/>
      <c r="O24" s="281"/>
      <c r="P24" s="281"/>
      <c r="Q24" s="296"/>
      <c r="R24" s="278"/>
      <c r="S24" s="300"/>
      <c r="T24" s="285"/>
      <c r="U24" s="281"/>
      <c r="V24" s="275"/>
      <c r="W24" s="294"/>
      <c r="X24" s="291"/>
      <c r="Y24" s="298"/>
      <c r="Z24" s="275"/>
      <c r="AA24" s="89"/>
      <c r="AB24" s="89"/>
      <c r="AC24" s="89"/>
      <c r="AD24" s="89"/>
      <c r="AE24" s="89"/>
      <c r="AF24" s="89"/>
    </row>
    <row r="25" spans="1:32" s="2" customFormat="1" ht="15.75" customHeight="1" x14ac:dyDescent="0.25">
      <c r="A25" s="96" t="s">
        <v>38</v>
      </c>
      <c r="B25" s="346"/>
      <c r="C25" s="307"/>
      <c r="D25" s="285"/>
      <c r="E25" s="285"/>
      <c r="F25" s="291"/>
      <c r="G25" s="300"/>
      <c r="H25" s="285"/>
      <c r="I25" s="281"/>
      <c r="J25" s="281"/>
      <c r="K25" s="294"/>
      <c r="L25" s="291"/>
      <c r="M25" s="288"/>
      <c r="N25" s="285"/>
      <c r="O25" s="281"/>
      <c r="P25" s="281"/>
      <c r="Q25" s="296"/>
      <c r="R25" s="278"/>
      <c r="S25" s="300"/>
      <c r="T25" s="285"/>
      <c r="U25" s="281"/>
      <c r="V25" s="275"/>
      <c r="W25" s="294"/>
      <c r="X25" s="291"/>
      <c r="Y25" s="298"/>
      <c r="Z25" s="275"/>
      <c r="AA25" s="89"/>
      <c r="AB25" s="89"/>
      <c r="AC25" s="89"/>
      <c r="AD25" s="89"/>
      <c r="AE25" s="89"/>
      <c r="AF25" s="89"/>
    </row>
    <row r="26" spans="1:32" s="2" customFormat="1" ht="16.5" customHeight="1" x14ac:dyDescent="0.25">
      <c r="A26" s="115" t="s">
        <v>39</v>
      </c>
      <c r="B26" s="89"/>
      <c r="C26" s="307"/>
      <c r="D26" s="286"/>
      <c r="E26" s="286"/>
      <c r="F26" s="292"/>
      <c r="G26" s="301"/>
      <c r="H26" s="286"/>
      <c r="I26" s="282"/>
      <c r="J26" s="282"/>
      <c r="K26" s="294"/>
      <c r="L26" s="292"/>
      <c r="M26" s="289"/>
      <c r="N26" s="286"/>
      <c r="O26" s="282"/>
      <c r="P26" s="282"/>
      <c r="Q26" s="296"/>
      <c r="R26" s="279"/>
      <c r="S26" s="301"/>
      <c r="T26" s="286"/>
      <c r="U26" s="282"/>
      <c r="V26" s="276"/>
      <c r="W26" s="294"/>
      <c r="X26" s="292"/>
      <c r="Y26" s="298"/>
      <c r="Z26" s="276"/>
      <c r="AA26" s="89"/>
      <c r="AB26" s="89"/>
      <c r="AC26" s="89"/>
      <c r="AD26" s="89"/>
      <c r="AE26" s="89"/>
      <c r="AF26" s="89"/>
    </row>
    <row r="27" spans="1:32" s="2" customFormat="1" ht="15.75" customHeight="1" x14ac:dyDescent="0.25">
      <c r="A27" s="8" t="s">
        <v>26</v>
      </c>
      <c r="B27" s="344" t="s">
        <v>65</v>
      </c>
      <c r="C27" s="283" t="s">
        <v>47</v>
      </c>
      <c r="D27" s="283"/>
      <c r="E27" s="283"/>
      <c r="F27" s="283"/>
      <c r="G27" s="283"/>
      <c r="H27" s="283"/>
      <c r="I27" s="283" t="s">
        <v>47</v>
      </c>
      <c r="J27" s="283"/>
      <c r="K27" s="283"/>
      <c r="L27" s="283"/>
      <c r="M27" s="283"/>
      <c r="N27" s="283"/>
      <c r="O27" s="70"/>
      <c r="P27" s="71"/>
      <c r="Q27" s="71"/>
      <c r="R27" s="71"/>
      <c r="S27" s="71"/>
      <c r="T27" s="71"/>
      <c r="U27" s="283" t="s">
        <v>47</v>
      </c>
      <c r="V27" s="283"/>
      <c r="W27" s="283"/>
      <c r="X27" s="283"/>
      <c r="Y27" s="283"/>
      <c r="Z27" s="283"/>
      <c r="AA27" s="89"/>
      <c r="AB27" s="89"/>
      <c r="AC27" s="89"/>
      <c r="AD27" s="89"/>
      <c r="AE27" s="89"/>
      <c r="AF27" s="89"/>
    </row>
    <row r="28" spans="1:32" s="2" customFormat="1" ht="15.75" customHeight="1" x14ac:dyDescent="0.25">
      <c r="A28" s="8" t="s">
        <v>27</v>
      </c>
      <c r="B28" s="344"/>
      <c r="C28" s="283"/>
      <c r="D28" s="283"/>
      <c r="E28" s="283"/>
      <c r="F28" s="283"/>
      <c r="G28" s="283"/>
      <c r="H28" s="283"/>
      <c r="I28" s="283"/>
      <c r="J28" s="283"/>
      <c r="K28" s="283"/>
      <c r="L28" s="283"/>
      <c r="M28" s="283"/>
      <c r="N28" s="283"/>
      <c r="O28" s="70"/>
      <c r="P28" s="87"/>
      <c r="Q28" s="87"/>
      <c r="R28" s="87"/>
      <c r="S28" s="87"/>
      <c r="T28" s="123"/>
      <c r="U28" s="283"/>
      <c r="V28" s="283"/>
      <c r="W28" s="283"/>
      <c r="X28" s="283"/>
      <c r="Y28" s="283"/>
      <c r="Z28" s="283"/>
      <c r="AA28" s="89"/>
      <c r="AB28" s="89"/>
      <c r="AC28" s="89"/>
      <c r="AD28" s="89"/>
      <c r="AE28" s="89"/>
      <c r="AF28" s="89"/>
    </row>
    <row r="29" spans="1:32" s="2" customFormat="1" ht="15.75" customHeight="1" x14ac:dyDescent="0.25">
      <c r="A29" s="8" t="s">
        <v>28</v>
      </c>
      <c r="B29" s="344"/>
      <c r="C29" s="283"/>
      <c r="D29" s="283"/>
      <c r="E29" s="283"/>
      <c r="F29" s="283"/>
      <c r="G29" s="283"/>
      <c r="H29" s="283"/>
      <c r="I29" s="283"/>
      <c r="J29" s="283"/>
      <c r="K29" s="283"/>
      <c r="L29" s="283"/>
      <c r="M29" s="283"/>
      <c r="N29" s="283"/>
      <c r="O29" s="347" t="s">
        <v>143</v>
      </c>
      <c r="P29" s="348"/>
      <c r="Q29" s="348"/>
      <c r="R29" s="348"/>
      <c r="S29" s="348"/>
      <c r="T29" s="348"/>
      <c r="U29" s="283"/>
      <c r="V29" s="283"/>
      <c r="W29" s="283"/>
      <c r="X29" s="283"/>
      <c r="Y29" s="283"/>
      <c r="Z29" s="283"/>
      <c r="AA29" s="89"/>
      <c r="AB29" s="89"/>
      <c r="AC29" s="89"/>
      <c r="AD29" s="89"/>
      <c r="AE29" s="89"/>
      <c r="AF29" s="89"/>
    </row>
    <row r="30" spans="1:32" s="2" customFormat="1" ht="15.75" customHeight="1" x14ac:dyDescent="0.25">
      <c r="A30" s="96" t="s">
        <v>29</v>
      </c>
      <c r="B30" s="112"/>
      <c r="C30" s="280" t="s">
        <v>62</v>
      </c>
      <c r="D30" s="280" t="s">
        <v>62</v>
      </c>
      <c r="E30" s="274"/>
      <c r="F30" s="277" t="s">
        <v>411</v>
      </c>
      <c r="G30" s="274"/>
      <c r="H30" s="274"/>
      <c r="I30" s="281" t="s">
        <v>62</v>
      </c>
      <c r="J30" s="281" t="s">
        <v>62</v>
      </c>
      <c r="K30" s="284"/>
      <c r="L30" s="277" t="s">
        <v>411</v>
      </c>
      <c r="M30" s="274"/>
      <c r="N30" s="274"/>
      <c r="O30" s="349"/>
      <c r="P30" s="350"/>
      <c r="Q30" s="350"/>
      <c r="R30" s="350"/>
      <c r="S30" s="350"/>
      <c r="T30" s="351"/>
      <c r="U30" s="344" t="s">
        <v>65</v>
      </c>
      <c r="V30" s="344"/>
      <c r="W30" s="344"/>
      <c r="X30" s="344"/>
      <c r="Y30" s="344"/>
      <c r="Z30" s="274"/>
      <c r="AA30" s="89"/>
      <c r="AB30" s="89"/>
      <c r="AC30" s="89"/>
      <c r="AD30" s="89"/>
      <c r="AE30" s="89"/>
      <c r="AF30" s="89"/>
    </row>
    <row r="31" spans="1:32" s="2" customFormat="1" ht="15.75" customHeight="1" x14ac:dyDescent="0.25">
      <c r="A31" s="96" t="s">
        <v>30</v>
      </c>
      <c r="B31" s="113"/>
      <c r="C31" s="281"/>
      <c r="D31" s="281"/>
      <c r="E31" s="275"/>
      <c r="F31" s="278"/>
      <c r="G31" s="275"/>
      <c r="H31" s="275"/>
      <c r="I31" s="281"/>
      <c r="J31" s="281"/>
      <c r="K31" s="285"/>
      <c r="L31" s="278"/>
      <c r="M31" s="275"/>
      <c r="N31" s="275"/>
      <c r="O31" s="349"/>
      <c r="P31" s="350"/>
      <c r="Q31" s="350"/>
      <c r="R31" s="350"/>
      <c r="S31" s="350"/>
      <c r="T31" s="351"/>
      <c r="U31" s="344"/>
      <c r="V31" s="344"/>
      <c r="W31" s="344"/>
      <c r="X31" s="344"/>
      <c r="Y31" s="344"/>
      <c r="Z31" s="275"/>
      <c r="AA31" s="89"/>
      <c r="AB31" s="89"/>
      <c r="AC31" s="89"/>
      <c r="AD31" s="89"/>
      <c r="AE31" s="89"/>
      <c r="AF31" s="89"/>
    </row>
    <row r="32" spans="1:32" s="2" customFormat="1" ht="15.75" customHeight="1" x14ac:dyDescent="0.25">
      <c r="A32" s="96" t="s">
        <v>31</v>
      </c>
      <c r="B32" s="113"/>
      <c r="C32" s="281"/>
      <c r="D32" s="281"/>
      <c r="E32" s="275"/>
      <c r="F32" s="278"/>
      <c r="G32" s="275"/>
      <c r="H32" s="275"/>
      <c r="I32" s="281"/>
      <c r="J32" s="281"/>
      <c r="K32" s="285"/>
      <c r="L32" s="278"/>
      <c r="M32" s="275"/>
      <c r="N32" s="275"/>
      <c r="O32" s="349"/>
      <c r="P32" s="350"/>
      <c r="Q32" s="350"/>
      <c r="R32" s="350"/>
      <c r="S32" s="350"/>
      <c r="T32" s="351"/>
      <c r="U32" s="344"/>
      <c r="V32" s="344"/>
      <c r="W32" s="344"/>
      <c r="X32" s="344"/>
      <c r="Y32" s="344"/>
      <c r="Z32" s="275"/>
      <c r="AA32" s="89"/>
      <c r="AB32" s="89"/>
      <c r="AC32" s="89"/>
      <c r="AD32" s="89"/>
      <c r="AE32" s="89"/>
      <c r="AF32" s="89"/>
    </row>
    <row r="33" spans="1:32" s="2" customFormat="1" ht="15.75" customHeight="1" x14ac:dyDescent="0.25">
      <c r="A33" s="96" t="s">
        <v>32</v>
      </c>
      <c r="B33" s="113"/>
      <c r="C33" s="282"/>
      <c r="D33" s="282"/>
      <c r="E33" s="276"/>
      <c r="F33" s="279"/>
      <c r="G33" s="276"/>
      <c r="H33" s="276"/>
      <c r="I33" s="282"/>
      <c r="J33" s="282"/>
      <c r="K33" s="286"/>
      <c r="L33" s="279"/>
      <c r="M33" s="276"/>
      <c r="N33" s="276"/>
      <c r="O33" s="349"/>
      <c r="P33" s="350"/>
      <c r="Q33" s="350"/>
      <c r="R33" s="350"/>
      <c r="S33" s="350"/>
      <c r="T33" s="351"/>
      <c r="U33" s="344"/>
      <c r="V33" s="344"/>
      <c r="W33" s="344"/>
      <c r="X33" s="344"/>
      <c r="Y33" s="344"/>
      <c r="Z33" s="276"/>
      <c r="AA33" s="89"/>
      <c r="AB33" s="89"/>
      <c r="AC33" s="89"/>
      <c r="AD33" s="89"/>
      <c r="AE33" s="89"/>
      <c r="AF33" s="89"/>
    </row>
    <row r="34" spans="1:32" s="2" customFormat="1" ht="15.75" customHeight="1" x14ac:dyDescent="0.25">
      <c r="A34" s="119" t="s">
        <v>42</v>
      </c>
      <c r="B34" s="89"/>
      <c r="C34" s="98"/>
      <c r="D34" s="98"/>
      <c r="E34" s="98"/>
      <c r="F34" s="98"/>
      <c r="G34" s="98"/>
      <c r="H34" s="98"/>
      <c r="I34" s="97"/>
      <c r="J34" s="89"/>
      <c r="K34" s="89"/>
      <c r="L34" s="97"/>
      <c r="M34" s="89"/>
      <c r="N34" s="93"/>
      <c r="O34" s="352"/>
      <c r="P34" s="353"/>
      <c r="Q34" s="353"/>
      <c r="R34" s="353"/>
      <c r="S34" s="353"/>
      <c r="T34" s="354"/>
      <c r="U34" s="94"/>
      <c r="V34" s="89"/>
      <c r="W34" s="89"/>
      <c r="X34" s="89"/>
      <c r="Y34" s="89"/>
      <c r="Z34" s="97"/>
      <c r="AA34" s="89"/>
      <c r="AB34" s="89"/>
      <c r="AC34" s="89"/>
      <c r="AD34" s="89"/>
      <c r="AE34" s="89"/>
      <c r="AF34" s="89"/>
    </row>
    <row r="35" spans="1:32" s="2" customFormat="1" ht="15.75" customHeight="1" x14ac:dyDescent="0.25">
      <c r="A35" s="119" t="s">
        <v>43</v>
      </c>
      <c r="B35" s="89"/>
      <c r="C35" s="98"/>
      <c r="D35" s="98"/>
      <c r="E35" s="98"/>
      <c r="F35" s="98"/>
      <c r="G35" s="98"/>
      <c r="H35" s="98"/>
      <c r="I35" s="90"/>
      <c r="J35" s="90"/>
      <c r="K35" s="90"/>
      <c r="L35" s="90"/>
      <c r="M35" s="90"/>
      <c r="N35" s="90"/>
      <c r="O35" s="111"/>
      <c r="P35" s="90"/>
      <c r="Q35" s="90"/>
      <c r="R35" s="90"/>
      <c r="S35" s="90"/>
      <c r="T35" s="90"/>
      <c r="U35" s="90"/>
      <c r="V35" s="90"/>
      <c r="W35" s="90"/>
      <c r="X35" s="90"/>
      <c r="Y35" s="90"/>
      <c r="Z35" s="90"/>
      <c r="AA35" s="90"/>
      <c r="AB35" s="90"/>
      <c r="AC35" s="90"/>
      <c r="AD35" s="90"/>
      <c r="AE35" s="90"/>
      <c r="AF35" s="90"/>
    </row>
    <row r="36" spans="1:32" s="59" customFormat="1" ht="30" customHeight="1" x14ac:dyDescent="0.55000000000000004">
      <c r="A36" s="345" t="s">
        <v>130</v>
      </c>
      <c r="B36" s="345"/>
      <c r="C36" s="345"/>
      <c r="D36" s="345"/>
      <c r="E36" s="345"/>
      <c r="F36" s="345"/>
      <c r="G36" s="345"/>
      <c r="H36" s="345"/>
      <c r="I36" s="345"/>
      <c r="J36" s="345"/>
      <c r="K36" s="345"/>
      <c r="L36" s="345"/>
      <c r="M36" s="345"/>
      <c r="N36" s="345"/>
      <c r="O36" s="345"/>
      <c r="P36" s="345"/>
      <c r="Q36" s="345"/>
      <c r="R36" s="345"/>
      <c r="S36" s="345"/>
      <c r="T36" s="345"/>
      <c r="U36" s="345"/>
      <c r="V36" s="345"/>
      <c r="W36" s="345"/>
      <c r="X36" s="345"/>
      <c r="Y36" s="345"/>
      <c r="Z36" s="345"/>
      <c r="AA36" s="345"/>
      <c r="AB36" s="345"/>
      <c r="AC36" s="345"/>
      <c r="AD36" s="345"/>
      <c r="AE36" s="345"/>
      <c r="AF36" s="345"/>
    </row>
    <row r="37" spans="1:32" x14ac:dyDescent="0.25">
      <c r="A37" s="341"/>
      <c r="B37" s="341"/>
      <c r="C37" s="98"/>
      <c r="D37" s="98"/>
      <c r="E37" s="98"/>
      <c r="F37" s="98"/>
      <c r="G37" s="98"/>
      <c r="H37" s="88"/>
      <c r="I37" s="88"/>
      <c r="J37" s="88"/>
      <c r="K37" s="88"/>
      <c r="L37" s="88"/>
      <c r="M37" s="88"/>
      <c r="N37" s="88"/>
      <c r="O37" s="88"/>
      <c r="P37" s="88"/>
      <c r="Q37" s="88"/>
      <c r="R37" s="88"/>
      <c r="S37" s="88"/>
      <c r="T37" s="88"/>
      <c r="U37" s="88"/>
      <c r="V37" s="88"/>
      <c r="W37" s="88"/>
      <c r="X37" s="88"/>
      <c r="Y37" s="88"/>
      <c r="Z37" s="88"/>
      <c r="AA37" s="88"/>
      <c r="AB37" s="88"/>
      <c r="AC37" s="88"/>
      <c r="AD37" s="88"/>
      <c r="AE37" s="88"/>
      <c r="AF37" s="88"/>
    </row>
    <row r="38" spans="1:32" x14ac:dyDescent="0.25">
      <c r="A38" s="341"/>
      <c r="B38" s="341"/>
      <c r="C38" s="98"/>
      <c r="D38" s="98"/>
      <c r="E38" s="98"/>
      <c r="F38" s="98"/>
      <c r="G38" s="98"/>
      <c r="H38" s="88"/>
      <c r="I38" s="88"/>
      <c r="J38" s="88"/>
      <c r="K38" s="88"/>
      <c r="L38" s="88"/>
      <c r="M38" s="88"/>
      <c r="N38" s="88"/>
      <c r="O38" s="88"/>
      <c r="P38" s="88"/>
      <c r="Q38" s="88"/>
      <c r="R38" s="88"/>
      <c r="S38" s="88"/>
      <c r="T38" s="88"/>
      <c r="U38" s="88"/>
      <c r="V38" s="88"/>
      <c r="W38" s="88"/>
      <c r="X38" s="88"/>
      <c r="Y38" s="88"/>
      <c r="Z38" s="88"/>
      <c r="AA38" s="88"/>
      <c r="AB38" s="88"/>
      <c r="AC38" s="88"/>
      <c r="AD38" s="88"/>
      <c r="AE38" s="88"/>
      <c r="AF38" s="88"/>
    </row>
    <row r="39" spans="1:32" x14ac:dyDescent="0.25">
      <c r="A39" s="341"/>
      <c r="B39" s="341"/>
      <c r="C39" s="98"/>
      <c r="D39" s="98"/>
      <c r="E39" s="98"/>
      <c r="F39" s="98"/>
      <c r="G39" s="98"/>
      <c r="H39" s="88"/>
      <c r="I39" s="88"/>
      <c r="J39" s="88"/>
      <c r="K39" s="88"/>
      <c r="L39" s="88"/>
      <c r="M39" s="88"/>
      <c r="N39" s="88"/>
      <c r="O39" s="88"/>
      <c r="P39" s="88"/>
      <c r="Q39" s="88"/>
      <c r="R39" s="88"/>
      <c r="S39" s="88"/>
      <c r="T39" s="88"/>
      <c r="U39" s="88"/>
      <c r="V39" s="88"/>
      <c r="W39" s="88"/>
      <c r="X39" s="88"/>
      <c r="Y39" s="88"/>
      <c r="Z39" s="88"/>
      <c r="AA39" s="88"/>
      <c r="AB39" s="88"/>
      <c r="AC39" s="88"/>
      <c r="AD39" s="88"/>
      <c r="AE39" s="88"/>
      <c r="AF39" s="88"/>
    </row>
    <row r="40" spans="1:32" x14ac:dyDescent="0.25">
      <c r="A40" s="98"/>
      <c r="B40" s="98"/>
      <c r="C40" s="98"/>
      <c r="D40" s="98"/>
      <c r="E40" s="98"/>
      <c r="F40" s="98"/>
      <c r="G40" s="98"/>
      <c r="H40" s="88"/>
      <c r="I40" s="88"/>
      <c r="J40" s="88"/>
      <c r="K40" s="88"/>
      <c r="L40" s="88"/>
      <c r="M40" s="88"/>
      <c r="N40" s="88"/>
      <c r="O40" s="88"/>
      <c r="P40" s="88"/>
      <c r="Q40" s="88"/>
      <c r="R40" s="88"/>
      <c r="S40" s="88"/>
      <c r="T40" s="88"/>
      <c r="U40" s="88"/>
      <c r="V40" s="88"/>
      <c r="W40" s="88"/>
      <c r="X40" s="88"/>
      <c r="Y40" s="88"/>
      <c r="Z40" s="88"/>
      <c r="AA40" s="88"/>
      <c r="AB40" s="88"/>
      <c r="AC40" s="88"/>
      <c r="AD40" s="88"/>
      <c r="AE40" s="88"/>
      <c r="AF40" s="88"/>
    </row>
  </sheetData>
  <mergeCells count="131">
    <mergeCell ref="E18:E21"/>
    <mergeCell ref="G18:G21"/>
    <mergeCell ref="C23:C26"/>
    <mergeCell ref="E23:E26"/>
    <mergeCell ref="F18:F21"/>
    <mergeCell ref="F23:F26"/>
    <mergeCell ref="C9:H10"/>
    <mergeCell ref="C7:H8"/>
    <mergeCell ref="C12:C15"/>
    <mergeCell ref="D12:D15"/>
    <mergeCell ref="E12:E15"/>
    <mergeCell ref="F12:F15"/>
    <mergeCell ref="G12:G15"/>
    <mergeCell ref="H12:H15"/>
    <mergeCell ref="A37:B39"/>
    <mergeCell ref="C22:H22"/>
    <mergeCell ref="C16:H17"/>
    <mergeCell ref="D23:D26"/>
    <mergeCell ref="C11:H11"/>
    <mergeCell ref="H23:H26"/>
    <mergeCell ref="B27:B29"/>
    <mergeCell ref="A36:AF36"/>
    <mergeCell ref="B23:B25"/>
    <mergeCell ref="K23:K26"/>
    <mergeCell ref="Y23:Y26"/>
    <mergeCell ref="O29:T34"/>
    <mergeCell ref="V23:V26"/>
    <mergeCell ref="U30:Y33"/>
    <mergeCell ref="Z30:Z33"/>
    <mergeCell ref="O22:T22"/>
    <mergeCell ref="D18:D21"/>
    <mergeCell ref="C18:C21"/>
    <mergeCell ref="I18:I21"/>
    <mergeCell ref="J23:J26"/>
    <mergeCell ref="H18:H21"/>
    <mergeCell ref="I23:I26"/>
    <mergeCell ref="G23:G26"/>
    <mergeCell ref="N18:N21"/>
    <mergeCell ref="AA5:AF5"/>
    <mergeCell ref="U12:U15"/>
    <mergeCell ref="U7:U10"/>
    <mergeCell ref="Z7:Z10"/>
    <mergeCell ref="U5:Z5"/>
    <mergeCell ref="V7:V10"/>
    <mergeCell ref="Y12:Y15"/>
    <mergeCell ref="M7:M10"/>
    <mergeCell ref="N7:N10"/>
    <mergeCell ref="N12:N15"/>
    <mergeCell ref="Q7:Q10"/>
    <mergeCell ref="P7:P10"/>
    <mergeCell ref="Z12:Z15"/>
    <mergeCell ref="Y7:Y10"/>
    <mergeCell ref="M12:M15"/>
    <mergeCell ref="W7:W10"/>
    <mergeCell ref="T7:T10"/>
    <mergeCell ref="I5:N5"/>
    <mergeCell ref="O5:T5"/>
    <mergeCell ref="X7:X10"/>
    <mergeCell ref="S7:S10"/>
    <mergeCell ref="R7:R10"/>
    <mergeCell ref="O7:O10"/>
    <mergeCell ref="A1:A3"/>
    <mergeCell ref="B1:AF1"/>
    <mergeCell ref="J18:J21"/>
    <mergeCell ref="I7:I10"/>
    <mergeCell ref="K18:K21"/>
    <mergeCell ref="K7:K10"/>
    <mergeCell ref="Q18:Q21"/>
    <mergeCell ref="K12:K15"/>
    <mergeCell ref="L12:L15"/>
    <mergeCell ref="I11:N11"/>
    <mergeCell ref="I12:I15"/>
    <mergeCell ref="I16:N17"/>
    <mergeCell ref="I6:M6"/>
    <mergeCell ref="B3:AF3"/>
    <mergeCell ref="O12:T15"/>
    <mergeCell ref="J12:J15"/>
    <mergeCell ref="U18:U21"/>
    <mergeCell ref="T18:T21"/>
    <mergeCell ref="J7:J10"/>
    <mergeCell ref="V18:V21"/>
    <mergeCell ref="L7:L10"/>
    <mergeCell ref="L18:L21"/>
    <mergeCell ref="AA7:AF14"/>
    <mergeCell ref="C5:H5"/>
    <mergeCell ref="W18:W21"/>
    <mergeCell ref="V12:V15"/>
    <mergeCell ref="W12:W15"/>
    <mergeCell ref="X12:X15"/>
    <mergeCell ref="U11:Z11"/>
    <mergeCell ref="N23:N26"/>
    <mergeCell ref="O23:O26"/>
    <mergeCell ref="S23:S26"/>
    <mergeCell ref="Q23:Q26"/>
    <mergeCell ref="R23:R26"/>
    <mergeCell ref="O11:T11"/>
    <mergeCell ref="I22:N22"/>
    <mergeCell ref="L23:L26"/>
    <mergeCell ref="M18:M21"/>
    <mergeCell ref="U16:Z17"/>
    <mergeCell ref="Z18:Z21"/>
    <mergeCell ref="R18:R21"/>
    <mergeCell ref="X18:X21"/>
    <mergeCell ref="U22:Z22"/>
    <mergeCell ref="O18:O21"/>
    <mergeCell ref="O16:T17"/>
    <mergeCell ref="P18:P21"/>
    <mergeCell ref="Y18:Y21"/>
    <mergeCell ref="S18:S21"/>
    <mergeCell ref="M23:M26"/>
    <mergeCell ref="U27:Z29"/>
    <mergeCell ref="J30:J33"/>
    <mergeCell ref="M30:M33"/>
    <mergeCell ref="L30:L33"/>
    <mergeCell ref="Z23:Z26"/>
    <mergeCell ref="X23:X26"/>
    <mergeCell ref="U23:U26"/>
    <mergeCell ref="P23:P26"/>
    <mergeCell ref="T23:T26"/>
    <mergeCell ref="W23:W26"/>
    <mergeCell ref="H30:H33"/>
    <mergeCell ref="G30:G33"/>
    <mergeCell ref="F30:F33"/>
    <mergeCell ref="E30:E33"/>
    <mergeCell ref="D30:D33"/>
    <mergeCell ref="C30:C33"/>
    <mergeCell ref="I27:N29"/>
    <mergeCell ref="N30:N33"/>
    <mergeCell ref="K30:K33"/>
    <mergeCell ref="C27:H29"/>
    <mergeCell ref="I30:I33"/>
  </mergeCells>
  <pageMargins left="0.25" right="0.25" top="0.75" bottom="0.75" header="0.3" footer="0.3"/>
  <pageSetup paperSize="9" scale="47" orientation="landscape" horizontalDpi="1200" verticalDpi="120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220"/>
  <sheetViews>
    <sheetView tabSelected="1" topLeftCell="A130" workbookViewId="0">
      <selection sqref="A1:I1"/>
    </sheetView>
  </sheetViews>
  <sheetFormatPr defaultRowHeight="13.2" x14ac:dyDescent="0.25"/>
  <cols>
    <col min="1" max="1" width="12.77734375" style="136" customWidth="1"/>
    <col min="2" max="2" width="6.77734375" style="136" customWidth="1"/>
    <col min="3" max="3" width="50.77734375" style="136" customWidth="1"/>
    <col min="4" max="4" width="18.77734375" style="136" customWidth="1"/>
    <col min="5" max="5" width="13.77734375" style="136" customWidth="1"/>
    <col min="6" max="6" width="8.77734375" style="233" customWidth="1"/>
    <col min="7" max="7" width="10.77734375" style="161" customWidth="1"/>
    <col min="8" max="8" width="8.77734375" style="233" customWidth="1"/>
    <col min="9" max="9" width="12.77734375" style="136" customWidth="1"/>
  </cols>
  <sheetData>
    <row r="1" spans="1:9" ht="25.05" customHeight="1" x14ac:dyDescent="0.4">
      <c r="A1" s="244" t="str">
        <f>Parameters!B1</f>
        <v>167th IEEE 802.11 WIRELESS LOCAL AREA NETWORKS SESSION</v>
      </c>
      <c r="B1" s="239"/>
      <c r="C1" s="239"/>
      <c r="D1" s="239"/>
      <c r="E1" s="239"/>
      <c r="F1" s="239"/>
      <c r="G1" s="239"/>
      <c r="H1" s="239"/>
      <c r="I1" s="239"/>
    </row>
    <row r="2" spans="1:9" ht="25.05" customHeight="1" x14ac:dyDescent="0.4">
      <c r="A2" s="244" t="str">
        <f>Parameters!B2</f>
        <v>Hotel Irvine, Irvine, CA, USA</v>
      </c>
      <c r="B2" s="239"/>
      <c r="C2" s="239"/>
      <c r="D2" s="239"/>
      <c r="E2" s="239"/>
      <c r="F2" s="239"/>
      <c r="G2" s="239"/>
      <c r="H2" s="239"/>
      <c r="I2" s="239"/>
    </row>
    <row r="3" spans="1:9" ht="25.05" customHeight="1" x14ac:dyDescent="0.4">
      <c r="A3" s="244" t="str">
        <f>Parameters!B3</f>
        <v>January 14-19, 2018</v>
      </c>
      <c r="B3" s="239"/>
      <c r="C3" s="239"/>
      <c r="D3" s="239"/>
      <c r="E3" s="239"/>
      <c r="F3" s="239"/>
      <c r="G3" s="239"/>
      <c r="H3" s="239"/>
      <c r="I3" s="239"/>
    </row>
    <row r="4" spans="1:9" ht="18" customHeight="1" x14ac:dyDescent="0.3">
      <c r="A4" s="238" t="s">
        <v>152</v>
      </c>
      <c r="B4" s="239"/>
      <c r="C4" s="239"/>
      <c r="D4" s="239"/>
      <c r="E4" s="239"/>
      <c r="F4" s="239"/>
      <c r="G4" s="239"/>
      <c r="H4" s="239"/>
      <c r="I4" s="239"/>
    </row>
    <row r="5" spans="1:9" ht="18" customHeight="1" x14ac:dyDescent="0.3">
      <c r="A5" s="238" t="s">
        <v>153</v>
      </c>
      <c r="B5" s="239"/>
      <c r="C5" s="239"/>
      <c r="D5" s="239"/>
      <c r="E5" s="239"/>
      <c r="F5" s="239"/>
      <c r="G5" s="239"/>
      <c r="H5" s="239"/>
      <c r="I5" s="239"/>
    </row>
    <row r="6" spans="1:9" ht="18" customHeight="1" x14ac:dyDescent="0.3">
      <c r="A6" s="238" t="s">
        <v>154</v>
      </c>
      <c r="B6" s="239"/>
      <c r="C6" s="239"/>
      <c r="D6" s="239"/>
      <c r="E6" s="239"/>
      <c r="F6" s="239"/>
      <c r="G6" s="239"/>
      <c r="H6" s="239"/>
      <c r="I6" s="239"/>
    </row>
    <row r="7" spans="1:9" ht="18" customHeight="1" x14ac:dyDescent="0.3">
      <c r="A7" s="238" t="s">
        <v>155</v>
      </c>
      <c r="B7" s="239"/>
      <c r="C7" s="239"/>
      <c r="D7" s="239"/>
      <c r="E7" s="239"/>
      <c r="F7" s="239"/>
      <c r="G7" s="239"/>
      <c r="H7" s="239"/>
      <c r="I7" s="239"/>
    </row>
    <row r="8" spans="1:9" ht="30" customHeight="1" x14ac:dyDescent="0.5">
      <c r="A8" s="240" t="str">
        <f>"Agenda R" &amp; Parameters!$B$8</f>
        <v>Agenda R4</v>
      </c>
      <c r="B8" s="241"/>
      <c r="C8" s="241"/>
      <c r="D8" s="241"/>
      <c r="E8" s="241"/>
      <c r="F8" s="241"/>
      <c r="G8" s="241"/>
      <c r="H8" s="241"/>
      <c r="I8" s="241"/>
    </row>
    <row r="12" spans="1:9" ht="15.6" x14ac:dyDescent="0.3">
      <c r="A12" s="242" t="s">
        <v>491</v>
      </c>
      <c r="B12" s="243"/>
      <c r="C12" s="243"/>
      <c r="D12" s="243"/>
      <c r="E12" s="243"/>
      <c r="F12" s="243"/>
      <c r="G12" s="243"/>
      <c r="H12" s="243"/>
      <c r="I12" s="243"/>
    </row>
    <row r="13" spans="1:9" s="3" customFormat="1" ht="31.2" x14ac:dyDescent="0.3">
      <c r="A13" s="124" t="s">
        <v>156</v>
      </c>
      <c r="B13" s="124" t="s">
        <v>157</v>
      </c>
      <c r="C13" s="124" t="s">
        <v>68</v>
      </c>
      <c r="D13" s="124" t="s">
        <v>158</v>
      </c>
      <c r="E13" s="124" t="s">
        <v>159</v>
      </c>
      <c r="F13" s="215" t="s">
        <v>160</v>
      </c>
      <c r="G13" s="149" t="s">
        <v>161</v>
      </c>
      <c r="H13" s="215" t="s">
        <v>162</v>
      </c>
      <c r="I13" s="124" t="s">
        <v>163</v>
      </c>
    </row>
    <row r="14" spans="1:9" ht="15.6" x14ac:dyDescent="0.3">
      <c r="A14" s="125" t="s">
        <v>164</v>
      </c>
      <c r="B14" s="137"/>
      <c r="C14" s="137" t="s">
        <v>165</v>
      </c>
      <c r="D14" s="137"/>
      <c r="E14" s="137"/>
      <c r="F14" s="216"/>
      <c r="G14" s="150"/>
      <c r="H14" s="216"/>
      <c r="I14" s="162"/>
    </row>
    <row r="15" spans="1:9" ht="15" x14ac:dyDescent="0.25">
      <c r="A15" s="126" t="s">
        <v>166</v>
      </c>
      <c r="B15" s="138" t="s">
        <v>167</v>
      </c>
      <c r="C15" s="138" t="s">
        <v>168</v>
      </c>
      <c r="D15" s="138"/>
      <c r="E15" s="138" t="s">
        <v>169</v>
      </c>
      <c r="F15" s="217">
        <v>0.375</v>
      </c>
      <c r="G15" s="151">
        <v>1</v>
      </c>
      <c r="H15" s="217">
        <f t="shared" ref="H15:H20" si="0">F15+TIME(0,G15,0)</f>
        <v>0.37569444444444444</v>
      </c>
      <c r="I15" s="163"/>
    </row>
    <row r="16" spans="1:9" ht="30" x14ac:dyDescent="0.25">
      <c r="A16" s="126" t="s">
        <v>170</v>
      </c>
      <c r="B16" s="138" t="s">
        <v>167</v>
      </c>
      <c r="C16" s="138" t="s">
        <v>171</v>
      </c>
      <c r="D16" s="138"/>
      <c r="E16" s="138" t="s">
        <v>172</v>
      </c>
      <c r="F16" s="217">
        <f>H15</f>
        <v>0.37569444444444444</v>
      </c>
      <c r="G16" s="151">
        <v>1</v>
      </c>
      <c r="H16" s="217">
        <f t="shared" si="0"/>
        <v>0.37638888888888888</v>
      </c>
      <c r="I16" s="163"/>
    </row>
    <row r="17" spans="1:9" ht="30" x14ac:dyDescent="0.25">
      <c r="A17" s="126" t="s">
        <v>173</v>
      </c>
      <c r="B17" s="138" t="s">
        <v>167</v>
      </c>
      <c r="C17" s="138" t="s">
        <v>174</v>
      </c>
      <c r="D17" s="201" t="s">
        <v>521</v>
      </c>
      <c r="E17" s="138" t="s">
        <v>169</v>
      </c>
      <c r="F17" s="217">
        <f>H16</f>
        <v>0.37638888888888888</v>
      </c>
      <c r="G17" s="151">
        <v>1</v>
      </c>
      <c r="H17" s="217">
        <f t="shared" si="0"/>
        <v>0.37708333333333333</v>
      </c>
      <c r="I17" s="163"/>
    </row>
    <row r="18" spans="1:9" ht="30" x14ac:dyDescent="0.25">
      <c r="A18" s="126" t="s">
        <v>175</v>
      </c>
      <c r="B18" s="138" t="s">
        <v>176</v>
      </c>
      <c r="C18" s="138" t="s">
        <v>380</v>
      </c>
      <c r="D18" s="201" t="s">
        <v>112</v>
      </c>
      <c r="E18" s="138" t="s">
        <v>169</v>
      </c>
      <c r="F18" s="217">
        <f>H17</f>
        <v>0.37708333333333333</v>
      </c>
      <c r="G18" s="151">
        <v>4</v>
      </c>
      <c r="H18" s="217">
        <f t="shared" si="0"/>
        <v>0.37986111111111109</v>
      </c>
      <c r="I18" s="163"/>
    </row>
    <row r="19" spans="1:9" ht="15" x14ac:dyDescent="0.25">
      <c r="A19" s="126" t="s">
        <v>177</v>
      </c>
      <c r="B19" s="138" t="s">
        <v>176</v>
      </c>
      <c r="C19" s="138" t="s">
        <v>178</v>
      </c>
      <c r="D19" s="201" t="s">
        <v>522</v>
      </c>
      <c r="E19" s="138" t="s">
        <v>179</v>
      </c>
      <c r="F19" s="217">
        <f>H18</f>
        <v>0.37986111111111109</v>
      </c>
      <c r="G19" s="151">
        <v>1</v>
      </c>
      <c r="H19" s="217">
        <f t="shared" si="0"/>
        <v>0.38055555555555554</v>
      </c>
      <c r="I19" s="163"/>
    </row>
    <row r="20" spans="1:9" ht="15" x14ac:dyDescent="0.25">
      <c r="A20" s="127" t="s">
        <v>180</v>
      </c>
      <c r="B20" s="139" t="s">
        <v>167</v>
      </c>
      <c r="C20" s="139" t="s">
        <v>181</v>
      </c>
      <c r="D20" s="139"/>
      <c r="E20" s="139" t="s">
        <v>169</v>
      </c>
      <c r="F20" s="218">
        <f>H19</f>
        <v>0.38055555555555554</v>
      </c>
      <c r="G20" s="152">
        <v>1</v>
      </c>
      <c r="H20" s="218">
        <f t="shared" si="0"/>
        <v>0.38124999999999998</v>
      </c>
      <c r="I20" s="164"/>
    </row>
    <row r="22" spans="1:9" ht="15.6" x14ac:dyDescent="0.3">
      <c r="A22" s="125" t="s">
        <v>182</v>
      </c>
      <c r="B22" s="137"/>
      <c r="C22" s="137" t="s">
        <v>183</v>
      </c>
      <c r="D22" s="137"/>
      <c r="E22" s="137"/>
      <c r="F22" s="216"/>
      <c r="G22" s="150"/>
      <c r="H22" s="216"/>
      <c r="I22" s="162"/>
    </row>
    <row r="23" spans="1:9" ht="15.6" x14ac:dyDescent="0.3">
      <c r="A23" s="128" t="s">
        <v>184</v>
      </c>
      <c r="B23" s="140" t="s">
        <v>167</v>
      </c>
      <c r="C23" s="140" t="s">
        <v>185</v>
      </c>
      <c r="D23" s="140"/>
      <c r="E23" s="140"/>
      <c r="F23" s="219"/>
      <c r="G23" s="153"/>
      <c r="H23" s="219"/>
      <c r="I23" s="165"/>
    </row>
    <row r="24" spans="1:9" ht="27.6" x14ac:dyDescent="0.25">
      <c r="A24" s="129" t="s">
        <v>186</v>
      </c>
      <c r="B24" s="141" t="s">
        <v>167</v>
      </c>
      <c r="C24" s="141" t="s">
        <v>187</v>
      </c>
      <c r="D24" s="147" t="s">
        <v>188</v>
      </c>
      <c r="E24" s="141" t="s">
        <v>189</v>
      </c>
      <c r="F24" s="220">
        <f>H20</f>
        <v>0.38124999999999998</v>
      </c>
      <c r="G24" s="154">
        <v>2</v>
      </c>
      <c r="H24" s="220">
        <f>F24+TIME(0,G24,0)</f>
        <v>0.38263888888888886</v>
      </c>
      <c r="I24" s="166"/>
    </row>
    <row r="25" spans="1:9" ht="13.8" x14ac:dyDescent="0.25">
      <c r="A25" s="130" t="s">
        <v>190</v>
      </c>
      <c r="B25" s="142" t="s">
        <v>167</v>
      </c>
      <c r="C25" s="142" t="s">
        <v>191</v>
      </c>
      <c r="D25" s="142"/>
      <c r="E25" s="142"/>
      <c r="F25" s="221"/>
      <c r="G25" s="155"/>
      <c r="H25" s="221"/>
      <c r="I25" s="167"/>
    </row>
    <row r="26" spans="1:9" x14ac:dyDescent="0.25">
      <c r="A26" s="131" t="s">
        <v>192</v>
      </c>
      <c r="B26" s="143" t="s">
        <v>167</v>
      </c>
      <c r="C26" s="143" t="s">
        <v>193</v>
      </c>
      <c r="D26" s="148" t="s">
        <v>194</v>
      </c>
      <c r="E26" s="143" t="s">
        <v>189</v>
      </c>
      <c r="F26" s="222">
        <f>H24</f>
        <v>0.38263888888888886</v>
      </c>
      <c r="G26" s="156">
        <v>1</v>
      </c>
      <c r="H26" s="222">
        <f t="shared" ref="H26:H36" si="1">F26+TIME(0,G26,0)</f>
        <v>0.3833333333333333</v>
      </c>
      <c r="I26" s="168"/>
    </row>
    <row r="27" spans="1:9" x14ac:dyDescent="0.25">
      <c r="A27" s="131" t="s">
        <v>195</v>
      </c>
      <c r="B27" s="143" t="s">
        <v>167</v>
      </c>
      <c r="C27" s="143" t="s">
        <v>196</v>
      </c>
      <c r="D27" s="148" t="s">
        <v>197</v>
      </c>
      <c r="E27" s="143" t="s">
        <v>189</v>
      </c>
      <c r="F27" s="222">
        <f t="shared" ref="F27:F36" si="2">H26</f>
        <v>0.3833333333333333</v>
      </c>
      <c r="G27" s="156">
        <v>1</v>
      </c>
      <c r="H27" s="222">
        <f t="shared" si="1"/>
        <v>0.38402777777777775</v>
      </c>
      <c r="I27" s="168"/>
    </row>
    <row r="28" spans="1:9" x14ac:dyDescent="0.25">
      <c r="A28" s="131" t="s">
        <v>198</v>
      </c>
      <c r="B28" s="143" t="s">
        <v>167</v>
      </c>
      <c r="C28" s="143" t="s">
        <v>199</v>
      </c>
      <c r="D28" s="143"/>
      <c r="E28" s="143" t="s">
        <v>189</v>
      </c>
      <c r="F28" s="222">
        <f t="shared" si="2"/>
        <v>0.38402777777777775</v>
      </c>
      <c r="G28" s="156">
        <v>1</v>
      </c>
      <c r="H28" s="222">
        <f t="shared" si="1"/>
        <v>0.38472222222222219</v>
      </c>
      <c r="I28" s="168"/>
    </row>
    <row r="29" spans="1:9" x14ac:dyDescent="0.25">
      <c r="A29" s="131" t="s">
        <v>200</v>
      </c>
      <c r="B29" s="143" t="s">
        <v>167</v>
      </c>
      <c r="C29" s="143" t="s">
        <v>201</v>
      </c>
      <c r="D29" s="148" t="s">
        <v>202</v>
      </c>
      <c r="E29" s="143" t="s">
        <v>189</v>
      </c>
      <c r="F29" s="222">
        <f t="shared" si="2"/>
        <v>0.38472222222222219</v>
      </c>
      <c r="G29" s="156">
        <v>1</v>
      </c>
      <c r="H29" s="222">
        <f t="shared" si="1"/>
        <v>0.38541666666666663</v>
      </c>
      <c r="I29" s="168"/>
    </row>
    <row r="30" spans="1:9" x14ac:dyDescent="0.25">
      <c r="A30" s="131" t="s">
        <v>203</v>
      </c>
      <c r="B30" s="143" t="s">
        <v>167</v>
      </c>
      <c r="C30" s="143" t="s">
        <v>204</v>
      </c>
      <c r="D30" s="148" t="s">
        <v>205</v>
      </c>
      <c r="E30" s="143" t="s">
        <v>189</v>
      </c>
      <c r="F30" s="222">
        <f t="shared" si="2"/>
        <v>0.38541666666666663</v>
      </c>
      <c r="G30" s="156">
        <v>1</v>
      </c>
      <c r="H30" s="222">
        <f t="shared" si="1"/>
        <v>0.38611111111111107</v>
      </c>
      <c r="I30" s="168"/>
    </row>
    <row r="31" spans="1:9" ht="26.4" x14ac:dyDescent="0.25">
      <c r="A31" s="131" t="s">
        <v>206</v>
      </c>
      <c r="B31" s="143" t="s">
        <v>167</v>
      </c>
      <c r="C31" s="143" t="s">
        <v>207</v>
      </c>
      <c r="D31" s="148" t="s">
        <v>208</v>
      </c>
      <c r="E31" s="143" t="s">
        <v>189</v>
      </c>
      <c r="F31" s="222">
        <f t="shared" si="2"/>
        <v>0.38611111111111107</v>
      </c>
      <c r="G31" s="156">
        <v>1</v>
      </c>
      <c r="H31" s="222">
        <f t="shared" si="1"/>
        <v>0.38680555555555551</v>
      </c>
      <c r="I31" s="168"/>
    </row>
    <row r="32" spans="1:9" x14ac:dyDescent="0.25">
      <c r="A32" s="131" t="s">
        <v>209</v>
      </c>
      <c r="B32" s="143" t="s">
        <v>167</v>
      </c>
      <c r="C32" s="143" t="s">
        <v>210</v>
      </c>
      <c r="D32" s="148" t="s">
        <v>211</v>
      </c>
      <c r="E32" s="143" t="s">
        <v>189</v>
      </c>
      <c r="F32" s="222">
        <f t="shared" si="2"/>
        <v>0.38680555555555551</v>
      </c>
      <c r="G32" s="156">
        <v>1</v>
      </c>
      <c r="H32" s="222">
        <f t="shared" si="1"/>
        <v>0.38749999999999996</v>
      </c>
      <c r="I32" s="168"/>
    </row>
    <row r="33" spans="1:9" x14ac:dyDescent="0.25">
      <c r="A33" s="131" t="s">
        <v>212</v>
      </c>
      <c r="B33" s="143" t="s">
        <v>167</v>
      </c>
      <c r="C33" s="143" t="s">
        <v>213</v>
      </c>
      <c r="D33" s="143"/>
      <c r="E33" s="143" t="s">
        <v>189</v>
      </c>
      <c r="F33" s="222">
        <f t="shared" si="2"/>
        <v>0.38749999999999996</v>
      </c>
      <c r="G33" s="156">
        <v>1</v>
      </c>
      <c r="H33" s="222">
        <f t="shared" si="1"/>
        <v>0.3881944444444444</v>
      </c>
      <c r="I33" s="168"/>
    </row>
    <row r="34" spans="1:9" x14ac:dyDescent="0.25">
      <c r="A34" s="170" t="s">
        <v>214</v>
      </c>
      <c r="B34" s="176" t="s">
        <v>167</v>
      </c>
      <c r="C34" s="176" t="s">
        <v>215</v>
      </c>
      <c r="D34" s="176"/>
      <c r="E34" s="176" t="s">
        <v>189</v>
      </c>
      <c r="F34" s="223">
        <f t="shared" si="2"/>
        <v>0.3881944444444444</v>
      </c>
      <c r="G34" s="182">
        <v>0</v>
      </c>
      <c r="H34" s="223">
        <f t="shared" si="1"/>
        <v>0.3881944444444444</v>
      </c>
      <c r="I34" s="188"/>
    </row>
    <row r="35" spans="1:9" x14ac:dyDescent="0.25">
      <c r="A35" s="170" t="s">
        <v>216</v>
      </c>
      <c r="B35" s="176"/>
      <c r="C35" s="176"/>
      <c r="D35" s="176"/>
      <c r="E35" s="176"/>
      <c r="F35" s="223">
        <f t="shared" si="2"/>
        <v>0.3881944444444444</v>
      </c>
      <c r="G35" s="182">
        <v>0</v>
      </c>
      <c r="H35" s="223">
        <f t="shared" si="1"/>
        <v>0.3881944444444444</v>
      </c>
      <c r="I35" s="188"/>
    </row>
    <row r="36" spans="1:9" ht="15" x14ac:dyDescent="0.25">
      <c r="A36" s="126" t="s">
        <v>217</v>
      </c>
      <c r="B36" s="138" t="s">
        <v>167</v>
      </c>
      <c r="C36" s="138" t="s">
        <v>218</v>
      </c>
      <c r="D36" s="138"/>
      <c r="E36" s="138" t="s">
        <v>189</v>
      </c>
      <c r="F36" s="217">
        <f t="shared" si="2"/>
        <v>0.3881944444444444</v>
      </c>
      <c r="G36" s="151">
        <v>1</v>
      </c>
      <c r="H36" s="217">
        <f t="shared" si="1"/>
        <v>0.38888888888888884</v>
      </c>
      <c r="I36" s="163"/>
    </row>
    <row r="37" spans="1:9" ht="15.6" x14ac:dyDescent="0.3">
      <c r="A37" s="128" t="s">
        <v>219</v>
      </c>
      <c r="B37" s="140"/>
      <c r="C37" s="140" t="s">
        <v>220</v>
      </c>
      <c r="D37" s="140"/>
      <c r="E37" s="140"/>
      <c r="F37" s="219"/>
      <c r="G37" s="153"/>
      <c r="H37" s="219"/>
      <c r="I37" s="165"/>
    </row>
    <row r="38" spans="1:9" ht="27.6" x14ac:dyDescent="0.25">
      <c r="A38" s="129" t="s">
        <v>221</v>
      </c>
      <c r="B38" s="141" t="s">
        <v>167</v>
      </c>
      <c r="C38" s="141" t="s">
        <v>222</v>
      </c>
      <c r="D38" s="147" t="s">
        <v>521</v>
      </c>
      <c r="E38" s="141" t="s">
        <v>169</v>
      </c>
      <c r="F38" s="220">
        <f>H36</f>
        <v>0.38888888888888884</v>
      </c>
      <c r="G38" s="154">
        <v>1</v>
      </c>
      <c r="H38" s="220">
        <f>F38+TIME(0,G38,0)</f>
        <v>0.38958333333333328</v>
      </c>
      <c r="I38" s="166"/>
    </row>
    <row r="39" spans="1:9" ht="30" x14ac:dyDescent="0.25">
      <c r="A39" s="126" t="s">
        <v>223</v>
      </c>
      <c r="B39" s="138" t="s">
        <v>167</v>
      </c>
      <c r="C39" s="138" t="s">
        <v>246</v>
      </c>
      <c r="D39" s="201" t="s">
        <v>521</v>
      </c>
      <c r="E39" s="138" t="s">
        <v>169</v>
      </c>
      <c r="F39" s="217">
        <f>H38</f>
        <v>0.38958333333333328</v>
      </c>
      <c r="G39" s="151">
        <v>3</v>
      </c>
      <c r="H39" s="217">
        <f>F39+TIME(0,G39,0)</f>
        <v>0.39166666666666661</v>
      </c>
      <c r="I39" s="163"/>
    </row>
    <row r="40" spans="1:9" ht="15" x14ac:dyDescent="0.25">
      <c r="A40" s="173" t="s">
        <v>224</v>
      </c>
      <c r="B40" s="179"/>
      <c r="C40" s="179"/>
      <c r="D40" s="179"/>
      <c r="E40" s="179"/>
      <c r="F40" s="224">
        <f>H39</f>
        <v>0.39166666666666661</v>
      </c>
      <c r="G40" s="185">
        <v>0</v>
      </c>
      <c r="H40" s="224">
        <f>F40+TIME(0,G40,0)</f>
        <v>0.39166666666666661</v>
      </c>
      <c r="I40" s="191"/>
    </row>
    <row r="41" spans="1:9" ht="15" x14ac:dyDescent="0.25">
      <c r="A41" s="173" t="s">
        <v>323</v>
      </c>
      <c r="B41" s="179"/>
      <c r="C41" s="179"/>
      <c r="D41" s="179"/>
      <c r="E41" s="179"/>
      <c r="F41" s="224">
        <f>H40</f>
        <v>0.39166666666666661</v>
      </c>
      <c r="G41" s="185">
        <v>0</v>
      </c>
      <c r="H41" s="224">
        <f>F41+TIME(0,G41,0)</f>
        <v>0.39166666666666661</v>
      </c>
      <c r="I41" s="191"/>
    </row>
    <row r="42" spans="1:9" ht="15" x14ac:dyDescent="0.25">
      <c r="A42" s="171" t="s">
        <v>338</v>
      </c>
      <c r="B42" s="177"/>
      <c r="C42" s="177"/>
      <c r="D42" s="177"/>
      <c r="E42" s="177"/>
      <c r="F42" s="225">
        <f>H41</f>
        <v>0.39166666666666661</v>
      </c>
      <c r="G42" s="183">
        <v>0</v>
      </c>
      <c r="H42" s="225">
        <f>F42+TIME(0,G42,0)</f>
        <v>0.39166666666666661</v>
      </c>
      <c r="I42" s="189"/>
    </row>
    <row r="44" spans="1:9" ht="15.6" x14ac:dyDescent="0.3">
      <c r="A44" s="125" t="s">
        <v>225</v>
      </c>
      <c r="B44" s="137"/>
      <c r="C44" s="137" t="s">
        <v>226</v>
      </c>
      <c r="D44" s="137"/>
      <c r="E44" s="137"/>
      <c r="F44" s="216"/>
      <c r="G44" s="150"/>
      <c r="H44" s="216"/>
      <c r="I44" s="162"/>
    </row>
    <row r="45" spans="1:9" ht="15" x14ac:dyDescent="0.25">
      <c r="A45" s="126" t="s">
        <v>227</v>
      </c>
      <c r="B45" s="138" t="s">
        <v>167</v>
      </c>
      <c r="C45" s="138" t="s">
        <v>228</v>
      </c>
      <c r="D45" s="201" t="s">
        <v>521</v>
      </c>
      <c r="E45" s="138" t="s">
        <v>169</v>
      </c>
      <c r="F45" s="217">
        <f>H42</f>
        <v>0.39166666666666661</v>
      </c>
      <c r="G45" s="151">
        <v>1</v>
      </c>
      <c r="H45" s="217">
        <f t="shared" ref="H45:H53" si="3">F45+TIME(0,G45,0)</f>
        <v>0.39236111111111105</v>
      </c>
      <c r="I45" s="163"/>
    </row>
    <row r="46" spans="1:9" ht="15" x14ac:dyDescent="0.25">
      <c r="A46" s="126" t="s">
        <v>229</v>
      </c>
      <c r="B46" s="138" t="s">
        <v>167</v>
      </c>
      <c r="C46" s="138" t="s">
        <v>230</v>
      </c>
      <c r="D46" s="201" t="s">
        <v>521</v>
      </c>
      <c r="E46" s="138" t="s">
        <v>169</v>
      </c>
      <c r="F46" s="217">
        <f t="shared" ref="F46:F53" si="4">H45</f>
        <v>0.39236111111111105</v>
      </c>
      <c r="G46" s="151">
        <v>1</v>
      </c>
      <c r="H46" s="217">
        <f t="shared" si="3"/>
        <v>0.39305555555555549</v>
      </c>
      <c r="I46" s="163"/>
    </row>
    <row r="47" spans="1:9" ht="15" x14ac:dyDescent="0.25">
      <c r="A47" s="126" t="s">
        <v>231</v>
      </c>
      <c r="B47" s="138" t="s">
        <v>167</v>
      </c>
      <c r="C47" s="138" t="s">
        <v>232</v>
      </c>
      <c r="D47" s="201" t="s">
        <v>523</v>
      </c>
      <c r="E47" s="138" t="s">
        <v>233</v>
      </c>
      <c r="F47" s="217">
        <f t="shared" si="4"/>
        <v>0.39305555555555549</v>
      </c>
      <c r="G47" s="151">
        <v>1</v>
      </c>
      <c r="H47" s="217">
        <f t="shared" si="3"/>
        <v>0.39374999999999993</v>
      </c>
      <c r="I47" s="163"/>
    </row>
    <row r="48" spans="1:9" ht="15" x14ac:dyDescent="0.25">
      <c r="A48" s="126" t="s">
        <v>234</v>
      </c>
      <c r="B48" s="138" t="s">
        <v>167</v>
      </c>
      <c r="C48" s="138" t="s">
        <v>235</v>
      </c>
      <c r="D48" s="201" t="s">
        <v>523</v>
      </c>
      <c r="E48" s="138" t="s">
        <v>233</v>
      </c>
      <c r="F48" s="217">
        <f t="shared" si="4"/>
        <v>0.39374999999999993</v>
      </c>
      <c r="G48" s="151">
        <v>1</v>
      </c>
      <c r="H48" s="217">
        <f t="shared" si="3"/>
        <v>0.39444444444444438</v>
      </c>
      <c r="I48" s="163"/>
    </row>
    <row r="49" spans="1:9" ht="15" x14ac:dyDescent="0.25">
      <c r="A49" s="126" t="s">
        <v>236</v>
      </c>
      <c r="B49" s="138" t="s">
        <v>167</v>
      </c>
      <c r="C49" s="138" t="s">
        <v>237</v>
      </c>
      <c r="D49" s="201" t="s">
        <v>523</v>
      </c>
      <c r="E49" s="138" t="s">
        <v>233</v>
      </c>
      <c r="F49" s="217">
        <f t="shared" si="4"/>
        <v>0.39444444444444438</v>
      </c>
      <c r="G49" s="151">
        <v>1</v>
      </c>
      <c r="H49" s="217">
        <f t="shared" si="3"/>
        <v>0.39513888888888882</v>
      </c>
      <c r="I49" s="163"/>
    </row>
    <row r="50" spans="1:9" ht="15" x14ac:dyDescent="0.25">
      <c r="A50" s="126" t="s">
        <v>238</v>
      </c>
      <c r="B50" s="138" t="s">
        <v>167</v>
      </c>
      <c r="C50" s="138" t="s">
        <v>239</v>
      </c>
      <c r="D50" s="201" t="s">
        <v>523</v>
      </c>
      <c r="E50" s="138" t="s">
        <v>233</v>
      </c>
      <c r="F50" s="217">
        <f t="shared" si="4"/>
        <v>0.39513888888888882</v>
      </c>
      <c r="G50" s="151">
        <v>1</v>
      </c>
      <c r="H50" s="217">
        <f t="shared" si="3"/>
        <v>0.39583333333333326</v>
      </c>
      <c r="I50" s="163"/>
    </row>
    <row r="51" spans="1:9" ht="15" x14ac:dyDescent="0.25">
      <c r="A51" s="126" t="s">
        <v>240</v>
      </c>
      <c r="B51" s="138" t="s">
        <v>167</v>
      </c>
      <c r="C51" s="138" t="s">
        <v>241</v>
      </c>
      <c r="D51" s="201" t="s">
        <v>523</v>
      </c>
      <c r="E51" s="138" t="s">
        <v>233</v>
      </c>
      <c r="F51" s="217">
        <f t="shared" si="4"/>
        <v>0.39583333333333326</v>
      </c>
      <c r="G51" s="151">
        <v>1</v>
      </c>
      <c r="H51" s="217">
        <f t="shared" si="3"/>
        <v>0.3965277777777777</v>
      </c>
      <c r="I51" s="163"/>
    </row>
    <row r="52" spans="1:9" ht="15" x14ac:dyDescent="0.25">
      <c r="A52" s="126" t="s">
        <v>242</v>
      </c>
      <c r="B52" s="138" t="s">
        <v>167</v>
      </c>
      <c r="C52" s="138" t="s">
        <v>243</v>
      </c>
      <c r="D52" s="201" t="s">
        <v>523</v>
      </c>
      <c r="E52" s="138" t="s">
        <v>233</v>
      </c>
      <c r="F52" s="217">
        <f t="shared" si="4"/>
        <v>0.3965277777777777</v>
      </c>
      <c r="G52" s="151">
        <v>1</v>
      </c>
      <c r="H52" s="217">
        <f t="shared" si="3"/>
        <v>0.39722222222222214</v>
      </c>
      <c r="I52" s="163"/>
    </row>
    <row r="53" spans="1:9" ht="15" x14ac:dyDescent="0.25">
      <c r="A53" s="127" t="s">
        <v>244</v>
      </c>
      <c r="B53" s="139" t="s">
        <v>167</v>
      </c>
      <c r="C53" s="139" t="s">
        <v>245</v>
      </c>
      <c r="D53" s="202" t="s">
        <v>523</v>
      </c>
      <c r="E53" s="139" t="s">
        <v>233</v>
      </c>
      <c r="F53" s="218">
        <f t="shared" si="4"/>
        <v>0.39722222222222214</v>
      </c>
      <c r="G53" s="152">
        <v>1</v>
      </c>
      <c r="H53" s="218">
        <f t="shared" si="3"/>
        <v>0.39791666666666659</v>
      </c>
      <c r="I53" s="164"/>
    </row>
    <row r="55" spans="1:9" ht="15.6" x14ac:dyDescent="0.3">
      <c r="A55" s="125" t="s">
        <v>247</v>
      </c>
      <c r="B55" s="137"/>
      <c r="C55" s="137" t="s">
        <v>248</v>
      </c>
      <c r="D55" s="137"/>
      <c r="E55" s="137"/>
      <c r="F55" s="216"/>
      <c r="G55" s="150"/>
      <c r="H55" s="216"/>
      <c r="I55" s="162"/>
    </row>
    <row r="56" spans="1:9" ht="15.6" x14ac:dyDescent="0.3">
      <c r="A56" s="128" t="s">
        <v>249</v>
      </c>
      <c r="B56" s="140"/>
      <c r="C56" s="140" t="s">
        <v>250</v>
      </c>
      <c r="D56" s="140"/>
      <c r="E56" s="140"/>
      <c r="F56" s="219"/>
      <c r="G56" s="153"/>
      <c r="H56" s="219"/>
      <c r="I56" s="165"/>
    </row>
    <row r="57" spans="1:9" ht="13.8" x14ac:dyDescent="0.25">
      <c r="A57" s="129" t="s">
        <v>251</v>
      </c>
      <c r="B57" s="141" t="s">
        <v>167</v>
      </c>
      <c r="C57" s="141" t="s">
        <v>252</v>
      </c>
      <c r="D57" s="147" t="s">
        <v>521</v>
      </c>
      <c r="E57" s="141" t="s">
        <v>169</v>
      </c>
      <c r="F57" s="220">
        <f>H53</f>
        <v>0.39791666666666659</v>
      </c>
      <c r="G57" s="154">
        <v>1</v>
      </c>
      <c r="H57" s="220">
        <f t="shared" ref="H57:H66" si="5">F57+TIME(0,G57,0)</f>
        <v>0.39861111111111103</v>
      </c>
      <c r="I57" s="166"/>
    </row>
    <row r="58" spans="1:9" ht="13.8" x14ac:dyDescent="0.25">
      <c r="A58" s="129" t="s">
        <v>253</v>
      </c>
      <c r="B58" s="141" t="s">
        <v>167</v>
      </c>
      <c r="C58" s="141" t="s">
        <v>254</v>
      </c>
      <c r="D58" s="147" t="s">
        <v>521</v>
      </c>
      <c r="E58" s="141" t="s">
        <v>169</v>
      </c>
      <c r="F58" s="220">
        <f t="shared" ref="F58:F66" si="6">H57</f>
        <v>0.39861111111111103</v>
      </c>
      <c r="G58" s="154">
        <v>1</v>
      </c>
      <c r="H58" s="220">
        <f t="shared" si="5"/>
        <v>0.39930555555555547</v>
      </c>
      <c r="I58" s="166"/>
    </row>
    <row r="59" spans="1:9" ht="13.8" x14ac:dyDescent="0.25">
      <c r="A59" s="129" t="s">
        <v>255</v>
      </c>
      <c r="B59" s="141" t="s">
        <v>167</v>
      </c>
      <c r="C59" s="141" t="s">
        <v>256</v>
      </c>
      <c r="D59" s="147" t="s">
        <v>521</v>
      </c>
      <c r="E59" s="141" t="s">
        <v>169</v>
      </c>
      <c r="F59" s="220">
        <f t="shared" si="6"/>
        <v>0.39930555555555547</v>
      </c>
      <c r="G59" s="154">
        <v>1</v>
      </c>
      <c r="H59" s="220">
        <f t="shared" si="5"/>
        <v>0.39999999999999991</v>
      </c>
      <c r="I59" s="166"/>
    </row>
    <row r="60" spans="1:9" ht="13.8" x14ac:dyDescent="0.25">
      <c r="A60" s="129" t="s">
        <v>257</v>
      </c>
      <c r="B60" s="141" t="s">
        <v>167</v>
      </c>
      <c r="C60" s="141" t="s">
        <v>258</v>
      </c>
      <c r="D60" s="147" t="s">
        <v>521</v>
      </c>
      <c r="E60" s="141" t="s">
        <v>169</v>
      </c>
      <c r="F60" s="220">
        <f t="shared" si="6"/>
        <v>0.39999999999999991</v>
      </c>
      <c r="G60" s="154">
        <v>1</v>
      </c>
      <c r="H60" s="220">
        <f t="shared" si="5"/>
        <v>0.40069444444444435</v>
      </c>
      <c r="I60" s="166"/>
    </row>
    <row r="61" spans="1:9" ht="13.8" x14ac:dyDescent="0.25">
      <c r="A61" s="129" t="s">
        <v>259</v>
      </c>
      <c r="B61" s="141" t="s">
        <v>167</v>
      </c>
      <c r="C61" s="141" t="s">
        <v>260</v>
      </c>
      <c r="D61" s="147" t="s">
        <v>521</v>
      </c>
      <c r="E61" s="141" t="s">
        <v>169</v>
      </c>
      <c r="F61" s="220">
        <f t="shared" si="6"/>
        <v>0.40069444444444435</v>
      </c>
      <c r="G61" s="154">
        <v>1</v>
      </c>
      <c r="H61" s="220">
        <f t="shared" si="5"/>
        <v>0.4013888888888888</v>
      </c>
      <c r="I61" s="166"/>
    </row>
    <row r="62" spans="1:9" ht="13.8" x14ac:dyDescent="0.25">
      <c r="A62" s="129" t="s">
        <v>261</v>
      </c>
      <c r="B62" s="141" t="s">
        <v>167</v>
      </c>
      <c r="C62" s="141" t="s">
        <v>262</v>
      </c>
      <c r="D62" s="147" t="s">
        <v>521</v>
      </c>
      <c r="E62" s="141" t="s">
        <v>169</v>
      </c>
      <c r="F62" s="220">
        <f t="shared" si="6"/>
        <v>0.4013888888888888</v>
      </c>
      <c r="G62" s="154">
        <v>1</v>
      </c>
      <c r="H62" s="220">
        <f t="shared" si="5"/>
        <v>0.40208333333333324</v>
      </c>
      <c r="I62" s="166"/>
    </row>
    <row r="63" spans="1:9" ht="13.8" x14ac:dyDescent="0.25">
      <c r="A63" s="129" t="s">
        <v>263</v>
      </c>
      <c r="B63" s="141" t="s">
        <v>167</v>
      </c>
      <c r="C63" s="141" t="s">
        <v>267</v>
      </c>
      <c r="D63" s="141"/>
      <c r="E63" s="141" t="s">
        <v>179</v>
      </c>
      <c r="F63" s="220">
        <f t="shared" si="6"/>
        <v>0.40208333333333324</v>
      </c>
      <c r="G63" s="154">
        <v>1</v>
      </c>
      <c r="H63" s="220">
        <f t="shared" si="5"/>
        <v>0.40277777777777768</v>
      </c>
      <c r="I63" s="166"/>
    </row>
    <row r="64" spans="1:9" ht="13.8" x14ac:dyDescent="0.25">
      <c r="A64" s="129" t="s">
        <v>266</v>
      </c>
      <c r="B64" s="141" t="s">
        <v>167</v>
      </c>
      <c r="C64" s="141" t="s">
        <v>269</v>
      </c>
      <c r="D64" s="147" t="s">
        <v>524</v>
      </c>
      <c r="E64" s="141" t="s">
        <v>265</v>
      </c>
      <c r="F64" s="220">
        <f t="shared" si="6"/>
        <v>0.40277777777777768</v>
      </c>
      <c r="G64" s="154">
        <v>1</v>
      </c>
      <c r="H64" s="220">
        <f t="shared" si="5"/>
        <v>0.40347222222222212</v>
      </c>
      <c r="I64" s="166"/>
    </row>
    <row r="65" spans="1:9" ht="13.8" x14ac:dyDescent="0.25">
      <c r="A65" s="129" t="s">
        <v>268</v>
      </c>
      <c r="B65" s="141" t="s">
        <v>167</v>
      </c>
      <c r="C65" s="141" t="s">
        <v>264</v>
      </c>
      <c r="D65" s="147" t="s">
        <v>524</v>
      </c>
      <c r="E65" s="141" t="s">
        <v>265</v>
      </c>
      <c r="F65" s="220">
        <f t="shared" si="6"/>
        <v>0.40347222222222212</v>
      </c>
      <c r="G65" s="154">
        <v>1</v>
      </c>
      <c r="H65" s="220">
        <f t="shared" si="5"/>
        <v>0.40416666666666656</v>
      </c>
      <c r="I65" s="166"/>
    </row>
    <row r="66" spans="1:9" ht="13.8" x14ac:dyDescent="0.25">
      <c r="A66" s="172" t="s">
        <v>270</v>
      </c>
      <c r="B66" s="178"/>
      <c r="C66" s="178"/>
      <c r="D66" s="178"/>
      <c r="E66" s="178"/>
      <c r="F66" s="226">
        <f t="shared" si="6"/>
        <v>0.40416666666666656</v>
      </c>
      <c r="G66" s="184">
        <v>0</v>
      </c>
      <c r="H66" s="226">
        <f t="shared" si="5"/>
        <v>0.40416666666666656</v>
      </c>
      <c r="I66" s="190"/>
    </row>
    <row r="67" spans="1:9" ht="15.6" x14ac:dyDescent="0.3">
      <c r="A67" s="128" t="s">
        <v>271</v>
      </c>
      <c r="B67" s="140"/>
      <c r="C67" s="140" t="s">
        <v>272</v>
      </c>
      <c r="D67" s="140"/>
      <c r="E67" s="140"/>
      <c r="F67" s="219"/>
      <c r="G67" s="153"/>
      <c r="H67" s="219"/>
      <c r="I67" s="165" t="s">
        <v>514</v>
      </c>
    </row>
    <row r="68" spans="1:9" ht="13.8" x14ac:dyDescent="0.25">
      <c r="A68" s="129" t="s">
        <v>273</v>
      </c>
      <c r="B68" s="141" t="s">
        <v>167</v>
      </c>
      <c r="C68" s="141" t="s">
        <v>417</v>
      </c>
      <c r="D68" s="147" t="s">
        <v>524</v>
      </c>
      <c r="E68" s="141" t="s">
        <v>274</v>
      </c>
      <c r="F68" s="220">
        <f>H66</f>
        <v>0.40416666666666656</v>
      </c>
      <c r="G68" s="154">
        <v>1</v>
      </c>
      <c r="H68" s="220">
        <f t="shared" ref="H68:H73" si="7">F68+TIME(0,G68,0)</f>
        <v>0.40486111111111101</v>
      </c>
      <c r="I68" s="166"/>
    </row>
    <row r="69" spans="1:9" ht="13.8" x14ac:dyDescent="0.25">
      <c r="A69" s="129" t="s">
        <v>275</v>
      </c>
      <c r="B69" s="141" t="s">
        <v>167</v>
      </c>
      <c r="C69" s="141" t="s">
        <v>347</v>
      </c>
      <c r="D69" s="147" t="s">
        <v>524</v>
      </c>
      <c r="E69" s="141" t="s">
        <v>348</v>
      </c>
      <c r="F69" s="220">
        <f>H68</f>
        <v>0.40486111111111101</v>
      </c>
      <c r="G69" s="154">
        <v>1</v>
      </c>
      <c r="H69" s="220">
        <f t="shared" si="7"/>
        <v>0.40555555555555545</v>
      </c>
      <c r="I69" s="166"/>
    </row>
    <row r="70" spans="1:9" ht="13.8" x14ac:dyDescent="0.25">
      <c r="A70" s="129" t="s">
        <v>277</v>
      </c>
      <c r="B70" s="141" t="s">
        <v>167</v>
      </c>
      <c r="C70" s="141" t="s">
        <v>460</v>
      </c>
      <c r="D70" s="147" t="s">
        <v>524</v>
      </c>
      <c r="E70" s="141" t="s">
        <v>283</v>
      </c>
      <c r="F70" s="220">
        <f>H69</f>
        <v>0.40555555555555545</v>
      </c>
      <c r="G70" s="154">
        <v>1</v>
      </c>
      <c r="H70" s="220">
        <f t="shared" si="7"/>
        <v>0.40624999999999989</v>
      </c>
      <c r="I70" s="166"/>
    </row>
    <row r="71" spans="1:9" ht="13.8" x14ac:dyDescent="0.25">
      <c r="A71" s="129" t="s">
        <v>278</v>
      </c>
      <c r="B71" s="141" t="s">
        <v>167</v>
      </c>
      <c r="C71" s="141" t="s">
        <v>276</v>
      </c>
      <c r="D71" s="147" t="s">
        <v>524</v>
      </c>
      <c r="E71" s="141" t="s">
        <v>233</v>
      </c>
      <c r="F71" s="220">
        <f>H70</f>
        <v>0.40624999999999989</v>
      </c>
      <c r="G71" s="154">
        <v>1</v>
      </c>
      <c r="H71" s="220">
        <f t="shared" si="7"/>
        <v>0.40694444444444433</v>
      </c>
      <c r="I71" s="166"/>
    </row>
    <row r="72" spans="1:9" ht="13.8" x14ac:dyDescent="0.25">
      <c r="A72" s="129" t="s">
        <v>281</v>
      </c>
      <c r="B72" s="141" t="s">
        <v>167</v>
      </c>
      <c r="C72" s="141" t="s">
        <v>279</v>
      </c>
      <c r="D72" s="147" t="s">
        <v>524</v>
      </c>
      <c r="E72" s="141" t="s">
        <v>280</v>
      </c>
      <c r="F72" s="220">
        <f>H71</f>
        <v>0.40694444444444433</v>
      </c>
      <c r="G72" s="154">
        <v>1</v>
      </c>
      <c r="H72" s="220">
        <f t="shared" si="7"/>
        <v>0.40763888888888877</v>
      </c>
      <c r="I72" s="166"/>
    </row>
    <row r="73" spans="1:9" ht="13.8" x14ac:dyDescent="0.25">
      <c r="A73" s="129" t="s">
        <v>404</v>
      </c>
      <c r="B73" s="141" t="s">
        <v>167</v>
      </c>
      <c r="C73" s="141" t="s">
        <v>282</v>
      </c>
      <c r="D73" s="147" t="s">
        <v>524</v>
      </c>
      <c r="E73" s="141" t="s">
        <v>283</v>
      </c>
      <c r="F73" s="220">
        <f>H72</f>
        <v>0.40763888888888877</v>
      </c>
      <c r="G73" s="154">
        <v>1</v>
      </c>
      <c r="H73" s="220">
        <f t="shared" si="7"/>
        <v>0.40833333333333321</v>
      </c>
      <c r="I73" s="166"/>
    </row>
    <row r="74" spans="1:9" ht="15.6" x14ac:dyDescent="0.3">
      <c r="A74" s="128" t="s">
        <v>284</v>
      </c>
      <c r="B74" s="140"/>
      <c r="C74" s="140" t="s">
        <v>285</v>
      </c>
      <c r="D74" s="140"/>
      <c r="E74" s="140"/>
      <c r="F74" s="219"/>
      <c r="G74" s="153"/>
      <c r="H74" s="219"/>
      <c r="I74" s="165"/>
    </row>
    <row r="75" spans="1:9" ht="13.8" x14ac:dyDescent="0.25">
      <c r="A75" s="129" t="s">
        <v>286</v>
      </c>
      <c r="B75" s="141" t="s">
        <v>167</v>
      </c>
      <c r="C75" s="141" t="s">
        <v>443</v>
      </c>
      <c r="D75" s="147" t="s">
        <v>524</v>
      </c>
      <c r="E75" s="141" t="s">
        <v>189</v>
      </c>
      <c r="F75" s="220">
        <f>H73</f>
        <v>0.40833333333333321</v>
      </c>
      <c r="G75" s="154">
        <v>1</v>
      </c>
      <c r="H75" s="220">
        <f t="shared" ref="H75:H82" si="8">F75+TIME(0,G75,0)</f>
        <v>0.40902777777777766</v>
      </c>
      <c r="I75" s="166"/>
    </row>
    <row r="76" spans="1:9" ht="13.8" x14ac:dyDescent="0.25">
      <c r="A76" s="172" t="s">
        <v>287</v>
      </c>
      <c r="B76" s="178" t="s">
        <v>167</v>
      </c>
      <c r="C76" s="178" t="s">
        <v>290</v>
      </c>
      <c r="D76" s="203" t="s">
        <v>524</v>
      </c>
      <c r="E76" s="178" t="s">
        <v>349</v>
      </c>
      <c r="F76" s="226">
        <f t="shared" ref="F76:F82" si="9">H75</f>
        <v>0.40902777777777766</v>
      </c>
      <c r="G76" s="184">
        <v>0</v>
      </c>
      <c r="H76" s="226">
        <f t="shared" si="8"/>
        <v>0.40902777777777766</v>
      </c>
      <c r="I76" s="190" t="s">
        <v>514</v>
      </c>
    </row>
    <row r="77" spans="1:9" ht="13.8" x14ac:dyDescent="0.25">
      <c r="A77" s="129" t="s">
        <v>288</v>
      </c>
      <c r="B77" s="141" t="s">
        <v>167</v>
      </c>
      <c r="C77" s="141" t="s">
        <v>292</v>
      </c>
      <c r="D77" s="147" t="s">
        <v>524</v>
      </c>
      <c r="E77" s="141" t="s">
        <v>293</v>
      </c>
      <c r="F77" s="220">
        <f t="shared" si="9"/>
        <v>0.40902777777777766</v>
      </c>
      <c r="G77" s="154">
        <v>1</v>
      </c>
      <c r="H77" s="220">
        <f t="shared" si="8"/>
        <v>0.4097222222222221</v>
      </c>
      <c r="I77" s="166"/>
    </row>
    <row r="78" spans="1:9" ht="13.8" x14ac:dyDescent="0.25">
      <c r="A78" s="129" t="s">
        <v>289</v>
      </c>
      <c r="B78" s="141" t="s">
        <v>167</v>
      </c>
      <c r="C78" s="141" t="s">
        <v>295</v>
      </c>
      <c r="D78" s="147" t="s">
        <v>524</v>
      </c>
      <c r="E78" s="141" t="s">
        <v>179</v>
      </c>
      <c r="F78" s="220">
        <f t="shared" si="9"/>
        <v>0.4097222222222221</v>
      </c>
      <c r="G78" s="154">
        <v>1</v>
      </c>
      <c r="H78" s="220">
        <f t="shared" si="8"/>
        <v>0.41041666666666654</v>
      </c>
      <c r="I78" s="166" t="s">
        <v>514</v>
      </c>
    </row>
    <row r="79" spans="1:9" ht="13.8" x14ac:dyDescent="0.25">
      <c r="A79" s="129" t="s">
        <v>291</v>
      </c>
      <c r="B79" s="141" t="s">
        <v>167</v>
      </c>
      <c r="C79" s="141" t="s">
        <v>297</v>
      </c>
      <c r="D79" s="147" t="s">
        <v>524</v>
      </c>
      <c r="E79" s="141" t="s">
        <v>298</v>
      </c>
      <c r="F79" s="220">
        <f t="shared" si="9"/>
        <v>0.41041666666666654</v>
      </c>
      <c r="G79" s="154">
        <v>1</v>
      </c>
      <c r="H79" s="220">
        <f t="shared" si="8"/>
        <v>0.41111111111111098</v>
      </c>
      <c r="I79" s="166"/>
    </row>
    <row r="80" spans="1:9" ht="13.8" x14ac:dyDescent="0.25">
      <c r="A80" s="129" t="s">
        <v>294</v>
      </c>
      <c r="B80" s="141" t="s">
        <v>167</v>
      </c>
      <c r="C80" s="141" t="s">
        <v>300</v>
      </c>
      <c r="D80" s="147" t="s">
        <v>524</v>
      </c>
      <c r="E80" s="141" t="s">
        <v>301</v>
      </c>
      <c r="F80" s="220">
        <f t="shared" si="9"/>
        <v>0.41111111111111098</v>
      </c>
      <c r="G80" s="154">
        <v>1</v>
      </c>
      <c r="H80" s="220">
        <f t="shared" si="8"/>
        <v>0.41180555555555542</v>
      </c>
      <c r="I80" s="166"/>
    </row>
    <row r="81" spans="1:9" ht="13.8" x14ac:dyDescent="0.25">
      <c r="A81" s="129" t="s">
        <v>296</v>
      </c>
      <c r="B81" s="141" t="s">
        <v>167</v>
      </c>
      <c r="C81" s="141" t="s">
        <v>303</v>
      </c>
      <c r="D81" s="147" t="s">
        <v>524</v>
      </c>
      <c r="E81" s="141" t="s">
        <v>304</v>
      </c>
      <c r="F81" s="220">
        <f t="shared" si="9"/>
        <v>0.41180555555555542</v>
      </c>
      <c r="G81" s="154">
        <v>1</v>
      </c>
      <c r="H81" s="220">
        <f t="shared" si="8"/>
        <v>0.41249999999999987</v>
      </c>
      <c r="I81" s="166"/>
    </row>
    <row r="82" spans="1:9" ht="13.8" x14ac:dyDescent="0.25">
      <c r="A82" s="129" t="s">
        <v>299</v>
      </c>
      <c r="B82" s="141" t="s">
        <v>167</v>
      </c>
      <c r="C82" s="141" t="s">
        <v>434</v>
      </c>
      <c r="D82" s="147" t="s">
        <v>524</v>
      </c>
      <c r="E82" s="141" t="s">
        <v>376</v>
      </c>
      <c r="F82" s="220">
        <f t="shared" si="9"/>
        <v>0.41249999999999987</v>
      </c>
      <c r="G82" s="154">
        <v>1</v>
      </c>
      <c r="H82" s="220">
        <f t="shared" si="8"/>
        <v>0.41319444444444431</v>
      </c>
      <c r="I82" s="166"/>
    </row>
    <row r="83" spans="1:9" ht="15.6" x14ac:dyDescent="0.3">
      <c r="A83" s="128" t="s">
        <v>305</v>
      </c>
      <c r="B83" s="140"/>
      <c r="C83" s="140" t="s">
        <v>306</v>
      </c>
      <c r="D83" s="140"/>
      <c r="E83" s="140"/>
      <c r="F83" s="219"/>
      <c r="G83" s="153"/>
      <c r="H83" s="219"/>
      <c r="I83" s="165"/>
    </row>
    <row r="84" spans="1:9" ht="13.8" x14ac:dyDescent="0.25">
      <c r="A84" s="129" t="s">
        <v>307</v>
      </c>
      <c r="B84" s="141" t="s">
        <v>167</v>
      </c>
      <c r="C84" s="141" t="s">
        <v>468</v>
      </c>
      <c r="D84" s="147" t="s">
        <v>524</v>
      </c>
      <c r="E84" s="141" t="s">
        <v>425</v>
      </c>
      <c r="F84" s="220">
        <f>H82</f>
        <v>0.41319444444444431</v>
      </c>
      <c r="G84" s="154">
        <v>1</v>
      </c>
      <c r="H84" s="220">
        <f>F84+TIME(0,G84,0)</f>
        <v>0.41388888888888875</v>
      </c>
      <c r="I84" s="166"/>
    </row>
    <row r="85" spans="1:9" ht="13.95" customHeight="1" x14ac:dyDescent="0.25">
      <c r="A85" s="174" t="s">
        <v>424</v>
      </c>
      <c r="B85" s="180"/>
      <c r="C85" s="180"/>
      <c r="D85" s="180"/>
      <c r="E85" s="180"/>
      <c r="F85" s="227">
        <f>H84</f>
        <v>0.41388888888888875</v>
      </c>
      <c r="G85" s="186">
        <v>0</v>
      </c>
      <c r="H85" s="227">
        <f>F85+TIME(0,G85,0)</f>
        <v>0.41388888888888875</v>
      </c>
      <c r="I85" s="192"/>
    </row>
    <row r="87" spans="1:9" ht="15.6" x14ac:dyDescent="0.3">
      <c r="A87" s="125" t="s">
        <v>309</v>
      </c>
      <c r="B87" s="137"/>
      <c r="C87" s="137" t="s">
        <v>310</v>
      </c>
      <c r="D87" s="137"/>
      <c r="E87" s="137"/>
      <c r="F87" s="216"/>
      <c r="G87" s="150"/>
      <c r="H87" s="216"/>
      <c r="I87" s="162"/>
    </row>
    <row r="88" spans="1:9" ht="15" x14ac:dyDescent="0.25">
      <c r="A88" s="171" t="s">
        <v>311</v>
      </c>
      <c r="B88" s="177"/>
      <c r="C88" s="177"/>
      <c r="D88" s="177"/>
      <c r="E88" s="177"/>
      <c r="F88" s="225">
        <f>H85</f>
        <v>0.41388888888888875</v>
      </c>
      <c r="G88" s="183">
        <v>0</v>
      </c>
      <c r="H88" s="225">
        <f>F88+TIME(0,G88,0)</f>
        <v>0.41388888888888875</v>
      </c>
      <c r="I88" s="189"/>
    </row>
    <row r="90" spans="1:9" ht="15.6" x14ac:dyDescent="0.3">
      <c r="A90" s="132" t="s">
        <v>314</v>
      </c>
      <c r="B90" s="144"/>
      <c r="C90" s="144" t="s">
        <v>315</v>
      </c>
      <c r="D90" s="144"/>
      <c r="E90" s="144" t="s">
        <v>169</v>
      </c>
      <c r="F90" s="228">
        <f>H88</f>
        <v>0.41388888888888875</v>
      </c>
      <c r="G90" s="157">
        <v>1</v>
      </c>
      <c r="H90" s="228">
        <f>F90+TIME(0,G90,0)</f>
        <v>0.41458333333333319</v>
      </c>
      <c r="I90" s="144"/>
    </row>
    <row r="91" spans="1:9" x14ac:dyDescent="0.25">
      <c r="A91" s="133"/>
      <c r="B91" s="133"/>
      <c r="C91" s="133" t="s">
        <v>316</v>
      </c>
      <c r="D91" s="133"/>
      <c r="E91" s="133"/>
      <c r="F91" s="229"/>
      <c r="G91" s="158">
        <f>(H91-H90) * 24 * 60</f>
        <v>3.0000000000002292</v>
      </c>
      <c r="H91" s="229">
        <v>0.41666666666666669</v>
      </c>
      <c r="I91" s="133"/>
    </row>
    <row r="93" spans="1:9" ht="15.6" x14ac:dyDescent="0.3">
      <c r="A93" s="242" t="s">
        <v>492</v>
      </c>
      <c r="B93" s="243"/>
      <c r="C93" s="243"/>
      <c r="D93" s="243"/>
      <c r="E93" s="243"/>
      <c r="F93" s="243"/>
      <c r="G93" s="243"/>
      <c r="H93" s="243"/>
      <c r="I93" s="243"/>
    </row>
    <row r="94" spans="1:9" s="3" customFormat="1" ht="31.2" x14ac:dyDescent="0.3">
      <c r="A94" s="124" t="s">
        <v>156</v>
      </c>
      <c r="B94" s="124" t="s">
        <v>157</v>
      </c>
      <c r="C94" s="124" t="s">
        <v>68</v>
      </c>
      <c r="D94" s="124" t="s">
        <v>158</v>
      </c>
      <c r="E94" s="124" t="s">
        <v>159</v>
      </c>
      <c r="F94" s="215" t="s">
        <v>160</v>
      </c>
      <c r="G94" s="149" t="s">
        <v>161</v>
      </c>
      <c r="H94" s="215" t="s">
        <v>162</v>
      </c>
      <c r="I94" s="124" t="s">
        <v>163</v>
      </c>
    </row>
    <row r="95" spans="1:9" ht="15.6" x14ac:dyDescent="0.3">
      <c r="A95" s="125" t="s">
        <v>164</v>
      </c>
      <c r="B95" s="137"/>
      <c r="C95" s="137" t="s">
        <v>165</v>
      </c>
      <c r="D95" s="137"/>
      <c r="E95" s="137"/>
      <c r="F95" s="216"/>
      <c r="G95" s="150"/>
      <c r="H95" s="216"/>
      <c r="I95" s="162"/>
    </row>
    <row r="96" spans="1:9" ht="15" x14ac:dyDescent="0.25">
      <c r="A96" s="126" t="s">
        <v>166</v>
      </c>
      <c r="B96" s="138" t="s">
        <v>167</v>
      </c>
      <c r="C96" s="138" t="s">
        <v>317</v>
      </c>
      <c r="D96" s="138"/>
      <c r="E96" s="138" t="s">
        <v>169</v>
      </c>
      <c r="F96" s="217">
        <v>0.4375</v>
      </c>
      <c r="G96" s="151">
        <v>1</v>
      </c>
      <c r="H96" s="217">
        <f>F96+TIME(0,G96,0)</f>
        <v>0.43819444444444444</v>
      </c>
      <c r="I96" s="163"/>
    </row>
    <row r="97" spans="1:9" ht="15" x14ac:dyDescent="0.25">
      <c r="A97" s="126" t="s">
        <v>170</v>
      </c>
      <c r="B97" s="138" t="s">
        <v>167</v>
      </c>
      <c r="C97" s="138" t="s">
        <v>318</v>
      </c>
      <c r="D97" s="138"/>
      <c r="E97" s="138" t="s">
        <v>172</v>
      </c>
      <c r="F97" s="217">
        <f>H96</f>
        <v>0.43819444444444444</v>
      </c>
      <c r="G97" s="151">
        <v>1</v>
      </c>
      <c r="H97" s="217">
        <f>F97+TIME(0,G97,0)</f>
        <v>0.43888888888888888</v>
      </c>
      <c r="I97" s="163"/>
    </row>
    <row r="98" spans="1:9" ht="15" x14ac:dyDescent="0.25">
      <c r="A98" s="127" t="s">
        <v>173</v>
      </c>
      <c r="B98" s="139" t="s">
        <v>176</v>
      </c>
      <c r="C98" s="139" t="s">
        <v>381</v>
      </c>
      <c r="D98" s="202" t="s">
        <v>112</v>
      </c>
      <c r="E98" s="139" t="s">
        <v>169</v>
      </c>
      <c r="F98" s="218">
        <f>H97</f>
        <v>0.43888888888888888</v>
      </c>
      <c r="G98" s="152">
        <v>1</v>
      </c>
      <c r="H98" s="218">
        <f>F98+TIME(0,G98,0)</f>
        <v>0.43958333333333333</v>
      </c>
      <c r="I98" s="164"/>
    </row>
    <row r="100" spans="1:9" ht="15.6" x14ac:dyDescent="0.3">
      <c r="A100" s="125" t="s">
        <v>182</v>
      </c>
      <c r="B100" s="137"/>
      <c r="C100" s="137" t="s">
        <v>183</v>
      </c>
      <c r="D100" s="137"/>
      <c r="E100" s="137"/>
      <c r="F100" s="216"/>
      <c r="G100" s="150"/>
      <c r="H100" s="216"/>
      <c r="I100" s="162"/>
    </row>
    <row r="101" spans="1:9" ht="15" x14ac:dyDescent="0.25">
      <c r="A101" s="126" t="s">
        <v>184</v>
      </c>
      <c r="B101" s="138" t="s">
        <v>167</v>
      </c>
      <c r="C101" s="138" t="s">
        <v>319</v>
      </c>
      <c r="D101" s="201" t="s">
        <v>525</v>
      </c>
      <c r="E101" s="138" t="s">
        <v>169</v>
      </c>
      <c r="F101" s="217">
        <f>H98</f>
        <v>0.43958333333333333</v>
      </c>
      <c r="G101" s="151">
        <v>1</v>
      </c>
      <c r="H101" s="217">
        <f>F101+TIME(0,G101,0)</f>
        <v>0.44027777777777777</v>
      </c>
      <c r="I101" s="163"/>
    </row>
    <row r="102" spans="1:9" ht="15" x14ac:dyDescent="0.25">
      <c r="A102" s="126" t="s">
        <v>217</v>
      </c>
      <c r="B102" s="138" t="s">
        <v>167</v>
      </c>
      <c r="C102" s="138" t="s">
        <v>320</v>
      </c>
      <c r="D102" s="201" t="s">
        <v>525</v>
      </c>
      <c r="E102" s="138" t="s">
        <v>169</v>
      </c>
      <c r="F102" s="217">
        <f>H101</f>
        <v>0.44027777777777777</v>
      </c>
      <c r="G102" s="151">
        <v>1</v>
      </c>
      <c r="H102" s="217">
        <f>F102+TIME(0,G102,0)</f>
        <v>0.44097222222222221</v>
      </c>
      <c r="I102" s="163"/>
    </row>
    <row r="103" spans="1:9" ht="15" x14ac:dyDescent="0.25">
      <c r="A103" s="126" t="s">
        <v>219</v>
      </c>
      <c r="B103" s="138" t="s">
        <v>167</v>
      </c>
      <c r="C103" s="138" t="s">
        <v>321</v>
      </c>
      <c r="D103" s="201" t="s">
        <v>525</v>
      </c>
      <c r="E103" s="138" t="s">
        <v>169</v>
      </c>
      <c r="F103" s="217">
        <f>H102</f>
        <v>0.44097222222222221</v>
      </c>
      <c r="G103" s="151">
        <v>1</v>
      </c>
      <c r="H103" s="217">
        <f>F103+TIME(0,G103,0)</f>
        <v>0.44166666666666665</v>
      </c>
      <c r="I103" s="163"/>
    </row>
    <row r="104" spans="1:9" ht="15" x14ac:dyDescent="0.25">
      <c r="A104" s="126" t="s">
        <v>223</v>
      </c>
      <c r="B104" s="138" t="s">
        <v>167</v>
      </c>
      <c r="C104" s="138" t="s">
        <v>322</v>
      </c>
      <c r="D104" s="138"/>
      <c r="E104" s="138" t="s">
        <v>172</v>
      </c>
      <c r="F104" s="217">
        <f>H103</f>
        <v>0.44166666666666665</v>
      </c>
      <c r="G104" s="151">
        <v>1</v>
      </c>
      <c r="H104" s="217">
        <f>F104+TIME(0,G104,0)</f>
        <v>0.44236111111111109</v>
      </c>
      <c r="I104" s="163"/>
    </row>
    <row r="105" spans="1:9" ht="15" x14ac:dyDescent="0.25">
      <c r="A105" s="171" t="s">
        <v>224</v>
      </c>
      <c r="B105" s="177"/>
      <c r="C105" s="177"/>
      <c r="D105" s="177"/>
      <c r="E105" s="177"/>
      <c r="F105" s="225">
        <f>H104</f>
        <v>0.44236111111111109</v>
      </c>
      <c r="G105" s="183">
        <v>0</v>
      </c>
      <c r="H105" s="225">
        <f>F105+TIME(0,G105,0)</f>
        <v>0.44236111111111109</v>
      </c>
      <c r="I105" s="189"/>
    </row>
    <row r="107" spans="1:9" ht="15.6" x14ac:dyDescent="0.3">
      <c r="A107" s="125" t="s">
        <v>225</v>
      </c>
      <c r="B107" s="137"/>
      <c r="C107" s="137" t="s">
        <v>324</v>
      </c>
      <c r="D107" s="137"/>
      <c r="E107" s="137"/>
      <c r="F107" s="216"/>
      <c r="G107" s="150"/>
      <c r="H107" s="216"/>
      <c r="I107" s="162"/>
    </row>
    <row r="108" spans="1:9" ht="15" x14ac:dyDescent="0.25">
      <c r="A108" s="171" t="s">
        <v>227</v>
      </c>
      <c r="B108" s="177"/>
      <c r="C108" s="177"/>
      <c r="D108" s="177"/>
      <c r="E108" s="177"/>
      <c r="F108" s="225">
        <f>H105</f>
        <v>0.44236111111111109</v>
      </c>
      <c r="G108" s="183">
        <v>0</v>
      </c>
      <c r="H108" s="225">
        <f>F108+TIME(0,G108,0)</f>
        <v>0.44236111111111109</v>
      </c>
      <c r="I108" s="189"/>
    </row>
    <row r="110" spans="1:9" ht="15.6" x14ac:dyDescent="0.3">
      <c r="A110" s="125" t="s">
        <v>247</v>
      </c>
      <c r="B110" s="137"/>
      <c r="C110" s="137" t="s">
        <v>325</v>
      </c>
      <c r="D110" s="137"/>
      <c r="E110" s="137"/>
      <c r="F110" s="216"/>
      <c r="G110" s="150"/>
      <c r="H110" s="216"/>
      <c r="I110" s="162"/>
    </row>
    <row r="111" spans="1:9" ht="15.6" x14ac:dyDescent="0.3">
      <c r="A111" s="128" t="s">
        <v>249</v>
      </c>
      <c r="B111" s="140"/>
      <c r="C111" s="140" t="s">
        <v>326</v>
      </c>
      <c r="D111" s="140"/>
      <c r="E111" s="140"/>
      <c r="F111" s="219"/>
      <c r="G111" s="153"/>
      <c r="H111" s="219"/>
      <c r="I111" s="165"/>
    </row>
    <row r="112" spans="1:9" ht="13.8" x14ac:dyDescent="0.25">
      <c r="A112" s="129" t="s">
        <v>251</v>
      </c>
      <c r="B112" s="141" t="s">
        <v>167</v>
      </c>
      <c r="C112" s="141" t="s">
        <v>327</v>
      </c>
      <c r="D112" s="141"/>
      <c r="E112" s="141" t="s">
        <v>328</v>
      </c>
      <c r="F112" s="220">
        <f>H108</f>
        <v>0.44236111111111109</v>
      </c>
      <c r="G112" s="154">
        <v>5</v>
      </c>
      <c r="H112" s="220">
        <f>F112+TIME(0,G112,0)</f>
        <v>0.4458333333333333</v>
      </c>
      <c r="I112" s="166"/>
    </row>
    <row r="113" spans="1:9" ht="13.8" x14ac:dyDescent="0.25">
      <c r="A113" s="129" t="s">
        <v>253</v>
      </c>
      <c r="B113" s="141" t="s">
        <v>167</v>
      </c>
      <c r="C113" s="141" t="s">
        <v>329</v>
      </c>
      <c r="D113" s="147" t="s">
        <v>526</v>
      </c>
      <c r="E113" s="141" t="s">
        <v>189</v>
      </c>
      <c r="F113" s="220">
        <f>H112</f>
        <v>0.4458333333333333</v>
      </c>
      <c r="G113" s="154">
        <v>10</v>
      </c>
      <c r="H113" s="220">
        <f>F113+TIME(0,G113,0)</f>
        <v>0.45277777777777772</v>
      </c>
      <c r="I113" s="166"/>
    </row>
    <row r="114" spans="1:9" ht="15.6" x14ac:dyDescent="0.3">
      <c r="A114" s="128" t="s">
        <v>271</v>
      </c>
      <c r="B114" s="140"/>
      <c r="C114" s="140" t="s">
        <v>330</v>
      </c>
      <c r="D114" s="140"/>
      <c r="E114" s="140"/>
      <c r="F114" s="219"/>
      <c r="G114" s="153"/>
      <c r="H114" s="219"/>
      <c r="I114" s="165"/>
    </row>
    <row r="115" spans="1:9" ht="13.8" x14ac:dyDescent="0.25">
      <c r="A115" s="129" t="s">
        <v>273</v>
      </c>
      <c r="B115" s="141"/>
      <c r="C115" s="141" t="s">
        <v>527</v>
      </c>
      <c r="D115" s="141"/>
      <c r="E115" s="141" t="s">
        <v>503</v>
      </c>
      <c r="F115" s="220">
        <f>H113</f>
        <v>0.45277777777777772</v>
      </c>
      <c r="G115" s="154">
        <v>3</v>
      </c>
      <c r="H115" s="220">
        <f>F115+TIME(0,G115,0)</f>
        <v>0.45486111111111105</v>
      </c>
      <c r="I115" s="166" t="s">
        <v>528</v>
      </c>
    </row>
    <row r="116" spans="1:9" ht="13.95" customHeight="1" x14ac:dyDescent="0.25">
      <c r="A116" s="174" t="s">
        <v>275</v>
      </c>
      <c r="B116" s="180"/>
      <c r="C116" s="180"/>
      <c r="D116" s="180"/>
      <c r="E116" s="180"/>
      <c r="F116" s="227">
        <f>H115</f>
        <v>0.45486111111111105</v>
      </c>
      <c r="G116" s="186">
        <v>0</v>
      </c>
      <c r="H116" s="227">
        <f>F116+TIME(0,G116,0)</f>
        <v>0.45486111111111105</v>
      </c>
      <c r="I116" s="192" t="s">
        <v>529</v>
      </c>
    </row>
    <row r="118" spans="1:9" ht="15.6" x14ac:dyDescent="0.3">
      <c r="A118" s="125" t="s">
        <v>309</v>
      </c>
      <c r="B118" s="137"/>
      <c r="C118" s="137" t="s">
        <v>331</v>
      </c>
      <c r="D118" s="137"/>
      <c r="E118" s="137"/>
      <c r="F118" s="216"/>
      <c r="G118" s="150"/>
      <c r="H118" s="216"/>
      <c r="I118" s="162"/>
    </row>
    <row r="119" spans="1:9" ht="15" x14ac:dyDescent="0.25">
      <c r="A119" s="126" t="s">
        <v>311</v>
      </c>
      <c r="B119" s="138" t="s">
        <v>176</v>
      </c>
      <c r="C119" s="138" t="s">
        <v>332</v>
      </c>
      <c r="D119" s="201" t="s">
        <v>112</v>
      </c>
      <c r="E119" s="138" t="s">
        <v>169</v>
      </c>
      <c r="F119" s="217">
        <f>H116</f>
        <v>0.45486111111111105</v>
      </c>
      <c r="G119" s="151">
        <v>6</v>
      </c>
      <c r="H119" s="217">
        <f t="shared" ref="H119:H127" si="10">F119+TIME(0,G119,0)</f>
        <v>0.4590277777777777</v>
      </c>
      <c r="I119" s="163"/>
    </row>
    <row r="120" spans="1:9" ht="30" x14ac:dyDescent="0.25">
      <c r="A120" s="126" t="s">
        <v>312</v>
      </c>
      <c r="B120" s="138" t="s">
        <v>167</v>
      </c>
      <c r="C120" s="138" t="s">
        <v>493</v>
      </c>
      <c r="D120" s="201" t="s">
        <v>525</v>
      </c>
      <c r="E120" s="138" t="s">
        <v>169</v>
      </c>
      <c r="F120" s="217">
        <f t="shared" ref="F120:F127" si="11">H119</f>
        <v>0.4590277777777777</v>
      </c>
      <c r="G120" s="151">
        <v>5</v>
      </c>
      <c r="H120" s="217">
        <f t="shared" si="10"/>
        <v>0.46249999999999991</v>
      </c>
      <c r="I120" s="163"/>
    </row>
    <row r="121" spans="1:9" ht="15" x14ac:dyDescent="0.25">
      <c r="A121" s="126" t="s">
        <v>313</v>
      </c>
      <c r="B121" s="138" t="s">
        <v>333</v>
      </c>
      <c r="C121" s="138" t="s">
        <v>494</v>
      </c>
      <c r="D121" s="138"/>
      <c r="E121" s="138" t="s">
        <v>274</v>
      </c>
      <c r="F121" s="217">
        <f t="shared" si="11"/>
        <v>0.46249999999999991</v>
      </c>
      <c r="G121" s="151">
        <v>25</v>
      </c>
      <c r="H121" s="217">
        <f t="shared" si="10"/>
        <v>0.47986111111111102</v>
      </c>
      <c r="I121" s="163" t="s">
        <v>528</v>
      </c>
    </row>
    <row r="122" spans="1:9" ht="15" x14ac:dyDescent="0.25">
      <c r="A122" s="126" t="s">
        <v>495</v>
      </c>
      <c r="B122" s="138" t="s">
        <v>333</v>
      </c>
      <c r="C122" s="138" t="s">
        <v>496</v>
      </c>
      <c r="D122" s="138"/>
      <c r="E122" s="138" t="s">
        <v>179</v>
      </c>
      <c r="F122" s="217">
        <f t="shared" si="11"/>
        <v>0.47986111111111102</v>
      </c>
      <c r="G122" s="151">
        <v>10</v>
      </c>
      <c r="H122" s="217">
        <f t="shared" si="10"/>
        <v>0.48680555555555544</v>
      </c>
      <c r="I122" s="163" t="s">
        <v>514</v>
      </c>
    </row>
    <row r="123" spans="1:9" ht="30" x14ac:dyDescent="0.25">
      <c r="A123" s="126" t="s">
        <v>497</v>
      </c>
      <c r="B123" s="138" t="s">
        <v>333</v>
      </c>
      <c r="C123" s="138" t="s">
        <v>498</v>
      </c>
      <c r="D123" s="138"/>
      <c r="E123" s="138" t="s">
        <v>515</v>
      </c>
      <c r="F123" s="217">
        <f t="shared" si="11"/>
        <v>0.48680555555555544</v>
      </c>
      <c r="G123" s="151">
        <v>20</v>
      </c>
      <c r="H123" s="217">
        <f t="shared" si="10"/>
        <v>0.50069444444444433</v>
      </c>
      <c r="I123" s="163" t="s">
        <v>514</v>
      </c>
    </row>
    <row r="124" spans="1:9" ht="15" x14ac:dyDescent="0.25">
      <c r="A124" s="126" t="s">
        <v>499</v>
      </c>
      <c r="B124" s="138" t="s">
        <v>333</v>
      </c>
      <c r="C124" s="138" t="s">
        <v>516</v>
      </c>
      <c r="D124" s="138"/>
      <c r="E124" s="138" t="s">
        <v>425</v>
      </c>
      <c r="F124" s="217">
        <f t="shared" si="11"/>
        <v>0.50069444444444433</v>
      </c>
      <c r="G124" s="151">
        <v>10</v>
      </c>
      <c r="H124" s="217">
        <f t="shared" si="10"/>
        <v>0.50763888888888875</v>
      </c>
      <c r="I124" s="163" t="s">
        <v>517</v>
      </c>
    </row>
    <row r="125" spans="1:9" ht="30" x14ac:dyDescent="0.25">
      <c r="A125" s="126" t="s">
        <v>500</v>
      </c>
      <c r="B125" s="138" t="s">
        <v>167</v>
      </c>
      <c r="C125" s="138" t="s">
        <v>530</v>
      </c>
      <c r="D125" s="138"/>
      <c r="E125" s="138" t="s">
        <v>169</v>
      </c>
      <c r="F125" s="217">
        <f t="shared" si="11"/>
        <v>0.50763888888888875</v>
      </c>
      <c r="G125" s="151">
        <v>15</v>
      </c>
      <c r="H125" s="217">
        <f t="shared" si="10"/>
        <v>0.51805555555555538</v>
      </c>
      <c r="I125" s="163" t="s">
        <v>531</v>
      </c>
    </row>
    <row r="126" spans="1:9" ht="15" x14ac:dyDescent="0.25">
      <c r="A126" s="173" t="s">
        <v>501</v>
      </c>
      <c r="B126" s="179"/>
      <c r="C126" s="179"/>
      <c r="D126" s="179"/>
      <c r="E126" s="179"/>
      <c r="F126" s="224">
        <f t="shared" si="11"/>
        <v>0.51805555555555538</v>
      </c>
      <c r="G126" s="185">
        <v>0</v>
      </c>
      <c r="H126" s="224">
        <f t="shared" si="10"/>
        <v>0.51805555555555538</v>
      </c>
      <c r="I126" s="191"/>
    </row>
    <row r="127" spans="1:9" ht="15" x14ac:dyDescent="0.25">
      <c r="A127" s="171" t="s">
        <v>518</v>
      </c>
      <c r="B127" s="177"/>
      <c r="C127" s="177"/>
      <c r="D127" s="177"/>
      <c r="E127" s="177"/>
      <c r="F127" s="225">
        <f t="shared" si="11"/>
        <v>0.51805555555555538</v>
      </c>
      <c r="G127" s="183">
        <v>0</v>
      </c>
      <c r="H127" s="225">
        <f t="shared" si="10"/>
        <v>0.51805555555555538</v>
      </c>
      <c r="I127" s="189"/>
    </row>
    <row r="129" spans="1:9" ht="15.6" x14ac:dyDescent="0.3">
      <c r="A129" s="175" t="s">
        <v>314</v>
      </c>
      <c r="B129" s="181"/>
      <c r="C129" s="181" t="s">
        <v>315</v>
      </c>
      <c r="D129" s="181"/>
      <c r="E129" s="181" t="s">
        <v>169</v>
      </c>
      <c r="F129" s="230">
        <f>H127</f>
        <v>0.51805555555555538</v>
      </c>
      <c r="G129" s="187">
        <v>0</v>
      </c>
      <c r="H129" s="230">
        <f>F129+TIME(0,G129,0)</f>
        <v>0.51805555555555538</v>
      </c>
      <c r="I129" s="181" t="s">
        <v>514</v>
      </c>
    </row>
    <row r="130" spans="1:9" x14ac:dyDescent="0.25">
      <c r="A130" s="133"/>
      <c r="B130" s="133"/>
      <c r="C130" s="133" t="s">
        <v>316</v>
      </c>
      <c r="D130" s="133"/>
      <c r="E130" s="133"/>
      <c r="F130" s="229"/>
      <c r="G130" s="158">
        <f>(H130-H129) * 24 * 60</f>
        <v>4.0000000000003055</v>
      </c>
      <c r="H130" s="229">
        <v>0.52083333333333337</v>
      </c>
      <c r="I130" s="133"/>
    </row>
    <row r="132" spans="1:9" ht="15.6" x14ac:dyDescent="0.3">
      <c r="A132" s="242" t="s">
        <v>502</v>
      </c>
      <c r="B132" s="243"/>
      <c r="C132" s="243"/>
      <c r="D132" s="243"/>
      <c r="E132" s="243"/>
      <c r="F132" s="243"/>
      <c r="G132" s="243"/>
      <c r="H132" s="243"/>
      <c r="I132" s="243"/>
    </row>
    <row r="133" spans="1:9" s="3" customFormat="1" ht="31.2" x14ac:dyDescent="0.3">
      <c r="A133" s="124" t="s">
        <v>156</v>
      </c>
      <c r="B133" s="124" t="s">
        <v>157</v>
      </c>
      <c r="C133" s="124" t="s">
        <v>68</v>
      </c>
      <c r="D133" s="124" t="s">
        <v>158</v>
      </c>
      <c r="E133" s="124" t="s">
        <v>159</v>
      </c>
      <c r="F133" s="215" t="s">
        <v>160</v>
      </c>
      <c r="G133" s="149" t="s">
        <v>161</v>
      </c>
      <c r="H133" s="215" t="s">
        <v>162</v>
      </c>
      <c r="I133" s="124" t="s">
        <v>163</v>
      </c>
    </row>
    <row r="134" spans="1:9" ht="15.6" x14ac:dyDescent="0.3">
      <c r="A134" s="125" t="s">
        <v>164</v>
      </c>
      <c r="B134" s="137"/>
      <c r="C134" s="137" t="s">
        <v>165</v>
      </c>
      <c r="D134" s="137"/>
      <c r="E134" s="137"/>
      <c r="F134" s="216"/>
      <c r="G134" s="150"/>
      <c r="H134" s="216"/>
      <c r="I134" s="162"/>
    </row>
    <row r="135" spans="1:9" ht="15" x14ac:dyDescent="0.25">
      <c r="A135" s="126" t="s">
        <v>166</v>
      </c>
      <c r="B135" s="138" t="s">
        <v>167</v>
      </c>
      <c r="C135" s="138" t="s">
        <v>317</v>
      </c>
      <c r="D135" s="138"/>
      <c r="E135" s="138" t="s">
        <v>169</v>
      </c>
      <c r="F135" s="217">
        <v>0.33333333333333331</v>
      </c>
      <c r="G135" s="151">
        <v>1</v>
      </c>
      <c r="H135" s="217">
        <f>F135+TIME(0,G135,0)</f>
        <v>0.33402777777777776</v>
      </c>
      <c r="I135" s="163"/>
    </row>
    <row r="136" spans="1:9" ht="15" x14ac:dyDescent="0.25">
      <c r="A136" s="126" t="s">
        <v>170</v>
      </c>
      <c r="B136" s="138" t="s">
        <v>167</v>
      </c>
      <c r="C136" s="138" t="s">
        <v>318</v>
      </c>
      <c r="D136" s="138"/>
      <c r="E136" s="138" t="s">
        <v>172</v>
      </c>
      <c r="F136" s="217">
        <f>H135</f>
        <v>0.33402777777777776</v>
      </c>
      <c r="G136" s="151">
        <v>1</v>
      </c>
      <c r="H136" s="217">
        <f>F136+TIME(0,G136,0)</f>
        <v>0.3347222222222222</v>
      </c>
      <c r="I136" s="163"/>
    </row>
    <row r="137" spans="1:9" ht="15" x14ac:dyDescent="0.25">
      <c r="A137" s="127" t="s">
        <v>173</v>
      </c>
      <c r="B137" s="139" t="s">
        <v>176</v>
      </c>
      <c r="C137" s="139" t="s">
        <v>382</v>
      </c>
      <c r="D137" s="202" t="s">
        <v>112</v>
      </c>
      <c r="E137" s="139" t="s">
        <v>169</v>
      </c>
      <c r="F137" s="218">
        <f>H136</f>
        <v>0.3347222222222222</v>
      </c>
      <c r="G137" s="152">
        <v>1</v>
      </c>
      <c r="H137" s="218">
        <f>F137+TIME(0,G137,0)</f>
        <v>0.33541666666666664</v>
      </c>
      <c r="I137" s="164"/>
    </row>
    <row r="139" spans="1:9" ht="15.6" x14ac:dyDescent="0.3">
      <c r="A139" s="125" t="s">
        <v>182</v>
      </c>
      <c r="B139" s="137"/>
      <c r="C139" s="137" t="s">
        <v>183</v>
      </c>
      <c r="D139" s="137"/>
      <c r="E139" s="137"/>
      <c r="F139" s="216"/>
      <c r="G139" s="150"/>
      <c r="H139" s="216"/>
      <c r="I139" s="162"/>
    </row>
    <row r="140" spans="1:9" ht="15" x14ac:dyDescent="0.25">
      <c r="A140" s="126" t="s">
        <v>184</v>
      </c>
      <c r="B140" s="138" t="s">
        <v>167</v>
      </c>
      <c r="C140" s="138" t="s">
        <v>319</v>
      </c>
      <c r="D140" s="201" t="s">
        <v>525</v>
      </c>
      <c r="E140" s="138" t="s">
        <v>169</v>
      </c>
      <c r="F140" s="217">
        <f>H137</f>
        <v>0.33541666666666664</v>
      </c>
      <c r="G140" s="151">
        <v>1</v>
      </c>
      <c r="H140" s="217">
        <f t="shared" ref="H140:H148" si="12">F140+TIME(0,G140,0)</f>
        <v>0.33611111111111108</v>
      </c>
      <c r="I140" s="163"/>
    </row>
    <row r="141" spans="1:9" ht="15" x14ac:dyDescent="0.25">
      <c r="A141" s="126" t="s">
        <v>217</v>
      </c>
      <c r="B141" s="138" t="s">
        <v>167</v>
      </c>
      <c r="C141" s="138" t="s">
        <v>320</v>
      </c>
      <c r="D141" s="201" t="s">
        <v>525</v>
      </c>
      <c r="E141" s="138" t="s">
        <v>169</v>
      </c>
      <c r="F141" s="217">
        <f t="shared" ref="F141:F148" si="13">H140</f>
        <v>0.33611111111111108</v>
      </c>
      <c r="G141" s="151">
        <v>1</v>
      </c>
      <c r="H141" s="217">
        <f t="shared" si="12"/>
        <v>0.33680555555555552</v>
      </c>
      <c r="I141" s="163"/>
    </row>
    <row r="142" spans="1:9" ht="15" x14ac:dyDescent="0.25">
      <c r="A142" s="126" t="s">
        <v>219</v>
      </c>
      <c r="B142" s="138" t="s">
        <v>167</v>
      </c>
      <c r="C142" s="138" t="s">
        <v>334</v>
      </c>
      <c r="D142" s="138"/>
      <c r="E142" s="138" t="s">
        <v>179</v>
      </c>
      <c r="F142" s="217">
        <f t="shared" si="13"/>
        <v>0.33680555555555552</v>
      </c>
      <c r="G142" s="151">
        <v>1</v>
      </c>
      <c r="H142" s="217">
        <f t="shared" si="12"/>
        <v>0.33749999999999997</v>
      </c>
      <c r="I142" s="163"/>
    </row>
    <row r="143" spans="1:9" ht="30" x14ac:dyDescent="0.25">
      <c r="A143" s="126" t="s">
        <v>223</v>
      </c>
      <c r="B143" s="138" t="s">
        <v>167</v>
      </c>
      <c r="C143" s="138" t="s">
        <v>335</v>
      </c>
      <c r="D143" s="201" t="s">
        <v>525</v>
      </c>
      <c r="E143" s="138" t="s">
        <v>169</v>
      </c>
      <c r="F143" s="217">
        <f t="shared" si="13"/>
        <v>0.33749999999999997</v>
      </c>
      <c r="G143" s="151">
        <v>1</v>
      </c>
      <c r="H143" s="217">
        <f t="shared" si="12"/>
        <v>0.33819444444444441</v>
      </c>
      <c r="I143" s="163"/>
    </row>
    <row r="144" spans="1:9" ht="15" x14ac:dyDescent="0.25">
      <c r="A144" s="126" t="s">
        <v>224</v>
      </c>
      <c r="B144" s="138" t="s">
        <v>167</v>
      </c>
      <c r="C144" s="138" t="s">
        <v>336</v>
      </c>
      <c r="D144" s="201" t="s">
        <v>525</v>
      </c>
      <c r="E144" s="138" t="s">
        <v>169</v>
      </c>
      <c r="F144" s="217">
        <f t="shared" si="13"/>
        <v>0.33819444444444441</v>
      </c>
      <c r="G144" s="151">
        <v>1</v>
      </c>
      <c r="H144" s="217">
        <f t="shared" si="12"/>
        <v>0.33888888888888885</v>
      </c>
      <c r="I144" s="163"/>
    </row>
    <row r="145" spans="1:9" ht="15" x14ac:dyDescent="0.25">
      <c r="A145" s="126" t="s">
        <v>323</v>
      </c>
      <c r="B145" s="138" t="s">
        <v>167</v>
      </c>
      <c r="C145" s="138" t="s">
        <v>337</v>
      </c>
      <c r="D145" s="201" t="s">
        <v>525</v>
      </c>
      <c r="E145" s="138" t="s">
        <v>169</v>
      </c>
      <c r="F145" s="217">
        <f t="shared" si="13"/>
        <v>0.33888888888888885</v>
      </c>
      <c r="G145" s="151">
        <v>1</v>
      </c>
      <c r="H145" s="217">
        <f t="shared" si="12"/>
        <v>0.33958333333333329</v>
      </c>
      <c r="I145" s="163"/>
    </row>
    <row r="146" spans="1:9" ht="15" x14ac:dyDescent="0.25">
      <c r="A146" s="126" t="s">
        <v>338</v>
      </c>
      <c r="B146" s="138" t="s">
        <v>167</v>
      </c>
      <c r="C146" s="138" t="s">
        <v>339</v>
      </c>
      <c r="D146" s="201" t="s">
        <v>525</v>
      </c>
      <c r="E146" s="138" t="s">
        <v>169</v>
      </c>
      <c r="F146" s="217">
        <f t="shared" si="13"/>
        <v>0.33958333333333329</v>
      </c>
      <c r="G146" s="151">
        <v>1</v>
      </c>
      <c r="H146" s="217">
        <f t="shared" si="12"/>
        <v>0.34027777777777773</v>
      </c>
      <c r="I146" s="163"/>
    </row>
    <row r="147" spans="1:9" ht="15" x14ac:dyDescent="0.25">
      <c r="A147" s="173" t="s">
        <v>377</v>
      </c>
      <c r="B147" s="179"/>
      <c r="C147" s="179"/>
      <c r="D147" s="179"/>
      <c r="E147" s="179"/>
      <c r="F147" s="224">
        <f t="shared" si="13"/>
        <v>0.34027777777777773</v>
      </c>
      <c r="G147" s="185">
        <v>0</v>
      </c>
      <c r="H147" s="224">
        <f t="shared" si="12"/>
        <v>0.34027777777777773</v>
      </c>
      <c r="I147" s="191"/>
    </row>
    <row r="148" spans="1:9" ht="15" x14ac:dyDescent="0.25">
      <c r="A148" s="171" t="s">
        <v>427</v>
      </c>
      <c r="B148" s="177"/>
      <c r="C148" s="177"/>
      <c r="D148" s="177"/>
      <c r="E148" s="177"/>
      <c r="F148" s="225">
        <f t="shared" si="13"/>
        <v>0.34027777777777773</v>
      </c>
      <c r="G148" s="183">
        <v>0</v>
      </c>
      <c r="H148" s="225">
        <f t="shared" si="12"/>
        <v>0.34027777777777773</v>
      </c>
      <c r="I148" s="189"/>
    </row>
    <row r="150" spans="1:9" ht="15.6" x14ac:dyDescent="0.3">
      <c r="A150" s="125" t="s">
        <v>225</v>
      </c>
      <c r="B150" s="137"/>
      <c r="C150" s="137" t="s">
        <v>340</v>
      </c>
      <c r="D150" s="137"/>
      <c r="E150" s="137"/>
      <c r="F150" s="216"/>
      <c r="G150" s="150"/>
      <c r="H150" s="216"/>
      <c r="I150" s="162"/>
    </row>
    <row r="151" spans="1:9" ht="15.6" x14ac:dyDescent="0.3">
      <c r="A151" s="128" t="s">
        <v>227</v>
      </c>
      <c r="B151" s="140"/>
      <c r="C151" s="140" t="s">
        <v>341</v>
      </c>
      <c r="D151" s="140"/>
      <c r="E151" s="140"/>
      <c r="F151" s="219"/>
      <c r="G151" s="153"/>
      <c r="H151" s="219"/>
      <c r="I151" s="165"/>
    </row>
    <row r="152" spans="1:9" ht="13.8" x14ac:dyDescent="0.25">
      <c r="A152" s="129" t="s">
        <v>383</v>
      </c>
      <c r="B152" s="141" t="s">
        <v>167</v>
      </c>
      <c r="C152" s="141" t="s">
        <v>436</v>
      </c>
      <c r="D152" s="141"/>
      <c r="E152" s="141" t="s">
        <v>233</v>
      </c>
      <c r="F152" s="220">
        <f>H148</f>
        <v>0.34027777777777773</v>
      </c>
      <c r="G152" s="154">
        <v>2</v>
      </c>
      <c r="H152" s="220">
        <f t="shared" ref="H152:H158" si="14">F152+TIME(0,G152,0)</f>
        <v>0.34166666666666662</v>
      </c>
      <c r="I152" s="166"/>
    </row>
    <row r="153" spans="1:9" ht="13.8" x14ac:dyDescent="0.25">
      <c r="A153" s="129" t="s">
        <v>384</v>
      </c>
      <c r="B153" s="141" t="s">
        <v>333</v>
      </c>
      <c r="C153" s="141" t="s">
        <v>342</v>
      </c>
      <c r="D153" s="147" t="s">
        <v>523</v>
      </c>
      <c r="E153" s="141" t="s">
        <v>233</v>
      </c>
      <c r="F153" s="220">
        <f t="shared" ref="F153:F158" si="15">H152</f>
        <v>0.34166666666666662</v>
      </c>
      <c r="G153" s="154">
        <v>10</v>
      </c>
      <c r="H153" s="220">
        <f t="shared" si="14"/>
        <v>0.34861111111111104</v>
      </c>
      <c r="I153" s="166"/>
    </row>
    <row r="154" spans="1:9" ht="13.8" x14ac:dyDescent="0.25">
      <c r="A154" s="129" t="s">
        <v>385</v>
      </c>
      <c r="B154" s="141" t="s">
        <v>167</v>
      </c>
      <c r="C154" s="141" t="s">
        <v>343</v>
      </c>
      <c r="D154" s="147" t="s">
        <v>343</v>
      </c>
      <c r="E154" s="141" t="s">
        <v>233</v>
      </c>
      <c r="F154" s="220">
        <f t="shared" si="15"/>
        <v>0.34861111111111104</v>
      </c>
      <c r="G154" s="154">
        <v>10</v>
      </c>
      <c r="H154" s="220">
        <f t="shared" si="14"/>
        <v>0.35555555555555546</v>
      </c>
      <c r="I154" s="166"/>
    </row>
    <row r="155" spans="1:9" ht="13.95" customHeight="1" x14ac:dyDescent="0.25">
      <c r="A155" s="129" t="s">
        <v>386</v>
      </c>
      <c r="B155" s="141" t="s">
        <v>167</v>
      </c>
      <c r="C155" s="141" t="s">
        <v>344</v>
      </c>
      <c r="D155" s="141"/>
      <c r="E155" s="141" t="s">
        <v>179</v>
      </c>
      <c r="F155" s="220">
        <f t="shared" si="15"/>
        <v>0.35555555555555546</v>
      </c>
      <c r="G155" s="154">
        <v>2</v>
      </c>
      <c r="H155" s="220">
        <f t="shared" si="14"/>
        <v>0.35694444444444434</v>
      </c>
      <c r="I155" s="166"/>
    </row>
    <row r="156" spans="1:9" ht="13.8" x14ac:dyDescent="0.25">
      <c r="A156" s="129" t="s">
        <v>387</v>
      </c>
      <c r="B156" s="141" t="s">
        <v>167</v>
      </c>
      <c r="C156" s="141" t="s">
        <v>345</v>
      </c>
      <c r="D156" s="147" t="s">
        <v>532</v>
      </c>
      <c r="E156" s="141" t="s">
        <v>169</v>
      </c>
      <c r="F156" s="220">
        <f t="shared" si="15"/>
        <v>0.35694444444444434</v>
      </c>
      <c r="G156" s="154">
        <v>2</v>
      </c>
      <c r="H156" s="220">
        <f t="shared" si="14"/>
        <v>0.35833333333333323</v>
      </c>
      <c r="I156" s="166"/>
    </row>
    <row r="157" spans="1:9" ht="13.8" x14ac:dyDescent="0.25">
      <c r="A157" s="129" t="s">
        <v>388</v>
      </c>
      <c r="B157" s="141" t="s">
        <v>167</v>
      </c>
      <c r="C157" s="141" t="s">
        <v>346</v>
      </c>
      <c r="D157" s="147" t="s">
        <v>532</v>
      </c>
      <c r="E157" s="141" t="s">
        <v>459</v>
      </c>
      <c r="F157" s="220">
        <f t="shared" si="15"/>
        <v>0.35833333333333323</v>
      </c>
      <c r="G157" s="154">
        <v>5</v>
      </c>
      <c r="H157" s="220">
        <f t="shared" si="14"/>
        <v>0.36180555555555544</v>
      </c>
      <c r="I157" s="166"/>
    </row>
    <row r="158" spans="1:9" ht="13.95" customHeight="1" x14ac:dyDescent="0.25">
      <c r="A158" s="172" t="s">
        <v>389</v>
      </c>
      <c r="B158" s="178"/>
      <c r="C158" s="178"/>
      <c r="D158" s="178"/>
      <c r="E158" s="178"/>
      <c r="F158" s="226">
        <f t="shared" si="15"/>
        <v>0.36180555555555544</v>
      </c>
      <c r="G158" s="184">
        <v>0</v>
      </c>
      <c r="H158" s="226">
        <f t="shared" si="14"/>
        <v>0.36180555555555544</v>
      </c>
      <c r="I158" s="190"/>
    </row>
    <row r="159" spans="1:9" ht="15.6" x14ac:dyDescent="0.3">
      <c r="A159" s="128" t="s">
        <v>229</v>
      </c>
      <c r="B159" s="140"/>
      <c r="C159" s="140" t="s">
        <v>272</v>
      </c>
      <c r="D159" s="140"/>
      <c r="E159" s="140"/>
      <c r="F159" s="219"/>
      <c r="G159" s="153"/>
      <c r="H159" s="219"/>
      <c r="I159" s="165"/>
    </row>
    <row r="160" spans="1:9" ht="13.8" x14ac:dyDescent="0.25">
      <c r="A160" s="129" t="s">
        <v>390</v>
      </c>
      <c r="B160" s="141" t="s">
        <v>167</v>
      </c>
      <c r="C160" s="141" t="s">
        <v>418</v>
      </c>
      <c r="D160" s="147" t="s">
        <v>532</v>
      </c>
      <c r="E160" s="141" t="s">
        <v>274</v>
      </c>
      <c r="F160" s="220">
        <f>H158</f>
        <v>0.36180555555555544</v>
      </c>
      <c r="G160" s="154">
        <v>3</v>
      </c>
      <c r="H160" s="220">
        <f t="shared" ref="H160:H165" si="16">F160+TIME(0,G160,0)</f>
        <v>0.36388888888888876</v>
      </c>
      <c r="I160" s="166"/>
    </row>
    <row r="161" spans="1:9" ht="13.8" x14ac:dyDescent="0.25">
      <c r="A161" s="129" t="s">
        <v>391</v>
      </c>
      <c r="B161" s="141" t="s">
        <v>167</v>
      </c>
      <c r="C161" s="141" t="s">
        <v>347</v>
      </c>
      <c r="D161" s="147" t="s">
        <v>532</v>
      </c>
      <c r="E161" s="141" t="s">
        <v>348</v>
      </c>
      <c r="F161" s="220">
        <f>H160</f>
        <v>0.36388888888888876</v>
      </c>
      <c r="G161" s="154">
        <v>3</v>
      </c>
      <c r="H161" s="220">
        <f t="shared" si="16"/>
        <v>0.36597222222222209</v>
      </c>
      <c r="I161" s="166"/>
    </row>
    <row r="162" spans="1:9" ht="13.8" x14ac:dyDescent="0.25">
      <c r="A162" s="172" t="s">
        <v>392</v>
      </c>
      <c r="B162" s="178" t="s">
        <v>167</v>
      </c>
      <c r="C162" s="178" t="s">
        <v>276</v>
      </c>
      <c r="D162" s="203" t="s">
        <v>532</v>
      </c>
      <c r="E162" s="178" t="s">
        <v>233</v>
      </c>
      <c r="F162" s="226">
        <f>H161</f>
        <v>0.36597222222222209</v>
      </c>
      <c r="G162" s="184">
        <v>0</v>
      </c>
      <c r="H162" s="226">
        <f t="shared" si="16"/>
        <v>0.36597222222222209</v>
      </c>
      <c r="I162" s="190"/>
    </row>
    <row r="163" spans="1:9" ht="13.8" x14ac:dyDescent="0.25">
      <c r="A163" s="129" t="s">
        <v>393</v>
      </c>
      <c r="B163" s="141" t="s">
        <v>167</v>
      </c>
      <c r="C163" s="141" t="s">
        <v>460</v>
      </c>
      <c r="D163" s="147" t="s">
        <v>532</v>
      </c>
      <c r="E163" s="141" t="s">
        <v>283</v>
      </c>
      <c r="F163" s="220">
        <f>H162</f>
        <v>0.36597222222222209</v>
      </c>
      <c r="G163" s="154">
        <v>3</v>
      </c>
      <c r="H163" s="220">
        <f t="shared" si="16"/>
        <v>0.36805555555555541</v>
      </c>
      <c r="I163" s="166"/>
    </row>
    <row r="164" spans="1:9" ht="13.8" x14ac:dyDescent="0.25">
      <c r="A164" s="129" t="s">
        <v>394</v>
      </c>
      <c r="B164" s="141" t="s">
        <v>167</v>
      </c>
      <c r="C164" s="141" t="s">
        <v>279</v>
      </c>
      <c r="D164" s="147" t="s">
        <v>532</v>
      </c>
      <c r="E164" s="141" t="s">
        <v>280</v>
      </c>
      <c r="F164" s="220">
        <f>H163</f>
        <v>0.36805555555555541</v>
      </c>
      <c r="G164" s="154">
        <v>3</v>
      </c>
      <c r="H164" s="220">
        <f t="shared" si="16"/>
        <v>0.37013888888888874</v>
      </c>
      <c r="I164" s="166"/>
    </row>
    <row r="165" spans="1:9" ht="13.8" x14ac:dyDescent="0.25">
      <c r="A165" s="129" t="s">
        <v>406</v>
      </c>
      <c r="B165" s="141" t="s">
        <v>167</v>
      </c>
      <c r="C165" s="141" t="s">
        <v>426</v>
      </c>
      <c r="D165" s="147" t="s">
        <v>532</v>
      </c>
      <c r="E165" s="141" t="s">
        <v>283</v>
      </c>
      <c r="F165" s="220">
        <f>H164</f>
        <v>0.37013888888888874</v>
      </c>
      <c r="G165" s="154">
        <v>3</v>
      </c>
      <c r="H165" s="220">
        <f t="shared" si="16"/>
        <v>0.37222222222222207</v>
      </c>
      <c r="I165" s="166"/>
    </row>
    <row r="166" spans="1:9" ht="15.6" x14ac:dyDescent="0.3">
      <c r="A166" s="128" t="s">
        <v>231</v>
      </c>
      <c r="B166" s="140"/>
      <c r="C166" s="140" t="s">
        <v>285</v>
      </c>
      <c r="D166" s="140"/>
      <c r="E166" s="140"/>
      <c r="F166" s="219"/>
      <c r="G166" s="153"/>
      <c r="H166" s="219"/>
      <c r="I166" s="165"/>
    </row>
    <row r="167" spans="1:9" ht="13.8" x14ac:dyDescent="0.25">
      <c r="A167" s="129" t="s">
        <v>395</v>
      </c>
      <c r="B167" s="141" t="s">
        <v>167</v>
      </c>
      <c r="C167" s="141" t="s">
        <v>444</v>
      </c>
      <c r="D167" s="147" t="s">
        <v>532</v>
      </c>
      <c r="E167" s="141" t="s">
        <v>189</v>
      </c>
      <c r="F167" s="220">
        <f>H165</f>
        <v>0.37222222222222207</v>
      </c>
      <c r="G167" s="154">
        <v>3</v>
      </c>
      <c r="H167" s="220">
        <f t="shared" ref="H167:H174" si="17">F167+TIME(0,G167,0)</f>
        <v>0.37430555555555539</v>
      </c>
      <c r="I167" s="166"/>
    </row>
    <row r="168" spans="1:9" ht="13.8" x14ac:dyDescent="0.25">
      <c r="A168" s="172" t="s">
        <v>396</v>
      </c>
      <c r="B168" s="178" t="s">
        <v>167</v>
      </c>
      <c r="C168" s="178" t="s">
        <v>290</v>
      </c>
      <c r="D168" s="203" t="s">
        <v>532</v>
      </c>
      <c r="E168" s="178" t="s">
        <v>349</v>
      </c>
      <c r="F168" s="226">
        <f t="shared" ref="F168:F174" si="18">H167</f>
        <v>0.37430555555555539</v>
      </c>
      <c r="G168" s="184">
        <v>0</v>
      </c>
      <c r="H168" s="226">
        <f t="shared" si="17"/>
        <v>0.37430555555555539</v>
      </c>
      <c r="I168" s="190"/>
    </row>
    <row r="169" spans="1:9" ht="13.8" x14ac:dyDescent="0.25">
      <c r="A169" s="129" t="s">
        <v>397</v>
      </c>
      <c r="B169" s="141" t="s">
        <v>167</v>
      </c>
      <c r="C169" s="141" t="s">
        <v>292</v>
      </c>
      <c r="D169" s="147" t="s">
        <v>532</v>
      </c>
      <c r="E169" s="141" t="s">
        <v>348</v>
      </c>
      <c r="F169" s="220">
        <f t="shared" si="18"/>
        <v>0.37430555555555539</v>
      </c>
      <c r="G169" s="154">
        <v>3</v>
      </c>
      <c r="H169" s="220">
        <f t="shared" si="17"/>
        <v>0.37638888888888872</v>
      </c>
      <c r="I169" s="166"/>
    </row>
    <row r="170" spans="1:9" ht="13.8" x14ac:dyDescent="0.25">
      <c r="A170" s="129" t="s">
        <v>398</v>
      </c>
      <c r="B170" s="141" t="s">
        <v>167</v>
      </c>
      <c r="C170" s="141" t="s">
        <v>295</v>
      </c>
      <c r="D170" s="147" t="s">
        <v>532</v>
      </c>
      <c r="E170" s="141" t="s">
        <v>179</v>
      </c>
      <c r="F170" s="220">
        <f t="shared" si="18"/>
        <v>0.37638888888888872</v>
      </c>
      <c r="G170" s="154">
        <v>3</v>
      </c>
      <c r="H170" s="220">
        <f t="shared" si="17"/>
        <v>0.37847222222222204</v>
      </c>
      <c r="I170" s="166"/>
    </row>
    <row r="171" spans="1:9" ht="13.8" x14ac:dyDescent="0.25">
      <c r="A171" s="129" t="s">
        <v>399</v>
      </c>
      <c r="B171" s="141" t="s">
        <v>167</v>
      </c>
      <c r="C171" s="141" t="s">
        <v>297</v>
      </c>
      <c r="D171" s="147" t="s">
        <v>532</v>
      </c>
      <c r="E171" s="141" t="s">
        <v>298</v>
      </c>
      <c r="F171" s="220">
        <f t="shared" si="18"/>
        <v>0.37847222222222204</v>
      </c>
      <c r="G171" s="154">
        <v>3</v>
      </c>
      <c r="H171" s="220">
        <f t="shared" si="17"/>
        <v>0.38055555555555537</v>
      </c>
      <c r="I171" s="166"/>
    </row>
    <row r="172" spans="1:9" ht="13.8" x14ac:dyDescent="0.25">
      <c r="A172" s="129" t="s">
        <v>400</v>
      </c>
      <c r="B172" s="141" t="s">
        <v>167</v>
      </c>
      <c r="C172" s="141" t="s">
        <v>350</v>
      </c>
      <c r="D172" s="147" t="s">
        <v>532</v>
      </c>
      <c r="E172" s="141" t="s">
        <v>301</v>
      </c>
      <c r="F172" s="220">
        <f t="shared" si="18"/>
        <v>0.38055555555555537</v>
      </c>
      <c r="G172" s="154">
        <v>3</v>
      </c>
      <c r="H172" s="220">
        <f t="shared" si="17"/>
        <v>0.3826388888888887</v>
      </c>
      <c r="I172" s="166"/>
    </row>
    <row r="173" spans="1:9" ht="13.8" x14ac:dyDescent="0.25">
      <c r="A173" s="129" t="s">
        <v>401</v>
      </c>
      <c r="B173" s="141" t="s">
        <v>167</v>
      </c>
      <c r="C173" s="141" t="s">
        <v>351</v>
      </c>
      <c r="D173" s="147" t="s">
        <v>532</v>
      </c>
      <c r="E173" s="141" t="s">
        <v>304</v>
      </c>
      <c r="F173" s="220">
        <f t="shared" si="18"/>
        <v>0.3826388888888887</v>
      </c>
      <c r="G173" s="154">
        <v>3</v>
      </c>
      <c r="H173" s="220">
        <f t="shared" si="17"/>
        <v>0.38472222222222202</v>
      </c>
      <c r="I173" s="166"/>
    </row>
    <row r="174" spans="1:9" ht="13.8" x14ac:dyDescent="0.25">
      <c r="A174" s="129" t="s">
        <v>445</v>
      </c>
      <c r="B174" s="141" t="s">
        <v>167</v>
      </c>
      <c r="C174" s="141" t="s">
        <v>435</v>
      </c>
      <c r="D174" s="147" t="s">
        <v>532</v>
      </c>
      <c r="E174" s="141" t="s">
        <v>376</v>
      </c>
      <c r="F174" s="220">
        <f t="shared" si="18"/>
        <v>0.38472222222222202</v>
      </c>
      <c r="G174" s="154">
        <v>3</v>
      </c>
      <c r="H174" s="220">
        <f t="shared" si="17"/>
        <v>0.38680555555555535</v>
      </c>
      <c r="I174" s="166"/>
    </row>
    <row r="175" spans="1:9" ht="15.6" x14ac:dyDescent="0.3">
      <c r="A175" s="128" t="s">
        <v>234</v>
      </c>
      <c r="B175" s="140"/>
      <c r="C175" s="140" t="s">
        <v>352</v>
      </c>
      <c r="D175" s="140"/>
      <c r="E175" s="140"/>
      <c r="F175" s="219"/>
      <c r="G175" s="153"/>
      <c r="H175" s="219"/>
      <c r="I175" s="165"/>
    </row>
    <row r="176" spans="1:9" ht="13.8" x14ac:dyDescent="0.25">
      <c r="A176" s="129" t="s">
        <v>402</v>
      </c>
      <c r="B176" s="141" t="s">
        <v>167</v>
      </c>
      <c r="C176" s="141" t="s">
        <v>469</v>
      </c>
      <c r="D176" s="147" t="s">
        <v>532</v>
      </c>
      <c r="E176" s="141" t="s">
        <v>425</v>
      </c>
      <c r="F176" s="220">
        <f>H174</f>
        <v>0.38680555555555535</v>
      </c>
      <c r="G176" s="154">
        <v>3</v>
      </c>
      <c r="H176" s="220">
        <f>F176+TIME(0,G176,0)</f>
        <v>0.38888888888888867</v>
      </c>
      <c r="I176" s="166"/>
    </row>
    <row r="177" spans="1:9" ht="15.6" x14ac:dyDescent="0.3">
      <c r="A177" s="128" t="s">
        <v>236</v>
      </c>
      <c r="B177" s="140"/>
      <c r="C177" s="140" t="s">
        <v>407</v>
      </c>
      <c r="D177" s="140"/>
      <c r="E177" s="140"/>
      <c r="F177" s="219"/>
      <c r="G177" s="153"/>
      <c r="H177" s="219"/>
      <c r="I177" s="165"/>
    </row>
    <row r="178" spans="1:9" ht="13.8" x14ac:dyDescent="0.25">
      <c r="A178" s="172" t="s">
        <v>403</v>
      </c>
      <c r="B178" s="178" t="s">
        <v>167</v>
      </c>
      <c r="C178" s="178" t="s">
        <v>408</v>
      </c>
      <c r="D178" s="203" t="s">
        <v>532</v>
      </c>
      <c r="E178" s="178" t="s">
        <v>353</v>
      </c>
      <c r="F178" s="226">
        <f>H176</f>
        <v>0.38888888888888867</v>
      </c>
      <c r="G178" s="184">
        <v>0</v>
      </c>
      <c r="H178" s="226">
        <f>F178+TIME(0,G178,0)</f>
        <v>0.38888888888888867</v>
      </c>
      <c r="I178" s="190"/>
    </row>
    <row r="179" spans="1:9" ht="13.8" x14ac:dyDescent="0.25">
      <c r="A179" s="129" t="s">
        <v>462</v>
      </c>
      <c r="B179" s="141" t="s">
        <v>167</v>
      </c>
      <c r="C179" s="141" t="s">
        <v>354</v>
      </c>
      <c r="D179" s="147" t="s">
        <v>532</v>
      </c>
      <c r="E179" s="141" t="s">
        <v>503</v>
      </c>
      <c r="F179" s="220">
        <f>H178</f>
        <v>0.38888888888888867</v>
      </c>
      <c r="G179" s="154">
        <v>5</v>
      </c>
      <c r="H179" s="220">
        <f>F179+TIME(0,G179,0)</f>
        <v>0.39236111111111088</v>
      </c>
      <c r="I179" s="166"/>
    </row>
    <row r="180" spans="1:9" ht="13.8" x14ac:dyDescent="0.25">
      <c r="A180" s="172" t="s">
        <v>463</v>
      </c>
      <c r="B180" s="178" t="s">
        <v>167</v>
      </c>
      <c r="C180" s="178" t="s">
        <v>409</v>
      </c>
      <c r="D180" s="203" t="s">
        <v>532</v>
      </c>
      <c r="E180" s="178" t="s">
        <v>353</v>
      </c>
      <c r="F180" s="226">
        <f>H179</f>
        <v>0.39236111111111088</v>
      </c>
      <c r="G180" s="184">
        <v>0</v>
      </c>
      <c r="H180" s="226">
        <f>F180+TIME(0,G180,0)</f>
        <v>0.39236111111111088</v>
      </c>
      <c r="I180" s="190"/>
    </row>
    <row r="181" spans="1:9" ht="13.8" x14ac:dyDescent="0.25">
      <c r="A181" s="129" t="s">
        <v>464</v>
      </c>
      <c r="B181" s="141" t="s">
        <v>167</v>
      </c>
      <c r="C181" s="141" t="s">
        <v>355</v>
      </c>
      <c r="D181" s="147" t="s">
        <v>532</v>
      </c>
      <c r="E181" s="141" t="s">
        <v>308</v>
      </c>
      <c r="F181" s="220">
        <f>H180</f>
        <v>0.39236111111111088</v>
      </c>
      <c r="G181" s="154">
        <v>5</v>
      </c>
      <c r="H181" s="220">
        <f>F181+TIME(0,G181,0)</f>
        <v>0.39583333333333309</v>
      </c>
      <c r="I181" s="166"/>
    </row>
    <row r="182" spans="1:9" ht="13.8" x14ac:dyDescent="0.25">
      <c r="A182" s="174" t="s">
        <v>465</v>
      </c>
      <c r="B182" s="180" t="s">
        <v>167</v>
      </c>
      <c r="C182" s="180" t="s">
        <v>410</v>
      </c>
      <c r="D182" s="212" t="s">
        <v>532</v>
      </c>
      <c r="E182" s="180" t="s">
        <v>356</v>
      </c>
      <c r="F182" s="227">
        <f>H181</f>
        <v>0.39583333333333309</v>
      </c>
      <c r="G182" s="186">
        <v>0</v>
      </c>
      <c r="H182" s="227">
        <f>F182+TIME(0,G182,0)</f>
        <v>0.39583333333333309</v>
      </c>
      <c r="I182" s="192"/>
    </row>
    <row r="184" spans="1:9" ht="15.6" x14ac:dyDescent="0.3">
      <c r="A184" s="125" t="s">
        <v>247</v>
      </c>
      <c r="B184" s="137"/>
      <c r="C184" s="137" t="s">
        <v>357</v>
      </c>
      <c r="D184" s="137"/>
      <c r="E184" s="137"/>
      <c r="F184" s="216"/>
      <c r="G184" s="150"/>
      <c r="H184" s="216"/>
      <c r="I184" s="162"/>
    </row>
    <row r="185" spans="1:9" ht="15.6" x14ac:dyDescent="0.3">
      <c r="A185" s="128" t="s">
        <v>249</v>
      </c>
      <c r="B185" s="140"/>
      <c r="C185" s="140" t="s">
        <v>359</v>
      </c>
      <c r="D185" s="140"/>
      <c r="E185" s="140"/>
      <c r="F185" s="219"/>
      <c r="G185" s="153"/>
      <c r="H185" s="219"/>
      <c r="I185" s="165"/>
    </row>
    <row r="186" spans="1:9" ht="13.8" x14ac:dyDescent="0.25">
      <c r="A186" s="129" t="s">
        <v>251</v>
      </c>
      <c r="B186" s="141" t="s">
        <v>176</v>
      </c>
      <c r="C186" s="141" t="s">
        <v>360</v>
      </c>
      <c r="D186" s="147" t="s">
        <v>1</v>
      </c>
      <c r="E186" s="141" t="s">
        <v>189</v>
      </c>
      <c r="F186" s="220">
        <f>H182</f>
        <v>0.39583333333333309</v>
      </c>
      <c r="G186" s="154">
        <v>3</v>
      </c>
      <c r="H186" s="220">
        <f>F186+TIME(0,G186,0)</f>
        <v>0.39791666666666642</v>
      </c>
      <c r="I186" s="166"/>
    </row>
    <row r="187" spans="1:9" ht="13.8" x14ac:dyDescent="0.25">
      <c r="A187" s="172" t="s">
        <v>253</v>
      </c>
      <c r="B187" s="178" t="s">
        <v>176</v>
      </c>
      <c r="C187" s="178" t="s">
        <v>504</v>
      </c>
      <c r="D187" s="203" t="s">
        <v>1</v>
      </c>
      <c r="E187" s="178" t="s">
        <v>189</v>
      </c>
      <c r="F187" s="226">
        <f>H186</f>
        <v>0.39791666666666642</v>
      </c>
      <c r="G187" s="184">
        <v>0</v>
      </c>
      <c r="H187" s="226">
        <f>F187+TIME(0,G187,0)</f>
        <v>0.39791666666666642</v>
      </c>
      <c r="I187" s="190"/>
    </row>
    <row r="188" spans="1:9" ht="15.6" x14ac:dyDescent="0.3">
      <c r="A188" s="128" t="s">
        <v>271</v>
      </c>
      <c r="B188" s="140"/>
      <c r="C188" s="140" t="s">
        <v>362</v>
      </c>
      <c r="D188" s="140"/>
      <c r="E188" s="140"/>
      <c r="F188" s="219"/>
      <c r="G188" s="153"/>
      <c r="H188" s="219"/>
      <c r="I188" s="165"/>
    </row>
    <row r="189" spans="1:9" ht="13.8" x14ac:dyDescent="0.25">
      <c r="A189" s="172" t="s">
        <v>273</v>
      </c>
      <c r="B189" s="178" t="s">
        <v>363</v>
      </c>
      <c r="C189" s="178" t="s">
        <v>417</v>
      </c>
      <c r="D189" s="178"/>
      <c r="E189" s="178" t="s">
        <v>274</v>
      </c>
      <c r="F189" s="226">
        <f>H187</f>
        <v>0.39791666666666642</v>
      </c>
      <c r="G189" s="184">
        <v>0</v>
      </c>
      <c r="H189" s="226">
        <f t="shared" ref="H189:H194" si="19">F189+TIME(0,G189,0)</f>
        <v>0.39791666666666642</v>
      </c>
      <c r="I189" s="190"/>
    </row>
    <row r="190" spans="1:9" ht="13.8" x14ac:dyDescent="0.25">
      <c r="A190" s="129" t="s">
        <v>275</v>
      </c>
      <c r="B190" s="141" t="s">
        <v>176</v>
      </c>
      <c r="C190" s="141" t="s">
        <v>347</v>
      </c>
      <c r="D190" s="141"/>
      <c r="E190" s="141" t="s">
        <v>348</v>
      </c>
      <c r="F190" s="220">
        <f>H189</f>
        <v>0.39791666666666642</v>
      </c>
      <c r="G190" s="154">
        <v>4</v>
      </c>
      <c r="H190" s="220">
        <f t="shared" si="19"/>
        <v>0.40069444444444419</v>
      </c>
      <c r="I190" s="166" t="s">
        <v>528</v>
      </c>
    </row>
    <row r="191" spans="1:9" ht="13.8" x14ac:dyDescent="0.25">
      <c r="A191" s="129" t="s">
        <v>277</v>
      </c>
      <c r="B191" s="141" t="s">
        <v>176</v>
      </c>
      <c r="C191" s="141" t="s">
        <v>460</v>
      </c>
      <c r="D191" s="141"/>
      <c r="E191" s="141" t="s">
        <v>283</v>
      </c>
      <c r="F191" s="220">
        <f>H190</f>
        <v>0.40069444444444419</v>
      </c>
      <c r="G191" s="154">
        <v>3</v>
      </c>
      <c r="H191" s="220">
        <f t="shared" si="19"/>
        <v>0.40277777777777751</v>
      </c>
      <c r="I191" s="166" t="s">
        <v>528</v>
      </c>
    </row>
    <row r="192" spans="1:9" ht="13.8" x14ac:dyDescent="0.25">
      <c r="A192" s="172" t="s">
        <v>278</v>
      </c>
      <c r="B192" s="178" t="s">
        <v>363</v>
      </c>
      <c r="C192" s="178" t="s">
        <v>276</v>
      </c>
      <c r="D192" s="178"/>
      <c r="E192" s="178" t="s">
        <v>233</v>
      </c>
      <c r="F192" s="226">
        <f>H191</f>
        <v>0.40277777777777751</v>
      </c>
      <c r="G192" s="184">
        <v>0</v>
      </c>
      <c r="H192" s="226">
        <f t="shared" si="19"/>
        <v>0.40277777777777751</v>
      </c>
      <c r="I192" s="190"/>
    </row>
    <row r="193" spans="1:9" ht="13.8" x14ac:dyDescent="0.25">
      <c r="A193" s="172" t="s">
        <v>281</v>
      </c>
      <c r="B193" s="178" t="s">
        <v>176</v>
      </c>
      <c r="C193" s="178" t="s">
        <v>279</v>
      </c>
      <c r="D193" s="178"/>
      <c r="E193" s="178" t="s">
        <v>280</v>
      </c>
      <c r="F193" s="226">
        <f>H192</f>
        <v>0.40277777777777751</v>
      </c>
      <c r="G193" s="184">
        <v>0</v>
      </c>
      <c r="H193" s="226">
        <f t="shared" si="19"/>
        <v>0.40277777777777751</v>
      </c>
      <c r="I193" s="190"/>
    </row>
    <row r="194" spans="1:9" ht="27.6" x14ac:dyDescent="0.25">
      <c r="A194" s="172" t="s">
        <v>404</v>
      </c>
      <c r="B194" s="178" t="s">
        <v>363</v>
      </c>
      <c r="C194" s="178" t="s">
        <v>461</v>
      </c>
      <c r="D194" s="178"/>
      <c r="E194" s="178" t="s">
        <v>283</v>
      </c>
      <c r="F194" s="226">
        <f>H193</f>
        <v>0.40277777777777751</v>
      </c>
      <c r="G194" s="184">
        <v>0</v>
      </c>
      <c r="H194" s="226">
        <f t="shared" si="19"/>
        <v>0.40277777777777751</v>
      </c>
      <c r="I194" s="190"/>
    </row>
    <row r="195" spans="1:9" ht="15.6" x14ac:dyDescent="0.3">
      <c r="A195" s="128" t="s">
        <v>284</v>
      </c>
      <c r="B195" s="140"/>
      <c r="C195" s="140" t="s">
        <v>365</v>
      </c>
      <c r="D195" s="140"/>
      <c r="E195" s="140"/>
      <c r="F195" s="219"/>
      <c r="G195" s="153"/>
      <c r="H195" s="219"/>
      <c r="I195" s="165"/>
    </row>
    <row r="196" spans="1:9" ht="13.8" x14ac:dyDescent="0.25">
      <c r="A196" s="129" t="s">
        <v>287</v>
      </c>
      <c r="B196" s="141" t="s">
        <v>176</v>
      </c>
      <c r="C196" s="141" t="s">
        <v>444</v>
      </c>
      <c r="D196" s="141"/>
      <c r="E196" s="141" t="s">
        <v>189</v>
      </c>
      <c r="F196" s="220">
        <f>H194</f>
        <v>0.40277777777777751</v>
      </c>
      <c r="G196" s="154">
        <v>6</v>
      </c>
      <c r="H196" s="220">
        <f t="shared" ref="H196:H203" si="20">F196+TIME(0,G196,0)</f>
        <v>0.40694444444444416</v>
      </c>
      <c r="I196" s="166" t="s">
        <v>528</v>
      </c>
    </row>
    <row r="197" spans="1:9" ht="13.8" x14ac:dyDescent="0.25">
      <c r="A197" s="172" t="s">
        <v>288</v>
      </c>
      <c r="B197" s="178" t="s">
        <v>363</v>
      </c>
      <c r="C197" s="178" t="s">
        <v>290</v>
      </c>
      <c r="D197" s="178"/>
      <c r="E197" s="178" t="s">
        <v>349</v>
      </c>
      <c r="F197" s="226">
        <f t="shared" ref="F197:F203" si="21">H196</f>
        <v>0.40694444444444416</v>
      </c>
      <c r="G197" s="184">
        <v>0</v>
      </c>
      <c r="H197" s="226">
        <f t="shared" si="20"/>
        <v>0.40694444444444416</v>
      </c>
      <c r="I197" s="190"/>
    </row>
    <row r="198" spans="1:9" ht="13.8" x14ac:dyDescent="0.25">
      <c r="A198" s="129" t="s">
        <v>289</v>
      </c>
      <c r="B198" s="141" t="s">
        <v>176</v>
      </c>
      <c r="C198" s="141" t="s">
        <v>292</v>
      </c>
      <c r="D198" s="141"/>
      <c r="E198" s="141" t="s">
        <v>293</v>
      </c>
      <c r="F198" s="220">
        <f t="shared" si="21"/>
        <v>0.40694444444444416</v>
      </c>
      <c r="G198" s="154">
        <v>6</v>
      </c>
      <c r="H198" s="220">
        <f t="shared" si="20"/>
        <v>0.41111111111111082</v>
      </c>
      <c r="I198" s="166" t="s">
        <v>528</v>
      </c>
    </row>
    <row r="199" spans="1:9" ht="13.8" x14ac:dyDescent="0.25">
      <c r="A199" s="172" t="s">
        <v>291</v>
      </c>
      <c r="B199" s="178" t="s">
        <v>363</v>
      </c>
      <c r="C199" s="178" t="s">
        <v>295</v>
      </c>
      <c r="D199" s="178"/>
      <c r="E199" s="178" t="s">
        <v>179</v>
      </c>
      <c r="F199" s="226">
        <f t="shared" si="21"/>
        <v>0.41111111111111082</v>
      </c>
      <c r="G199" s="184">
        <v>0</v>
      </c>
      <c r="H199" s="226">
        <f t="shared" si="20"/>
        <v>0.41111111111111082</v>
      </c>
      <c r="I199" s="190"/>
    </row>
    <row r="200" spans="1:9" ht="13.8" x14ac:dyDescent="0.25">
      <c r="A200" s="129" t="s">
        <v>294</v>
      </c>
      <c r="B200" s="141" t="s">
        <v>176</v>
      </c>
      <c r="C200" s="141" t="s">
        <v>297</v>
      </c>
      <c r="D200" s="141"/>
      <c r="E200" s="141" t="s">
        <v>298</v>
      </c>
      <c r="F200" s="220">
        <f t="shared" si="21"/>
        <v>0.41111111111111082</v>
      </c>
      <c r="G200" s="154">
        <v>3</v>
      </c>
      <c r="H200" s="220">
        <f t="shared" si="20"/>
        <v>0.41319444444444414</v>
      </c>
      <c r="I200" s="166" t="s">
        <v>528</v>
      </c>
    </row>
    <row r="201" spans="1:9" ht="13.8" x14ac:dyDescent="0.25">
      <c r="A201" s="129" t="s">
        <v>296</v>
      </c>
      <c r="B201" s="141" t="s">
        <v>176</v>
      </c>
      <c r="C201" s="141" t="s">
        <v>366</v>
      </c>
      <c r="D201" s="141"/>
      <c r="E201" s="141" t="s">
        <v>301</v>
      </c>
      <c r="F201" s="220">
        <f t="shared" si="21"/>
        <v>0.41319444444444414</v>
      </c>
      <c r="G201" s="154">
        <v>3</v>
      </c>
      <c r="H201" s="220">
        <f t="shared" si="20"/>
        <v>0.41527777777777747</v>
      </c>
      <c r="I201" s="166" t="s">
        <v>528</v>
      </c>
    </row>
    <row r="202" spans="1:9" ht="13.8" x14ac:dyDescent="0.25">
      <c r="A202" s="172" t="s">
        <v>299</v>
      </c>
      <c r="B202" s="178" t="s">
        <v>176</v>
      </c>
      <c r="C202" s="178" t="s">
        <v>351</v>
      </c>
      <c r="D202" s="178"/>
      <c r="E202" s="178" t="s">
        <v>304</v>
      </c>
      <c r="F202" s="226">
        <f t="shared" si="21"/>
        <v>0.41527777777777747</v>
      </c>
      <c r="G202" s="184">
        <v>0</v>
      </c>
      <c r="H202" s="226">
        <f t="shared" si="20"/>
        <v>0.41527777777777747</v>
      </c>
      <c r="I202" s="190"/>
    </row>
    <row r="203" spans="1:9" ht="13.8" x14ac:dyDescent="0.25">
      <c r="A203" s="172" t="s">
        <v>302</v>
      </c>
      <c r="B203" s="178" t="s">
        <v>176</v>
      </c>
      <c r="C203" s="178" t="s">
        <v>435</v>
      </c>
      <c r="D203" s="178"/>
      <c r="E203" s="178" t="s">
        <v>376</v>
      </c>
      <c r="F203" s="226">
        <f t="shared" si="21"/>
        <v>0.41527777777777747</v>
      </c>
      <c r="G203" s="184">
        <v>0</v>
      </c>
      <c r="H203" s="226">
        <f t="shared" si="20"/>
        <v>0.41527777777777747</v>
      </c>
      <c r="I203" s="190"/>
    </row>
    <row r="204" spans="1:9" ht="15.6" x14ac:dyDescent="0.3">
      <c r="A204" s="128" t="s">
        <v>305</v>
      </c>
      <c r="B204" s="140"/>
      <c r="C204" s="140" t="s">
        <v>367</v>
      </c>
      <c r="D204" s="140"/>
      <c r="E204" s="140"/>
      <c r="F204" s="219"/>
      <c r="G204" s="153"/>
      <c r="H204" s="219"/>
      <c r="I204" s="165"/>
    </row>
    <row r="205" spans="1:9" ht="27.6" x14ac:dyDescent="0.25">
      <c r="A205" s="213" t="s">
        <v>307</v>
      </c>
      <c r="B205" s="214" t="s">
        <v>363</v>
      </c>
      <c r="C205" s="214" t="s">
        <v>536</v>
      </c>
      <c r="D205" s="214"/>
      <c r="E205" s="214" t="s">
        <v>425</v>
      </c>
      <c r="F205" s="231">
        <f>H203</f>
        <v>0.41527777777777747</v>
      </c>
      <c r="G205" s="234">
        <v>10</v>
      </c>
      <c r="H205" s="231">
        <f>F205+TIME(0,G205,0)</f>
        <v>0.42222222222222189</v>
      </c>
      <c r="I205" s="235" t="s">
        <v>528</v>
      </c>
    </row>
    <row r="207" spans="1:9" ht="15.6" x14ac:dyDescent="0.3">
      <c r="A207" s="125" t="s">
        <v>309</v>
      </c>
      <c r="B207" s="137"/>
      <c r="C207" s="137" t="s">
        <v>310</v>
      </c>
      <c r="D207" s="137"/>
      <c r="E207" s="137"/>
      <c r="F207" s="216"/>
      <c r="G207" s="150"/>
      <c r="H207" s="216"/>
      <c r="I207" s="162"/>
    </row>
    <row r="208" spans="1:9" ht="30" x14ac:dyDescent="0.25">
      <c r="A208" s="126" t="s">
        <v>311</v>
      </c>
      <c r="B208" s="138" t="s">
        <v>167</v>
      </c>
      <c r="C208" s="138" t="s">
        <v>519</v>
      </c>
      <c r="D208" s="138"/>
      <c r="E208" s="138" t="s">
        <v>520</v>
      </c>
      <c r="F208" s="217">
        <f>H205</f>
        <v>0.42222222222222189</v>
      </c>
      <c r="G208" s="151">
        <v>20</v>
      </c>
      <c r="H208" s="217">
        <f t="shared" ref="H208:H214" si="22">F208+TIME(0,G208,0)</f>
        <v>0.43611111111111078</v>
      </c>
      <c r="I208" s="163" t="s">
        <v>514</v>
      </c>
    </row>
    <row r="209" spans="1:9" ht="30" x14ac:dyDescent="0.25">
      <c r="A209" s="126" t="s">
        <v>312</v>
      </c>
      <c r="B209" s="138" t="s">
        <v>363</v>
      </c>
      <c r="C209" s="138" t="s">
        <v>537</v>
      </c>
      <c r="D209" s="138"/>
      <c r="E209" s="138" t="s">
        <v>533</v>
      </c>
      <c r="F209" s="217">
        <f t="shared" ref="F209:F214" si="23">H208</f>
        <v>0.43611111111111078</v>
      </c>
      <c r="G209" s="151">
        <v>20</v>
      </c>
      <c r="H209" s="217">
        <f t="shared" si="22"/>
        <v>0.44999999999999968</v>
      </c>
      <c r="I209" s="163" t="s">
        <v>528</v>
      </c>
    </row>
    <row r="210" spans="1:9" ht="15" x14ac:dyDescent="0.25">
      <c r="A210" s="126" t="s">
        <v>313</v>
      </c>
      <c r="B210" s="138" t="s">
        <v>176</v>
      </c>
      <c r="C210" s="138" t="s">
        <v>538</v>
      </c>
      <c r="D210" s="138"/>
      <c r="E210" s="138" t="s">
        <v>534</v>
      </c>
      <c r="F210" s="217">
        <f t="shared" si="23"/>
        <v>0.44999999999999968</v>
      </c>
      <c r="G210" s="151">
        <v>20</v>
      </c>
      <c r="H210" s="217">
        <f t="shared" si="22"/>
        <v>0.46388888888888857</v>
      </c>
      <c r="I210" s="163" t="s">
        <v>528</v>
      </c>
    </row>
    <row r="211" spans="1:9" ht="15" x14ac:dyDescent="0.25">
      <c r="A211" s="173" t="s">
        <v>495</v>
      </c>
      <c r="B211" s="179"/>
      <c r="C211" s="179"/>
      <c r="D211" s="179"/>
      <c r="E211" s="179"/>
      <c r="F211" s="224">
        <f t="shared" si="23"/>
        <v>0.46388888888888857</v>
      </c>
      <c r="G211" s="185">
        <v>0</v>
      </c>
      <c r="H211" s="224">
        <f t="shared" si="22"/>
        <v>0.46388888888888857</v>
      </c>
      <c r="I211" s="191"/>
    </row>
    <row r="212" spans="1:9" ht="15" x14ac:dyDescent="0.25">
      <c r="A212" s="173" t="s">
        <v>497</v>
      </c>
      <c r="B212" s="179"/>
      <c r="C212" s="179"/>
      <c r="D212" s="179"/>
      <c r="E212" s="179"/>
      <c r="F212" s="224">
        <f t="shared" si="23"/>
        <v>0.46388888888888857</v>
      </c>
      <c r="G212" s="185">
        <v>0</v>
      </c>
      <c r="H212" s="224">
        <f t="shared" si="22"/>
        <v>0.46388888888888857</v>
      </c>
      <c r="I212" s="191" t="s">
        <v>529</v>
      </c>
    </row>
    <row r="213" spans="1:9" ht="15" x14ac:dyDescent="0.25">
      <c r="A213" s="173" t="s">
        <v>499</v>
      </c>
      <c r="B213" s="179"/>
      <c r="C213" s="179"/>
      <c r="D213" s="179"/>
      <c r="E213" s="179"/>
      <c r="F213" s="224">
        <f t="shared" si="23"/>
        <v>0.46388888888888857</v>
      </c>
      <c r="G213" s="185">
        <v>0</v>
      </c>
      <c r="H213" s="224">
        <f t="shared" si="22"/>
        <v>0.46388888888888857</v>
      </c>
      <c r="I213" s="191"/>
    </row>
    <row r="214" spans="1:9" ht="15" x14ac:dyDescent="0.25">
      <c r="A214" s="171" t="s">
        <v>500</v>
      </c>
      <c r="B214" s="177"/>
      <c r="C214" s="177"/>
      <c r="D214" s="177"/>
      <c r="E214" s="177"/>
      <c r="F214" s="225">
        <f t="shared" si="23"/>
        <v>0.46388888888888857</v>
      </c>
      <c r="G214" s="183">
        <v>0</v>
      </c>
      <c r="H214" s="225">
        <f t="shared" si="22"/>
        <v>0.46388888888888857</v>
      </c>
      <c r="I214" s="189"/>
    </row>
    <row r="216" spans="1:9" ht="15.6" x14ac:dyDescent="0.3">
      <c r="A216" s="132" t="s">
        <v>314</v>
      </c>
      <c r="B216" s="144"/>
      <c r="C216" s="144" t="s">
        <v>369</v>
      </c>
      <c r="D216" s="144"/>
      <c r="E216" s="144"/>
      <c r="F216" s="228"/>
      <c r="G216" s="157"/>
      <c r="H216" s="228"/>
      <c r="I216" s="144"/>
    </row>
    <row r="217" spans="1:9" ht="15" x14ac:dyDescent="0.25">
      <c r="A217" s="135" t="s">
        <v>358</v>
      </c>
      <c r="B217" s="146" t="s">
        <v>167</v>
      </c>
      <c r="C217" s="146" t="s">
        <v>370</v>
      </c>
      <c r="D217" s="204" t="s">
        <v>525</v>
      </c>
      <c r="E217" s="146" t="s">
        <v>169</v>
      </c>
      <c r="F217" s="232">
        <f>H214</f>
        <v>0.46388888888888857</v>
      </c>
      <c r="G217" s="160">
        <v>1</v>
      </c>
      <c r="H217" s="232">
        <f>F217+TIME(0,G217,0)</f>
        <v>0.46458333333333302</v>
      </c>
      <c r="I217" s="146"/>
    </row>
    <row r="218" spans="1:9" ht="15" x14ac:dyDescent="0.25">
      <c r="A218" s="135" t="s">
        <v>361</v>
      </c>
      <c r="B218" s="146" t="s">
        <v>167</v>
      </c>
      <c r="C218" s="146" t="s">
        <v>237</v>
      </c>
      <c r="D218" s="204" t="s">
        <v>525</v>
      </c>
      <c r="E218" s="146" t="s">
        <v>169</v>
      </c>
      <c r="F218" s="232">
        <f>H217</f>
        <v>0.46458333333333302</v>
      </c>
      <c r="G218" s="160">
        <v>1</v>
      </c>
      <c r="H218" s="232">
        <f>F218+TIME(0,G218,0)</f>
        <v>0.46527777777777746</v>
      </c>
      <c r="I218" s="146"/>
    </row>
    <row r="219" spans="1:9" ht="15" x14ac:dyDescent="0.25">
      <c r="A219" s="135" t="s">
        <v>364</v>
      </c>
      <c r="B219" s="146" t="s">
        <v>176</v>
      </c>
      <c r="C219" s="146" t="s">
        <v>371</v>
      </c>
      <c r="D219" s="146"/>
      <c r="E219" s="146" t="s">
        <v>169</v>
      </c>
      <c r="F219" s="232">
        <f>H218</f>
        <v>0.46527777777777746</v>
      </c>
      <c r="G219" s="160">
        <v>1</v>
      </c>
      <c r="H219" s="232">
        <f>F219+TIME(0,G219,0)</f>
        <v>0.4659722222222219</v>
      </c>
      <c r="I219" s="146"/>
    </row>
    <row r="220" spans="1:9" x14ac:dyDescent="0.25">
      <c r="A220" s="133"/>
      <c r="B220" s="133"/>
      <c r="C220" s="133" t="s">
        <v>316</v>
      </c>
      <c r="D220" s="133"/>
      <c r="E220" s="133"/>
      <c r="F220" s="229"/>
      <c r="G220" s="158">
        <f>(H220-H219) * 24 * 60</f>
        <v>49.000000000000469</v>
      </c>
      <c r="H220" s="229">
        <v>0.5</v>
      </c>
      <c r="I220" s="133"/>
    </row>
  </sheetData>
  <mergeCells count="11">
    <mergeCell ref="A6:I6"/>
    <mergeCell ref="A1:I1"/>
    <mergeCell ref="A2:I2"/>
    <mergeCell ref="A3:I3"/>
    <mergeCell ref="A4:I4"/>
    <mergeCell ref="A5:I5"/>
    <mergeCell ref="A7:I7"/>
    <mergeCell ref="A8:I8"/>
    <mergeCell ref="A12:I12"/>
    <mergeCell ref="A93:I93"/>
    <mergeCell ref="A132:I132"/>
  </mergeCells>
  <hyperlinks>
    <hyperlink ref="D17" r:id="rId1"/>
    <hyperlink ref="D18" r:id="rId2"/>
    <hyperlink ref="D19" r:id="rId3"/>
    <hyperlink ref="D24" r:id="rId4"/>
    <hyperlink ref="D26" r:id="rId5"/>
    <hyperlink ref="D27" r:id="rId6"/>
    <hyperlink ref="D29" r:id="rId7"/>
    <hyperlink ref="D30" r:id="rId8"/>
    <hyperlink ref="D31" r:id="rId9"/>
    <hyperlink ref="D32" r:id="rId10"/>
    <hyperlink ref="D38" r:id="rId11"/>
    <hyperlink ref="D39" r:id="rId12"/>
    <hyperlink ref="D45" r:id="rId13"/>
    <hyperlink ref="D46" r:id="rId14"/>
    <hyperlink ref="D47" r:id="rId15"/>
    <hyperlink ref="D48" r:id="rId16"/>
    <hyperlink ref="D49" r:id="rId17"/>
    <hyperlink ref="D50" r:id="rId18"/>
    <hyperlink ref="D51" r:id="rId19"/>
    <hyperlink ref="D52" r:id="rId20"/>
    <hyperlink ref="D53" r:id="rId21"/>
    <hyperlink ref="D57" r:id="rId22"/>
    <hyperlink ref="D58" r:id="rId23"/>
    <hyperlink ref="D59" r:id="rId24"/>
    <hyperlink ref="D60" r:id="rId25"/>
    <hyperlink ref="D61" r:id="rId26"/>
    <hyperlink ref="D62" r:id="rId27"/>
    <hyperlink ref="D64" r:id="rId28"/>
    <hyperlink ref="D65" r:id="rId29"/>
    <hyperlink ref="D68" r:id="rId30"/>
    <hyperlink ref="D69" r:id="rId31"/>
    <hyperlink ref="D70" r:id="rId32"/>
    <hyperlink ref="D71" r:id="rId33"/>
    <hyperlink ref="D72" r:id="rId34"/>
    <hyperlink ref="D73" r:id="rId35"/>
    <hyperlink ref="D75" r:id="rId36"/>
    <hyperlink ref="D76" r:id="rId37"/>
    <hyperlink ref="D77" r:id="rId38"/>
    <hyperlink ref="D78" r:id="rId39"/>
    <hyperlink ref="D79" r:id="rId40"/>
    <hyperlink ref="D80" r:id="rId41"/>
    <hyperlink ref="D81" r:id="rId42"/>
    <hyperlink ref="D82" r:id="rId43"/>
    <hyperlink ref="D84" r:id="rId44"/>
    <hyperlink ref="D98" r:id="rId45"/>
    <hyperlink ref="D101" r:id="rId46"/>
    <hyperlink ref="D102" r:id="rId47"/>
    <hyperlink ref="D103" r:id="rId48"/>
    <hyperlink ref="D113" r:id="rId49"/>
    <hyperlink ref="D119" r:id="rId50"/>
    <hyperlink ref="D120" r:id="rId51"/>
    <hyperlink ref="D137" r:id="rId52"/>
    <hyperlink ref="D140" r:id="rId53"/>
    <hyperlink ref="D141" r:id="rId54"/>
    <hyperlink ref="D143" r:id="rId55"/>
    <hyperlink ref="D144" r:id="rId56"/>
    <hyperlink ref="D145" r:id="rId57"/>
    <hyperlink ref="D146" r:id="rId58"/>
    <hyperlink ref="D153" r:id="rId59"/>
    <hyperlink ref="D154" r:id="rId60"/>
    <hyperlink ref="D156" r:id="rId61"/>
    <hyperlink ref="D157" r:id="rId62"/>
    <hyperlink ref="D160" r:id="rId63"/>
    <hyperlink ref="D161" r:id="rId64"/>
    <hyperlink ref="D162" r:id="rId65"/>
    <hyperlink ref="D163" r:id="rId66"/>
    <hyperlink ref="D164" r:id="rId67"/>
    <hyperlink ref="D165" r:id="rId68"/>
    <hyperlink ref="D167" r:id="rId69"/>
    <hyperlink ref="D168" r:id="rId70"/>
    <hyperlink ref="D169" r:id="rId71"/>
    <hyperlink ref="D170" r:id="rId72"/>
    <hyperlink ref="D171" r:id="rId73"/>
    <hyperlink ref="D172" r:id="rId74"/>
    <hyperlink ref="D173" r:id="rId75"/>
    <hyperlink ref="D174" r:id="rId76"/>
    <hyperlink ref="D176" r:id="rId77"/>
    <hyperlink ref="D178" r:id="rId78"/>
    <hyperlink ref="D179" r:id="rId79"/>
    <hyperlink ref="D180" r:id="rId80"/>
    <hyperlink ref="D181" r:id="rId81"/>
    <hyperlink ref="D182" r:id="rId82"/>
    <hyperlink ref="D186" r:id="rId83"/>
    <hyperlink ref="D187" r:id="rId84"/>
    <hyperlink ref="D217" r:id="rId85"/>
    <hyperlink ref="D218" r:id="rId86"/>
  </hyperlinks>
  <pageMargins left="0.7" right="0.7" top="0.75" bottom="0.75" header="0.3" footer="0.3"/>
  <pageSetup paperSize="9" orientation="portrait" r:id="rId87"/>
  <legacyDrawing r:id="rId88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29"/>
  <sheetViews>
    <sheetView topLeftCell="A13" workbookViewId="0">
      <selection sqref="A1:I1"/>
    </sheetView>
  </sheetViews>
  <sheetFormatPr defaultRowHeight="13.2" x14ac:dyDescent="0.25"/>
  <cols>
    <col min="1" max="1" width="12.77734375" style="136" customWidth="1"/>
    <col min="2" max="2" width="6.77734375" style="136" customWidth="1"/>
    <col min="3" max="3" width="50.77734375" style="136" customWidth="1"/>
    <col min="4" max="4" width="18.77734375" style="136" customWidth="1"/>
    <col min="5" max="5" width="13.77734375" style="136" customWidth="1"/>
    <col min="6" max="6" width="8.77734375" style="233" customWidth="1"/>
    <col min="7" max="7" width="10.77734375" style="161" customWidth="1"/>
    <col min="8" max="8" width="8.77734375" style="233" customWidth="1"/>
    <col min="9" max="9" width="12.77734375" style="136" customWidth="1"/>
  </cols>
  <sheetData>
    <row r="1" spans="1:9" ht="25.05" customHeight="1" x14ac:dyDescent="0.4">
      <c r="A1" s="244" t="str">
        <f>Parameters!B1</f>
        <v>167th IEEE 802.11 WIRELESS LOCAL AREA NETWORKS SESSION</v>
      </c>
      <c r="B1" s="239"/>
      <c r="C1" s="239"/>
      <c r="D1" s="239"/>
      <c r="E1" s="239"/>
      <c r="F1" s="239"/>
      <c r="G1" s="239"/>
      <c r="H1" s="239"/>
      <c r="I1" s="239"/>
    </row>
    <row r="2" spans="1:9" ht="25.05" customHeight="1" x14ac:dyDescent="0.4">
      <c r="A2" s="244" t="str">
        <f>Parameters!B2</f>
        <v>Hotel Irvine, Irvine, CA, USA</v>
      </c>
      <c r="B2" s="239"/>
      <c r="C2" s="239"/>
      <c r="D2" s="239"/>
      <c r="E2" s="239"/>
      <c r="F2" s="239"/>
      <c r="G2" s="239"/>
      <c r="H2" s="239"/>
      <c r="I2" s="239"/>
    </row>
    <row r="3" spans="1:9" ht="25.05" customHeight="1" x14ac:dyDescent="0.4">
      <c r="A3" s="244" t="str">
        <f>Parameters!B3</f>
        <v>January 14-19, 2018</v>
      </c>
      <c r="B3" s="239"/>
      <c r="C3" s="239"/>
      <c r="D3" s="239"/>
      <c r="E3" s="239"/>
      <c r="F3" s="239"/>
      <c r="G3" s="239"/>
      <c r="H3" s="239"/>
      <c r="I3" s="239"/>
    </row>
    <row r="4" spans="1:9" ht="18" customHeight="1" x14ac:dyDescent="0.3">
      <c r="A4" s="238" t="s">
        <v>152</v>
      </c>
      <c r="B4" s="239"/>
      <c r="C4" s="239"/>
      <c r="D4" s="239"/>
      <c r="E4" s="239"/>
      <c r="F4" s="239"/>
      <c r="G4" s="239"/>
      <c r="H4" s="239"/>
      <c r="I4" s="239"/>
    </row>
    <row r="5" spans="1:9" ht="18" customHeight="1" x14ac:dyDescent="0.3">
      <c r="A5" s="238" t="s">
        <v>153</v>
      </c>
      <c r="B5" s="239"/>
      <c r="C5" s="239"/>
      <c r="D5" s="239"/>
      <c r="E5" s="239"/>
      <c r="F5" s="239"/>
      <c r="G5" s="239"/>
      <c r="H5" s="239"/>
      <c r="I5" s="239"/>
    </row>
    <row r="6" spans="1:9" ht="18" customHeight="1" x14ac:dyDescent="0.3">
      <c r="A6" s="238" t="s">
        <v>154</v>
      </c>
      <c r="B6" s="239"/>
      <c r="C6" s="239"/>
      <c r="D6" s="239"/>
      <c r="E6" s="239"/>
      <c r="F6" s="239"/>
      <c r="G6" s="239"/>
      <c r="H6" s="239"/>
      <c r="I6" s="239"/>
    </row>
    <row r="7" spans="1:9" ht="18" customHeight="1" x14ac:dyDescent="0.3">
      <c r="A7" s="238" t="s">
        <v>155</v>
      </c>
      <c r="B7" s="239"/>
      <c r="C7" s="239"/>
      <c r="D7" s="239"/>
      <c r="E7" s="239"/>
      <c r="F7" s="239"/>
      <c r="G7" s="239"/>
      <c r="H7" s="239"/>
      <c r="I7" s="239"/>
    </row>
    <row r="8" spans="1:9" ht="30" customHeight="1" x14ac:dyDescent="0.5">
      <c r="A8" s="240" t="str">
        <f>"Agenda R" &amp; Parameters!$B$8</f>
        <v>Agenda R4</v>
      </c>
      <c r="B8" s="241"/>
      <c r="C8" s="241"/>
      <c r="D8" s="241"/>
      <c r="E8" s="241"/>
      <c r="F8" s="241"/>
      <c r="G8" s="241"/>
      <c r="H8" s="241"/>
      <c r="I8" s="241"/>
    </row>
    <row r="12" spans="1:9" ht="15.6" x14ac:dyDescent="0.3">
      <c r="A12" s="242" t="s">
        <v>505</v>
      </c>
      <c r="B12" s="243"/>
      <c r="C12" s="243"/>
      <c r="D12" s="243"/>
      <c r="E12" s="243"/>
      <c r="F12" s="243"/>
      <c r="G12" s="243"/>
      <c r="H12" s="243"/>
      <c r="I12" s="243"/>
    </row>
    <row r="13" spans="1:9" s="3" customFormat="1" ht="31.2" x14ac:dyDescent="0.3">
      <c r="A13" s="124" t="s">
        <v>156</v>
      </c>
      <c r="B13" s="124" t="s">
        <v>157</v>
      </c>
      <c r="C13" s="124" t="s">
        <v>68</v>
      </c>
      <c r="D13" s="124" t="s">
        <v>158</v>
      </c>
      <c r="E13" s="124" t="s">
        <v>159</v>
      </c>
      <c r="F13" s="215" t="s">
        <v>160</v>
      </c>
      <c r="G13" s="149" t="s">
        <v>161</v>
      </c>
      <c r="H13" s="215" t="s">
        <v>162</v>
      </c>
      <c r="I13" s="124" t="s">
        <v>163</v>
      </c>
    </row>
    <row r="14" spans="1:9" ht="15.6" x14ac:dyDescent="0.3">
      <c r="A14" s="193" t="s">
        <v>164</v>
      </c>
      <c r="B14" s="194"/>
      <c r="C14" s="194" t="s">
        <v>317</v>
      </c>
      <c r="D14" s="194"/>
      <c r="E14" s="194" t="s">
        <v>169</v>
      </c>
      <c r="F14" s="236">
        <v>0.8125</v>
      </c>
      <c r="G14" s="195">
        <v>0</v>
      </c>
      <c r="H14" s="236">
        <f>F14+TIME(0,G14,0)</f>
        <v>0.8125</v>
      </c>
      <c r="I14" s="196"/>
    </row>
    <row r="16" spans="1:9" ht="15.6" x14ac:dyDescent="0.3">
      <c r="A16" s="134" t="s">
        <v>182</v>
      </c>
      <c r="B16" s="145"/>
      <c r="C16" s="145" t="s">
        <v>372</v>
      </c>
      <c r="D16" s="145"/>
      <c r="E16" s="145" t="s">
        <v>189</v>
      </c>
      <c r="F16" s="237">
        <f>H14</f>
        <v>0.8125</v>
      </c>
      <c r="G16" s="159">
        <v>15</v>
      </c>
      <c r="H16" s="237">
        <f>F16+TIME(0,G16,0)</f>
        <v>0.82291666666666663</v>
      </c>
      <c r="I16" s="169"/>
    </row>
    <row r="18" spans="1:9" ht="15.6" x14ac:dyDescent="0.3">
      <c r="A18" s="134" t="s">
        <v>225</v>
      </c>
      <c r="B18" s="145"/>
      <c r="C18" s="145" t="s">
        <v>373</v>
      </c>
      <c r="D18" s="145"/>
      <c r="E18" s="145" t="s">
        <v>189</v>
      </c>
      <c r="F18" s="237">
        <f>H16</f>
        <v>0.82291666666666663</v>
      </c>
      <c r="G18" s="159">
        <v>15</v>
      </c>
      <c r="H18" s="237">
        <f>F18+TIME(0,G18,0)</f>
        <v>0.83333333333333326</v>
      </c>
      <c r="I18" s="169"/>
    </row>
    <row r="20" spans="1:9" ht="31.2" x14ac:dyDescent="0.3">
      <c r="A20" s="134" t="s">
        <v>247</v>
      </c>
      <c r="B20" s="145"/>
      <c r="C20" s="145" t="s">
        <v>374</v>
      </c>
      <c r="D20" s="145"/>
      <c r="E20" s="145" t="s">
        <v>233</v>
      </c>
      <c r="F20" s="237">
        <f>H18</f>
        <v>0.83333333333333326</v>
      </c>
      <c r="G20" s="159">
        <v>30</v>
      </c>
      <c r="H20" s="237">
        <f>F20+TIME(0,G20,0)</f>
        <v>0.85416666666666663</v>
      </c>
      <c r="I20" s="169"/>
    </row>
    <row r="22" spans="1:9" ht="15.6" x14ac:dyDescent="0.3">
      <c r="A22" s="134" t="s">
        <v>309</v>
      </c>
      <c r="B22" s="145"/>
      <c r="C22" s="145" t="s">
        <v>375</v>
      </c>
      <c r="D22" s="145"/>
      <c r="E22" s="145" t="s">
        <v>169</v>
      </c>
      <c r="F22" s="237">
        <f>H20</f>
        <v>0.85416666666666663</v>
      </c>
      <c r="G22" s="159">
        <v>15</v>
      </c>
      <c r="H22" s="237">
        <f>F22+TIME(0,G22,0)</f>
        <v>0.86458333333333326</v>
      </c>
      <c r="I22" s="169"/>
    </row>
    <row r="24" spans="1:9" ht="31.2" x14ac:dyDescent="0.3">
      <c r="A24" s="134" t="s">
        <v>314</v>
      </c>
      <c r="B24" s="145"/>
      <c r="C24" s="145" t="s">
        <v>446</v>
      </c>
      <c r="D24" s="145"/>
      <c r="E24" s="145" t="s">
        <v>169</v>
      </c>
      <c r="F24" s="237">
        <f>H22</f>
        <v>0.86458333333333326</v>
      </c>
      <c r="G24" s="159">
        <v>10</v>
      </c>
      <c r="H24" s="237">
        <f>F24+TIME(0,G24,0)</f>
        <v>0.87152777777777768</v>
      </c>
      <c r="I24" s="169"/>
    </row>
    <row r="26" spans="1:9" ht="31.2" x14ac:dyDescent="0.3">
      <c r="A26" s="134" t="s">
        <v>368</v>
      </c>
      <c r="B26" s="145"/>
      <c r="C26" s="145" t="s">
        <v>447</v>
      </c>
      <c r="D26" s="145"/>
      <c r="E26" s="145" t="s">
        <v>169</v>
      </c>
      <c r="F26" s="237">
        <f>H24</f>
        <v>0.87152777777777768</v>
      </c>
      <c r="G26" s="159">
        <v>15</v>
      </c>
      <c r="H26" s="237">
        <f>F26+TIME(0,G26,0)</f>
        <v>0.88194444444444431</v>
      </c>
      <c r="I26" s="169"/>
    </row>
    <row r="28" spans="1:9" ht="15.6" x14ac:dyDescent="0.3">
      <c r="A28" s="175" t="s">
        <v>448</v>
      </c>
      <c r="B28" s="181"/>
      <c r="C28" s="181" t="s">
        <v>371</v>
      </c>
      <c r="D28" s="181"/>
      <c r="E28" s="181"/>
      <c r="F28" s="230">
        <f>H26</f>
        <v>0.88194444444444431</v>
      </c>
      <c r="G28" s="187">
        <v>0</v>
      </c>
      <c r="H28" s="230">
        <f>F28+TIME(0,G28,0)</f>
        <v>0.88194444444444431</v>
      </c>
      <c r="I28" s="181"/>
    </row>
    <row r="29" spans="1:9" x14ac:dyDescent="0.25">
      <c r="A29" s="133"/>
      <c r="B29" s="133"/>
      <c r="C29" s="133" t="s">
        <v>316</v>
      </c>
      <c r="D29" s="133"/>
      <c r="E29" s="133"/>
      <c r="F29" s="229"/>
      <c r="G29" s="158">
        <f>(H29-H28) * 24 * 60</f>
        <v>20.000000000000249</v>
      </c>
      <c r="H29" s="229">
        <v>0.89583333333333337</v>
      </c>
      <c r="I29" s="133"/>
    </row>
  </sheetData>
  <mergeCells count="9">
    <mergeCell ref="A7:I7"/>
    <mergeCell ref="A8:I8"/>
    <mergeCell ref="A12:I12"/>
    <mergeCell ref="A1:I1"/>
    <mergeCell ref="A2:I2"/>
    <mergeCell ref="A3:I3"/>
    <mergeCell ref="A4:I4"/>
    <mergeCell ref="A5:I5"/>
    <mergeCell ref="A6:I6"/>
  </mergeCells>
  <pageMargins left="0.7" right="0.7" top="0.75" bottom="0.75" header="0.3" footer="0.3"/>
  <legacy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5"/>
  <sheetViews>
    <sheetView topLeftCell="A16" zoomScaleNormal="100" workbookViewId="0">
      <selection activeCell="C44" sqref="C44"/>
    </sheetView>
  </sheetViews>
  <sheetFormatPr defaultColWidth="9.21875" defaultRowHeight="13.2" x14ac:dyDescent="0.25"/>
  <cols>
    <col min="1" max="1" width="29.21875" customWidth="1"/>
    <col min="2" max="2" width="60.77734375" customWidth="1"/>
    <col min="3" max="3" width="26.77734375" customWidth="1"/>
    <col min="4" max="4" width="44.21875" customWidth="1"/>
    <col min="5" max="16384" width="9.21875" style="2"/>
  </cols>
  <sheetData>
    <row r="1" spans="1:5" s="60" customFormat="1" ht="35.4" x14ac:dyDescent="0.6">
      <c r="A1" s="53" t="s">
        <v>94</v>
      </c>
      <c r="B1" s="53"/>
      <c r="C1" s="53"/>
      <c r="D1" s="53"/>
    </row>
    <row r="2" spans="1:5" s="4" customFormat="1" x14ac:dyDescent="0.25">
      <c r="A2" s="3"/>
      <c r="B2" s="3"/>
      <c r="C2" s="3"/>
      <c r="D2" s="3"/>
    </row>
    <row r="3" spans="1:5" s="101" customFormat="1" x14ac:dyDescent="0.25">
      <c r="A3" s="367" t="s">
        <v>95</v>
      </c>
      <c r="B3" s="367"/>
      <c r="C3" s="100"/>
      <c r="D3" s="100"/>
    </row>
    <row r="4" spans="1:5" s="4" customFormat="1" x14ac:dyDescent="0.25">
      <c r="A4" s="46" t="s">
        <v>136</v>
      </c>
      <c r="B4" s="46" t="s">
        <v>68</v>
      </c>
      <c r="C4" s="46" t="s">
        <v>0</v>
      </c>
      <c r="D4" s="46" t="s">
        <v>69</v>
      </c>
    </row>
    <row r="5" spans="1:5" s="199" customFormat="1" x14ac:dyDescent="0.25">
      <c r="A5" s="47" t="s">
        <v>451</v>
      </c>
      <c r="B5" s="47" t="s">
        <v>452</v>
      </c>
      <c r="C5" s="47" t="s">
        <v>453</v>
      </c>
      <c r="D5" s="69" t="s">
        <v>484</v>
      </c>
    </row>
    <row r="6" spans="1:5" s="199" customFormat="1" x14ac:dyDescent="0.25">
      <c r="A6" s="47" t="s">
        <v>416</v>
      </c>
      <c r="B6" s="47" t="s">
        <v>414</v>
      </c>
      <c r="C6" s="47" t="s">
        <v>415</v>
      </c>
      <c r="D6" s="69" t="s">
        <v>490</v>
      </c>
    </row>
    <row r="7" spans="1:5" x14ac:dyDescent="0.25">
      <c r="A7" s="79" t="s">
        <v>48</v>
      </c>
      <c r="B7" s="48" t="s">
        <v>79</v>
      </c>
      <c r="C7" s="48" t="s">
        <v>80</v>
      </c>
      <c r="D7" s="69" t="s">
        <v>483</v>
      </c>
    </row>
    <row r="8" spans="1:5" ht="12.75" customHeight="1" x14ac:dyDescent="0.25">
      <c r="A8" s="197" t="s">
        <v>458</v>
      </c>
      <c r="B8" s="47" t="s">
        <v>457</v>
      </c>
      <c r="C8" s="47" t="s">
        <v>421</v>
      </c>
      <c r="D8" s="69" t="s">
        <v>506</v>
      </c>
    </row>
    <row r="9" spans="1:5" s="210" customFormat="1" x14ac:dyDescent="0.25">
      <c r="A9" s="206" t="s">
        <v>129</v>
      </c>
      <c r="B9" s="207" t="s">
        <v>79</v>
      </c>
      <c r="C9" s="207" t="s">
        <v>379</v>
      </c>
      <c r="D9" s="208"/>
      <c r="E9" s="209"/>
    </row>
    <row r="10" spans="1:5" ht="12.75" customHeight="1" x14ac:dyDescent="0.25">
      <c r="A10" s="77" t="s">
        <v>5</v>
      </c>
      <c r="B10" s="48" t="s">
        <v>126</v>
      </c>
      <c r="C10" s="48" t="s">
        <v>141</v>
      </c>
      <c r="D10" s="69" t="s">
        <v>486</v>
      </c>
    </row>
    <row r="11" spans="1:5" ht="12.75" customHeight="1" x14ac:dyDescent="0.25">
      <c r="A11" s="47" t="s">
        <v>422</v>
      </c>
      <c r="B11" s="48" t="s">
        <v>423</v>
      </c>
      <c r="C11" s="48" t="s">
        <v>421</v>
      </c>
      <c r="D11" s="69" t="s">
        <v>482</v>
      </c>
    </row>
    <row r="12" spans="1:5" ht="12.75" customHeight="1" x14ac:dyDescent="0.25">
      <c r="A12" s="205" t="s">
        <v>440</v>
      </c>
      <c r="B12" s="47" t="s">
        <v>441</v>
      </c>
      <c r="C12" s="47" t="s">
        <v>442</v>
      </c>
      <c r="D12" s="69" t="s">
        <v>489</v>
      </c>
    </row>
    <row r="13" spans="1:5" s="210" customFormat="1" ht="12.75" customHeight="1" x14ac:dyDescent="0.25">
      <c r="A13" s="211" t="s">
        <v>127</v>
      </c>
      <c r="B13" s="210" t="s">
        <v>145</v>
      </c>
      <c r="C13" s="210" t="s">
        <v>378</v>
      </c>
      <c r="D13" s="208"/>
    </row>
    <row r="14" spans="1:5" ht="12.75" customHeight="1" x14ac:dyDescent="0.25">
      <c r="A14" s="80" t="s">
        <v>75</v>
      </c>
      <c r="B14" s="48" t="s">
        <v>73</v>
      </c>
      <c r="C14" s="48" t="s">
        <v>74</v>
      </c>
      <c r="D14" s="69" t="s">
        <v>480</v>
      </c>
    </row>
    <row r="15" spans="1:5" ht="12.75" customHeight="1" x14ac:dyDescent="0.25">
      <c r="A15" s="78" t="s">
        <v>76</v>
      </c>
      <c r="B15" s="48" t="s">
        <v>77</v>
      </c>
      <c r="C15" s="48" t="s">
        <v>78</v>
      </c>
      <c r="D15" s="69" t="s">
        <v>485</v>
      </c>
    </row>
    <row r="16" spans="1:5" ht="12.75" customHeight="1" x14ac:dyDescent="0.25">
      <c r="A16" s="81" t="s">
        <v>70</v>
      </c>
      <c r="B16" s="47" t="s">
        <v>71</v>
      </c>
      <c r="C16" s="47" t="s">
        <v>72</v>
      </c>
      <c r="D16" s="69" t="s">
        <v>479</v>
      </c>
    </row>
    <row r="17" spans="1:9" ht="12.75" customHeight="1" x14ac:dyDescent="0.25">
      <c r="A17" s="76" t="s">
        <v>135</v>
      </c>
      <c r="B17" s="48" t="s">
        <v>128</v>
      </c>
      <c r="C17" s="48" t="s">
        <v>132</v>
      </c>
      <c r="D17" s="69" t="s">
        <v>475</v>
      </c>
    </row>
    <row r="18" spans="1:9" ht="12.75" customHeight="1" x14ac:dyDescent="0.25">
      <c r="A18" s="82" t="s">
        <v>144</v>
      </c>
      <c r="B18" s="48" t="s">
        <v>133</v>
      </c>
      <c r="C18" s="47" t="s">
        <v>139</v>
      </c>
      <c r="D18" s="69" t="s">
        <v>481</v>
      </c>
    </row>
    <row r="19" spans="1:9" ht="12.75" customHeight="1" x14ac:dyDescent="0.25">
      <c r="A19" s="198" t="s">
        <v>431</v>
      </c>
      <c r="B19" s="47" t="s">
        <v>432</v>
      </c>
      <c r="C19" s="47" t="s">
        <v>437</v>
      </c>
      <c r="D19" s="69" t="s">
        <v>487</v>
      </c>
    </row>
    <row r="20" spans="1:9" ht="12.75" customHeight="1" x14ac:dyDescent="0.25">
      <c r="A20" s="200" t="s">
        <v>429</v>
      </c>
      <c r="B20" s="47" t="s">
        <v>467</v>
      </c>
      <c r="C20" s="47" t="s">
        <v>430</v>
      </c>
      <c r="D20" s="69" t="s">
        <v>488</v>
      </c>
    </row>
    <row r="21" spans="1:9" s="4" customFormat="1" ht="12.75" customHeight="1" x14ac:dyDescent="0.25">
      <c r="A21" s="86"/>
      <c r="B21"/>
      <c r="C21"/>
      <c r="D21"/>
      <c r="E21" s="2"/>
      <c r="F21" s="2"/>
      <c r="G21" s="2"/>
      <c r="H21" s="2"/>
      <c r="I21" s="2"/>
    </row>
    <row r="22" spans="1:9" s="103" customFormat="1" ht="15" customHeight="1" x14ac:dyDescent="0.25">
      <c r="A22" s="102" t="s">
        <v>96</v>
      </c>
      <c r="B22" s="102"/>
      <c r="C22" s="101"/>
      <c r="D22" s="2"/>
    </row>
    <row r="23" spans="1:9" ht="15" customHeight="1" x14ac:dyDescent="0.25">
      <c r="A23" s="102" t="s">
        <v>111</v>
      </c>
      <c r="B23" s="49"/>
      <c r="C23" s="2"/>
      <c r="D23" s="2"/>
    </row>
    <row r="24" spans="1:9" s="4" customFormat="1" ht="15.75" customHeight="1" x14ac:dyDescent="0.25">
      <c r="A24"/>
      <c r="B24" s="5"/>
      <c r="C24" s="2"/>
      <c r="D24" s="2"/>
      <c r="E24" s="2"/>
      <c r="F24" s="2"/>
      <c r="G24" s="2"/>
      <c r="H24" s="2"/>
      <c r="I24" s="2"/>
    </row>
    <row r="25" spans="1:9" s="103" customFormat="1" ht="12.75" customHeight="1" x14ac:dyDescent="0.25">
      <c r="A25" s="104" t="s">
        <v>101</v>
      </c>
      <c r="B25" s="105"/>
      <c r="C25" s="2"/>
      <c r="D25" s="2"/>
    </row>
    <row r="26" spans="1:9" ht="12.75" customHeight="1" x14ac:dyDescent="0.25">
      <c r="A26" s="50" t="s">
        <v>97</v>
      </c>
      <c r="B26" s="51" t="s">
        <v>98</v>
      </c>
      <c r="C26" s="2"/>
      <c r="D26" s="2"/>
    </row>
    <row r="27" spans="1:9" ht="12.75" customHeight="1" x14ac:dyDescent="0.25">
      <c r="A27" s="50" t="s">
        <v>99</v>
      </c>
      <c r="B27" s="51" t="s">
        <v>100</v>
      </c>
      <c r="C27" s="2"/>
      <c r="D27" s="2"/>
    </row>
    <row r="28" spans="1:9" ht="12.75" customHeight="1" x14ac:dyDescent="0.25">
      <c r="A28" s="50" t="s">
        <v>102</v>
      </c>
      <c r="B28" s="51" t="s">
        <v>103</v>
      </c>
      <c r="C28" s="2"/>
      <c r="D28" s="2"/>
    </row>
    <row r="29" spans="1:9" ht="12.75" customHeight="1" x14ac:dyDescent="0.25">
      <c r="A29" s="50" t="s">
        <v>104</v>
      </c>
      <c r="B29" s="51" t="s">
        <v>105</v>
      </c>
      <c r="C29" s="2"/>
      <c r="D29" s="2"/>
    </row>
    <row r="30" spans="1:9" ht="12.75" customHeight="1" x14ac:dyDescent="0.25">
      <c r="A30" s="50" t="s">
        <v>106</v>
      </c>
      <c r="B30" s="51" t="s">
        <v>107</v>
      </c>
      <c r="C30" s="2"/>
      <c r="D30" s="2"/>
    </row>
    <row r="31" spans="1:9" x14ac:dyDescent="0.25">
      <c r="A31" s="50" t="s">
        <v>146</v>
      </c>
      <c r="B31" s="122" t="s">
        <v>150</v>
      </c>
      <c r="C31" s="2"/>
      <c r="D31" s="2"/>
    </row>
    <row r="32" spans="1:9" x14ac:dyDescent="0.25">
      <c r="A32" s="50" t="s">
        <v>108</v>
      </c>
      <c r="B32" s="51" t="s">
        <v>109</v>
      </c>
      <c r="C32" s="2"/>
      <c r="D32" s="2"/>
    </row>
    <row r="33" spans="1:4" s="4" customFormat="1" x14ac:dyDescent="0.25">
      <c r="A33"/>
      <c r="B33" s="6"/>
      <c r="C33" s="2"/>
      <c r="D33" s="2"/>
    </row>
    <row r="34" spans="1:4" s="103" customFormat="1" x14ac:dyDescent="0.25">
      <c r="A34" s="106" t="s">
        <v>110</v>
      </c>
      <c r="B34" s="107"/>
      <c r="C34" s="101"/>
      <c r="D34" s="101"/>
    </row>
    <row r="35" spans="1:4" x14ac:dyDescent="0.25">
      <c r="A35" s="52" t="s">
        <v>112</v>
      </c>
      <c r="B35" s="75" t="s">
        <v>476</v>
      </c>
      <c r="C35" s="2"/>
      <c r="D35" s="2"/>
    </row>
    <row r="36" spans="1:4" x14ac:dyDescent="0.25">
      <c r="A36" s="52" t="s">
        <v>113</v>
      </c>
      <c r="B36" s="75" t="s">
        <v>477</v>
      </c>
      <c r="C36" s="2"/>
      <c r="D36" s="2"/>
    </row>
    <row r="37" spans="1:4" x14ac:dyDescent="0.25">
      <c r="A37" s="52" t="s">
        <v>114</v>
      </c>
      <c r="B37" s="75" t="s">
        <v>509</v>
      </c>
      <c r="C37" s="2"/>
      <c r="D37" s="2"/>
    </row>
    <row r="38" spans="1:4" ht="15.6" x14ac:dyDescent="0.25">
      <c r="A38" s="52" t="s">
        <v>116</v>
      </c>
      <c r="B38" s="75" t="s">
        <v>507</v>
      </c>
      <c r="C38" s="2"/>
      <c r="D38" s="2"/>
    </row>
    <row r="39" spans="1:4" ht="15.6" x14ac:dyDescent="0.25">
      <c r="A39" s="52" t="s">
        <v>118</v>
      </c>
      <c r="B39" s="75" t="s">
        <v>510</v>
      </c>
      <c r="C39" s="2"/>
      <c r="D39" s="2"/>
    </row>
    <row r="40" spans="1:4" x14ac:dyDescent="0.25">
      <c r="A40" s="52" t="s">
        <v>117</v>
      </c>
      <c r="B40" s="75" t="s">
        <v>508</v>
      </c>
      <c r="C40" s="2"/>
      <c r="D40" s="2"/>
    </row>
    <row r="41" spans="1:4" x14ac:dyDescent="0.25">
      <c r="A41" s="52" t="s">
        <v>449</v>
      </c>
      <c r="B41" s="75" t="s">
        <v>478</v>
      </c>
      <c r="C41" s="2"/>
      <c r="D41" s="2"/>
    </row>
    <row r="42" spans="1:4" x14ac:dyDescent="0.25">
      <c r="A42" s="52" t="s">
        <v>1</v>
      </c>
      <c r="B42" s="75" t="s">
        <v>511</v>
      </c>
      <c r="C42" s="2"/>
      <c r="D42" s="2"/>
    </row>
    <row r="43" spans="1:4" x14ac:dyDescent="0.25">
      <c r="A43" s="52" t="s">
        <v>115</v>
      </c>
      <c r="B43" s="75" t="s">
        <v>512</v>
      </c>
      <c r="C43" s="2"/>
      <c r="D43" s="2"/>
    </row>
    <row r="44" spans="1:4" x14ac:dyDescent="0.25">
      <c r="A44" s="52" t="s">
        <v>151</v>
      </c>
      <c r="B44" s="75" t="s">
        <v>513</v>
      </c>
      <c r="C44" s="2"/>
      <c r="D44" s="2"/>
    </row>
    <row r="45" spans="1:4" x14ac:dyDescent="0.25">
      <c r="B45" s="62"/>
      <c r="C45" s="2"/>
      <c r="D45" s="2"/>
    </row>
    <row r="46" spans="1:4" x14ac:dyDescent="0.25">
      <c r="A46" s="67" t="s">
        <v>119</v>
      </c>
      <c r="B46" s="66" t="s">
        <v>450</v>
      </c>
      <c r="C46" s="2"/>
      <c r="D46" s="2"/>
    </row>
    <row r="47" spans="1:4" s="4" customFormat="1" x14ac:dyDescent="0.25">
      <c r="A47"/>
      <c r="B47"/>
      <c r="C47" s="2"/>
      <c r="D47" s="2"/>
    </row>
    <row r="48" spans="1:4" s="103" customFormat="1" x14ac:dyDescent="0.25">
      <c r="A48" s="108" t="s">
        <v>137</v>
      </c>
      <c r="B48" s="108"/>
      <c r="C48" s="101"/>
      <c r="D48" s="101"/>
    </row>
    <row r="49" spans="1:4" x14ac:dyDescent="0.25">
      <c r="A49" s="83" t="s">
        <v>123</v>
      </c>
      <c r="B49" s="68" t="s">
        <v>124</v>
      </c>
      <c r="C49" s="2"/>
      <c r="D49" s="2"/>
    </row>
    <row r="50" spans="1:4" x14ac:dyDescent="0.25">
      <c r="A50" s="83" t="s">
        <v>65</v>
      </c>
      <c r="B50" s="68" t="s">
        <v>125</v>
      </c>
      <c r="C50" s="2"/>
      <c r="D50" s="2"/>
    </row>
    <row r="52" spans="1:4" s="103" customFormat="1" x14ac:dyDescent="0.25">
      <c r="A52" s="109" t="s">
        <v>140</v>
      </c>
      <c r="B52" s="84"/>
      <c r="C52" s="84"/>
      <c r="D52" s="84"/>
    </row>
    <row r="53" spans="1:4" x14ac:dyDescent="0.25">
      <c r="A53" s="110" t="s">
        <v>454</v>
      </c>
      <c r="B53" s="69" t="s">
        <v>455</v>
      </c>
      <c r="C53" s="86"/>
      <c r="D53" s="86"/>
    </row>
    <row r="54" spans="1:4" x14ac:dyDescent="0.25">
      <c r="A54" s="86"/>
      <c r="B54" s="86"/>
      <c r="C54" s="86"/>
      <c r="D54" s="86"/>
    </row>
    <row r="55" spans="1:4" x14ac:dyDescent="0.25">
      <c r="A55" s="84" t="s">
        <v>138</v>
      </c>
    </row>
  </sheetData>
  <sortState ref="A6:D12">
    <sortCondition ref="A5"/>
  </sortState>
  <mergeCells count="1">
    <mergeCell ref="A3:B3"/>
  </mergeCells>
  <hyperlinks>
    <hyperlink ref="B26" r:id="rId1"/>
    <hyperlink ref="B27" r:id="rId2"/>
    <hyperlink ref="B28" r:id="rId3"/>
    <hyperlink ref="B29" r:id="rId4"/>
    <hyperlink ref="B30" r:id="rId5"/>
    <hyperlink ref="B32" r:id="rId6"/>
    <hyperlink ref="A23" location="'802.11 WG Agenda'!A1" display="Refer to the 802.11 WG Agenda for links to policy documents under which the session operates."/>
    <hyperlink ref="B49" location="'WG11'!A1" display="IEEE 802.11 Working Group"/>
    <hyperlink ref="B50" location="CAC!A1" display="IEEE 802.11 Chair's Advisory Committee"/>
    <hyperlink ref="B10" location="'WNG SC Agenda'!A1" display="Wireless Next Generation Standing Committee"/>
    <hyperlink ref="B35" r:id="rId7"/>
    <hyperlink ref="B53" r:id="rId8"/>
    <hyperlink ref="D8" r:id="rId9"/>
    <hyperlink ref="D5" r:id="rId10"/>
    <hyperlink ref="D6" r:id="rId11"/>
    <hyperlink ref="D7" r:id="rId12"/>
    <hyperlink ref="D11" r:id="rId13"/>
    <hyperlink ref="D19" r:id="rId14"/>
    <hyperlink ref="D10" r:id="rId15"/>
    <hyperlink ref="D12" r:id="rId16"/>
    <hyperlink ref="D14" r:id="rId17"/>
    <hyperlink ref="D20" r:id="rId18"/>
    <hyperlink ref="D18" r:id="rId19"/>
    <hyperlink ref="D17" r:id="rId20"/>
    <hyperlink ref="D16" r:id="rId21"/>
    <hyperlink ref="D15" r:id="rId22"/>
    <hyperlink ref="B36" r:id="rId23"/>
    <hyperlink ref="B37" r:id="rId24"/>
    <hyperlink ref="B38" r:id="rId25"/>
    <hyperlink ref="B39" r:id="rId26"/>
    <hyperlink ref="B40" r:id="rId27"/>
    <hyperlink ref="B41" r:id="rId28"/>
    <hyperlink ref="B42" r:id="rId29"/>
    <hyperlink ref="B43" r:id="rId30"/>
    <hyperlink ref="B44" r:id="rId31"/>
  </hyperlinks>
  <pageMargins left="0.7" right="0.7" top="0.75" bottom="0.75" header="0.3" footer="0.3"/>
  <pageSetup paperSize="9" orientation="portrait" horizontalDpi="1200" verticalDpi="1200" r:id="rId3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B5" sqref="B5"/>
    </sheetView>
  </sheetViews>
  <sheetFormatPr defaultRowHeight="13.2" x14ac:dyDescent="0.25"/>
  <cols>
    <col min="1" max="1" width="33.21875" customWidth="1"/>
    <col min="2" max="2" width="65.77734375" customWidth="1"/>
  </cols>
  <sheetData>
    <row r="1" spans="1:2" s="6" customFormat="1" x14ac:dyDescent="0.25">
      <c r="A1" s="39" t="s">
        <v>93</v>
      </c>
      <c r="B1" s="39" t="s">
        <v>472</v>
      </c>
    </row>
    <row r="2" spans="1:2" x14ac:dyDescent="0.25">
      <c r="A2" s="39" t="s">
        <v>91</v>
      </c>
      <c r="B2" s="39" t="s">
        <v>473</v>
      </c>
    </row>
    <row r="3" spans="1:2" ht="13.8" thickBot="1" x14ac:dyDescent="0.3">
      <c r="A3" s="39" t="s">
        <v>92</v>
      </c>
      <c r="B3" s="39" t="s">
        <v>474</v>
      </c>
    </row>
    <row r="4" spans="1:2" s="6" customFormat="1" x14ac:dyDescent="0.25">
      <c r="A4" s="6" t="s">
        <v>87</v>
      </c>
      <c r="B4" s="41">
        <v>43114</v>
      </c>
    </row>
    <row r="5" spans="1:2" s="6" customFormat="1" x14ac:dyDescent="0.25">
      <c r="A5" s="45" t="s">
        <v>90</v>
      </c>
      <c r="B5" s="42">
        <f>B4+1</f>
        <v>43115</v>
      </c>
    </row>
    <row r="6" spans="1:2" s="6" customFormat="1" ht="13.8" thickBot="1" x14ac:dyDescent="0.3">
      <c r="A6" s="43" t="s">
        <v>88</v>
      </c>
      <c r="B6" s="44">
        <v>6</v>
      </c>
    </row>
    <row r="7" spans="1:2" s="6" customFormat="1" x14ac:dyDescent="0.25">
      <c r="A7" s="43" t="s">
        <v>89</v>
      </c>
      <c r="B7" s="41">
        <f>B4+B6-1</f>
        <v>43119</v>
      </c>
    </row>
    <row r="8" spans="1:2" x14ac:dyDescent="0.25">
      <c r="A8" t="s">
        <v>86</v>
      </c>
      <c r="B8" t="str">
        <f>RIGHT(Title!C4,1)</f>
        <v>4</v>
      </c>
    </row>
  </sheetData>
  <pageMargins left="0.7" right="0.7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3</vt:i4>
      </vt:variant>
    </vt:vector>
  </HeadingPairs>
  <TitlesOfParts>
    <vt:vector size="10" baseType="lpstr">
      <vt:lpstr>Title</vt:lpstr>
      <vt:lpstr>802.11 Cover</vt:lpstr>
      <vt:lpstr>Agenda Graphic</vt:lpstr>
      <vt:lpstr>WG11</vt:lpstr>
      <vt:lpstr>CAC</vt:lpstr>
      <vt:lpstr>Links</vt:lpstr>
      <vt:lpstr>Parameters</vt:lpstr>
      <vt:lpstr>'802.11 Cover'!Print_Area</vt:lpstr>
      <vt:lpstr>'Agenda Graphic'!Print_Area</vt:lpstr>
      <vt:lpstr>Title!Print_Area</vt:lpstr>
    </vt:vector>
  </TitlesOfParts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July 2017 802.11 Agenda</dc:title>
  <dc:subject>Agendas for the WG, TG, SC and AHC</dc:subject>
  <dc:creator>Stephens, Adrian P</dc:creator>
  <cp:keywords/>
  <cp:lastModifiedBy>Stephens, AdrianX</cp:lastModifiedBy>
  <cp:lastPrinted>2016-11-11T14:02:10Z</cp:lastPrinted>
  <dcterms:created xsi:type="dcterms:W3CDTF">2007-05-08T22:03:28Z</dcterms:created>
  <dcterms:modified xsi:type="dcterms:W3CDTF">2018-01-19T12:35:50Z</dcterms:modified>
  <cp:category>Plenary</cp:category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  <property fmtid="{D5CDD505-2E9C-101B-9397-08002B2CF9AE}" pid="3" name="TitusGUID">
    <vt:lpwstr>2ef41454-4a4f-43bc-965a-f3d03751e864</vt:lpwstr>
  </property>
</Properties>
</file>