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D:\pureVLC\Engineering_&amp;_Development\Standardisation\IEEE802.11\201711_Meeting2_LC_SG\"/>
    </mc:Choice>
  </mc:AlternateContent>
  <bookViews>
    <workbookView xWindow="0" yWindow="0" windowWidth="11400" windowHeight="5460" tabRatio="741"/>
  </bookViews>
  <sheets>
    <sheet name="Title" sheetId="419" r:id="rId1"/>
    <sheet name="Parameters" sheetId="782" r:id="rId2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0">Title!$B$1:$O$31</definedName>
    <definedName name="Print_Area_MI">#REF!</definedName>
    <definedName name="sm">#REF!</definedName>
    <definedName name="WednesdayMidWeekPlenary">#REF!</definedName>
  </definedNames>
  <calcPr calcId="162913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AC17" i="782" l="1"/>
  <c r="AC14" i="782"/>
  <c r="AB14" i="782"/>
  <c r="AC13" i="782"/>
  <c r="AB13" i="782"/>
  <c r="AC12" i="782"/>
  <c r="AB12" i="782"/>
  <c r="AC11" i="782"/>
  <c r="AB11" i="782"/>
  <c r="AC10" i="782"/>
  <c r="AB10" i="782"/>
  <c r="AC9" i="782"/>
  <c r="AB9" i="782"/>
  <c r="AC8" i="782"/>
  <c r="AB8" i="782"/>
  <c r="AC6" i="782"/>
  <c r="AB6" i="782"/>
  <c r="AC5" i="782"/>
  <c r="AB5" i="782"/>
</calcChain>
</file>

<file path=xl/sharedStrings.xml><?xml version="1.0" encoding="utf-8"?>
<sst xmlns="http://schemas.openxmlformats.org/spreadsheetml/2006/main" count="131" uniqueCount="94">
  <si>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</si>
  <si>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</si>
  <si>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</si>
  <si>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</si>
  <si>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</si>
  <si>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</si>
  <si>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</si>
  <si>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</si>
  <si>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Address</t>
  </si>
  <si>
    <t xml:space="preserve">Phone: </t>
  </si>
  <si>
    <t xml:space="preserve">Abstract: </t>
  </si>
  <si>
    <t>November 2017</t>
  </si>
  <si>
    <t>Nikola Serafimovski, Chair LC SG</t>
  </si>
  <si>
    <t>Consolidated KPI for PAR/CSD</t>
  </si>
  <si>
    <t>Nikola Serafimovski - (pureLiFi Ltd.)</t>
  </si>
  <si>
    <t>Chair, LC SG</t>
  </si>
  <si>
    <t>2nd Floor, Rosebery House, 9 Haymarket Terrace, Edinburgh EH12 5EZ, United Kingdom</t>
  </si>
  <si>
    <t>+44 131 516 1816</t>
  </si>
  <si>
    <t>nikola.serafimovski@purelifi.com</t>
  </si>
  <si>
    <t>Qiang Li (John) - (Huawei)</t>
  </si>
  <si>
    <t>Vice-Chair, LC SG</t>
  </si>
  <si>
    <t xml:space="preserve">Address: </t>
  </si>
  <si>
    <t>john.liqiang@hisilicon.com</t>
  </si>
  <si>
    <t xml:space="preserve">This document provides the consolidated key performance indicators (KPI) outlined in the contributions up to and including the Nov. 2017 plenary meeting of the LC SG. </t>
  </si>
  <si>
    <t>Document No. 11-17/</t>
  </si>
  <si>
    <t>1470r0</t>
  </si>
  <si>
    <t>1500r0</t>
  </si>
  <si>
    <t>1587r0</t>
  </si>
  <si>
    <t>1590r0</t>
  </si>
  <si>
    <t>1609r0</t>
  </si>
  <si>
    <t>1631r0</t>
  </si>
  <si>
    <t>1643r0</t>
  </si>
  <si>
    <t>1648r0</t>
  </si>
  <si>
    <t>1649r0</t>
  </si>
  <si>
    <t>1661r0</t>
  </si>
  <si>
    <t>1662r0</t>
  </si>
  <si>
    <t>1663r0</t>
  </si>
  <si>
    <t>1686r1</t>
  </si>
  <si>
    <t>1694r2</t>
  </si>
  <si>
    <t>1710r1</t>
  </si>
  <si>
    <t>1748r0</t>
  </si>
  <si>
    <t>Use-case</t>
  </si>
  <si>
    <t>Multiple</t>
  </si>
  <si>
    <t>MAC CON.</t>
  </si>
  <si>
    <t>Enterprise</t>
  </si>
  <si>
    <t>Home</t>
  </si>
  <si>
    <t>Retail</t>
  </si>
  <si>
    <t>IoT</t>
  </si>
  <si>
    <t>multiple</t>
  </si>
  <si>
    <t>indoor</t>
  </si>
  <si>
    <t>V2X</t>
  </si>
  <si>
    <t>Underwater</t>
  </si>
  <si>
    <t>VR</t>
  </si>
  <si>
    <t>Stadium</t>
  </si>
  <si>
    <t>Audio &amp; data</t>
  </si>
  <si>
    <t>Data Density</t>
  </si>
  <si>
    <t>Lighting</t>
  </si>
  <si>
    <t>Security Considerations.</t>
  </si>
  <si>
    <t>Secrecy Rate</t>
  </si>
  <si>
    <t>Wireless Backhaul</t>
  </si>
  <si>
    <t>Industrial</t>
  </si>
  <si>
    <t>General</t>
  </si>
  <si>
    <t>No KPI</t>
  </si>
  <si>
    <t>Throughput (Mbps)</t>
  </si>
  <si>
    <t>min</t>
  </si>
  <si>
    <t>max</t>
  </si>
  <si>
    <t>Latency - max (ms)</t>
  </si>
  <si>
    <t>Distance (m)</t>
  </si>
  <si>
    <t>Jitter target (ms)</t>
  </si>
  <si>
    <t>Propogation Distance - full performance (m)</t>
  </si>
  <si>
    <t>Users per AP</t>
  </si>
  <si>
    <t>Transmitter Density (/sqm)</t>
  </si>
  <si>
    <t>Receiver Density (/sqm)</t>
  </si>
  <si>
    <t>Roaming</t>
  </si>
  <si>
    <t>fast</t>
  </si>
  <si>
    <t>seamless</t>
  </si>
  <si>
    <t>existing</t>
  </si>
  <si>
    <t>none</t>
  </si>
  <si>
    <t>Security</t>
  </si>
  <si>
    <t>802.11 existing</t>
  </si>
  <si>
    <t>Availability - min signal strength (lux)</t>
  </si>
  <si>
    <t>Interoperability</t>
  </si>
  <si>
    <t>Wi-Fi offloading</t>
  </si>
  <si>
    <t>Wi-Fi/LiFi</t>
  </si>
  <si>
    <t>802.11ac/ax and LWA/LWIP</t>
  </si>
  <si>
    <t>802.11ac/ax</t>
  </si>
  <si>
    <t>802.11ay</t>
  </si>
  <si>
    <t>Industrial Ethernet</t>
  </si>
  <si>
    <t>Wi-Fi</t>
  </si>
  <si>
    <t>Interference management</t>
  </si>
  <si>
    <t>Support</t>
  </si>
  <si>
    <t>AVE.
(exc. Highlight)</t>
  </si>
  <si>
    <t>AVE.</t>
  </si>
  <si>
    <t>doc.: IEEE 802.11-17/1778r1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</si>
</sst>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yyyy\-mm\-dd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b/>
      <i/>
      <sz val="1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1" fillId="4" borderId="0" applyNumberFormat="0" applyBorder="0" applyAlignment="0" applyProtection="0"/>
    <xf numFmtId="0" fontId="26" fillId="9" borderId="1" applyNumberFormat="0" applyAlignment="0" applyProtection="0"/>
    <xf numFmtId="0" fontId="23" fillId="23" borderId="2" applyNumberFormat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8" fillId="3" borderId="1" applyNumberFormat="0" applyAlignment="0" applyProtection="0"/>
    <xf numFmtId="0" fontId="22" fillId="0" borderId="6" applyNumberFormat="0" applyFill="0" applyAlignment="0" applyProtection="0"/>
    <xf numFmtId="0" fontId="29" fillId="12" borderId="0" applyNumberFormat="0" applyBorder="0" applyAlignment="0" applyProtection="0"/>
    <xf numFmtId="0" fontId="9" fillId="0" borderId="0"/>
    <xf numFmtId="0" fontId="7" fillId="0" borderId="0"/>
    <xf numFmtId="0" fontId="7" fillId="0" borderId="0"/>
    <xf numFmtId="0" fontId="33" fillId="0" borderId="0"/>
    <xf numFmtId="0" fontId="6" fillId="0" borderId="0"/>
    <xf numFmtId="0" fontId="25" fillId="5" borderId="7" applyNumberFormat="0" applyFont="0" applyAlignment="0" applyProtection="0"/>
    <xf numFmtId="0" fontId="7" fillId="5" borderId="7" applyNumberFormat="0" applyFont="0" applyAlignment="0" applyProtection="0"/>
    <xf numFmtId="0" fontId="30" fillId="9" borderId="8" applyNumberFormat="0" applyAlignment="0" applyProtection="0"/>
    <xf numFmtId="0" fontId="21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23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8" fillId="0" borderId="0" applyNumberFormat="0" applyFill="0" applyBorder="0" applyAlignment="0" applyProtection="0">
      <alignment vertical="top"/>
      <protection locked="0"/>
    </xf>
    <xf numFmtId="164" fontId="8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8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4" fillId="24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8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3" fillId="25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11" fillId="0" borderId="0" xfId="0" applyFont="1" applyFill="1"/>
    <xf numFmtId="0" fontId="36" fillId="0" borderId="0" xfId="0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49" fontId="15" fillId="0" borderId="0" xfId="0" quotePrefix="1" applyNumberFormat="1" applyFont="1" applyFill="1" applyAlignment="1">
      <alignment horizontal="left"/>
    </xf>
    <xf numFmtId="49" fontId="35" fillId="0" borderId="0" xfId="0" applyNumberFormat="1" applyFont="1" applyFill="1" applyAlignment="1">
      <alignment horizontal="left"/>
    </xf>
    <xf numFmtId="0" fontId="9" fillId="0" borderId="13" xfId="0" applyFont="1" applyFill="1" applyBorder="1" applyAlignment="1">
      <alignment vertical="center"/>
    </xf>
    <xf numFmtId="0" fontId="36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11" fillId="0" borderId="12" xfId="0" applyFont="1" applyFill="1" applyBorder="1"/>
    <xf numFmtId="0" fontId="36" fillId="0" borderId="0" xfId="0" applyFont="1" applyFill="1" applyBorder="1" applyAlignment="1">
      <alignment horizontal="left"/>
    </xf>
    <xf numFmtId="49" fontId="36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3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left"/>
    </xf>
    <xf numFmtId="49" fontId="13" fillId="0" borderId="0" xfId="60" applyNumberFormat="1" applyFont="1" applyFill="1" applyAlignment="1" applyProtection="1">
      <alignment horizontal="left"/>
    </xf>
    <xf numFmtId="0" fontId="36" fillId="0" borderId="0" xfId="0" applyFont="1" applyFill="1" applyAlignment="1">
      <alignment horizontal="right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/>
    <xf numFmtId="0" fontId="0" fillId="0" borderId="21" xfId="0" applyFill="1" applyBorder="1" applyAlignment="1">
      <alignment vertical="center"/>
    </xf>
    <xf numFmtId="165" fontId="35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0" fillId="0" borderId="0" xfId="0" applyAlignment="1">
      <alignment horizontal="center" vertical="center"/>
    </xf>
    <xf numFmtId="49" fontId="8" fillId="0" borderId="0" xfId="60" applyNumberFormat="1" applyFill="1" applyAlignment="1" applyProtection="1">
      <alignment horizontal="left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4" fillId="0" borderId="0" xfId="0" applyNumberFormat="1" applyFont="1" applyAlignment="1">
      <alignment horizontal="center" vertical="center"/>
    </xf>
    <xf numFmtId="0" fontId="43" fillId="25" borderId="0" xfId="105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3" fillId="25" borderId="0" xfId="105" applyAlignment="1">
      <alignment horizontal="center" vertical="center" wrapText="1"/>
    </xf>
    <xf numFmtId="2" fontId="44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justify" vertical="top" wrapText="1"/>
    </xf>
    <xf numFmtId="0" fontId="39" fillId="0" borderId="19" xfId="0" applyFont="1" applyFill="1" applyBorder="1" applyAlignment="1">
      <alignment horizontal="center" vertical="center" wrapText="1" readingOrder="1"/>
    </xf>
    <xf numFmtId="0" fontId="39" fillId="0" borderId="11" xfId="0" applyFont="1" applyFill="1" applyBorder="1" applyAlignment="1">
      <alignment horizontal="center" vertical="center" wrapText="1" readingOrder="1"/>
    </xf>
    <xf numFmtId="0" fontId="39" fillId="0" borderId="20" xfId="0" applyFont="1" applyFill="1" applyBorder="1" applyAlignment="1">
      <alignment horizontal="center" vertical="center" wrapText="1" readingOrder="1"/>
    </xf>
    <xf numFmtId="0" fontId="39" fillId="0" borderId="17" xfId="0" applyFont="1" applyFill="1" applyBorder="1" applyAlignment="1">
      <alignment horizontal="center" vertical="center" wrapText="1" readingOrder="1"/>
    </xf>
    <xf numFmtId="0" fontId="39" fillId="0" borderId="0" xfId="0" applyFont="1" applyFill="1" applyBorder="1" applyAlignment="1">
      <alignment horizontal="center" vertical="center" wrapText="1" readingOrder="1"/>
    </xf>
    <xf numFmtId="0" fontId="39" fillId="0" borderId="15" xfId="0" applyFont="1" applyFill="1" applyBorder="1" applyAlignment="1">
      <alignment horizontal="center" vertical="center" wrapText="1" readingOrder="1"/>
    </xf>
    <xf numFmtId="0" fontId="39" fillId="0" borderId="18" xfId="0" applyFont="1" applyFill="1" applyBorder="1" applyAlignment="1">
      <alignment horizontal="center" vertical="center" wrapText="1" readingOrder="1"/>
    </xf>
    <xf numFmtId="0" fontId="39" fillId="0" borderId="10" xfId="0" applyFont="1" applyFill="1" applyBorder="1" applyAlignment="1">
      <alignment horizontal="center" vertical="center" wrapText="1" readingOrder="1"/>
    </xf>
    <xf numFmtId="0" fontId="39" fillId="0" borderId="16" xfId="0" applyFont="1" applyFill="1" applyBorder="1" applyAlignment="1">
      <alignment horizontal="center" vertical="center" wrapText="1" readingOrder="1"/>
    </xf>
    <xf numFmtId="49" fontId="35" fillId="0" borderId="0" xfId="0" applyNumberFormat="1" applyFont="1" applyFill="1" applyAlignment="1">
      <alignment horizontal="left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2 2" xfId="57"/>
    <cellStyle name="Heading 3 2" xfId="5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" xfId="105" builtinId="28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te 2" xfId="72"/>
    <cellStyle name="Note 3" xfId="94"/>
    <cellStyle name="Notiz" xfId="73"/>
    <cellStyle name="Output 2" xfId="74"/>
    <cellStyle name="Schlecht" xfId="75"/>
    <cellStyle name="Title 2" xfId="76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hn.liqiang@hisilicon.com" TargetMode="External"/><Relationship Id="rId1" Type="http://schemas.openxmlformats.org/officeDocument/2006/relationships/hyperlink" Target="mailto:nikola.serafimovski@purelif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G9" sqref="G9"/>
    </sheetView>
  </sheetViews>
  <sheetFormatPr defaultColWidth="9.33203125" defaultRowHeight="20.100000000000001" customHeight="1" x14ac:dyDescent="0.3"/>
  <cols>
    <col min="1" max="1" width="1.44140625" style="2" customWidth="1"/>
    <col min="2" max="2" width="19.6640625" style="8" customWidth="1"/>
    <col min="3" max="3" width="18.6640625" style="8" customWidth="1"/>
    <col min="4" max="5" width="9.33203125" style="8"/>
    <col min="6" max="6" width="14.33203125" style="8" customWidth="1"/>
    <col min="7" max="7" width="9.33203125" style="8"/>
    <col min="8" max="8" width="22" style="8" customWidth="1"/>
    <col min="9" max="9" width="15.33203125" style="8" customWidth="1"/>
    <col min="10" max="16384" width="9.33203125" style="8"/>
  </cols>
  <sheetData>
    <row r="1" spans="1:15" s="5" customFormat="1" ht="20.100000000000001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4">
      <c r="B2" s="6"/>
      <c r="C2" s="7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5">
      <c r="B3" s="6"/>
      <c r="C3" s="9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5">
      <c r="B4" s="9" t="s">
        <v>2</v>
      </c>
      <c r="C4" s="9" t="s">
        <v>93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5">
      <c r="B5" s="9" t="s">
        <v>3</v>
      </c>
      <c r="C5" s="10" t="s">
        <v>11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4">
      <c r="B6" s="9" t="s">
        <v>4</v>
      </c>
      <c r="C6" s="12" t="s">
        <v>12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4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s="21" customFormat="1" ht="20.100000000000001" customHeight="1" x14ac:dyDescent="0.4">
      <c r="A8" s="2"/>
      <c r="B8" s="17" t="s">
        <v>5</v>
      </c>
      <c r="C8" s="18" t="s">
        <v>13</v>
      </c>
      <c r="D8" s="19"/>
      <c r="E8" s="19"/>
      <c r="F8" s="19"/>
      <c r="G8" s="19"/>
      <c r="H8" s="20"/>
      <c r="I8" s="20"/>
      <c r="J8" s="20"/>
      <c r="K8" s="20"/>
      <c r="L8" s="20"/>
      <c r="M8" s="20"/>
    </row>
    <row r="9" spans="1:15" ht="20.100000000000001" customHeight="1" x14ac:dyDescent="0.4">
      <c r="B9" s="9" t="s">
        <v>6</v>
      </c>
      <c r="C9" s="29">
        <v>43047</v>
      </c>
      <c r="D9" s="22"/>
      <c r="E9" s="22"/>
      <c r="F9" s="22"/>
      <c r="G9" s="22"/>
      <c r="H9" s="6"/>
      <c r="I9" s="6"/>
      <c r="J9" s="6"/>
      <c r="K9" s="6"/>
      <c r="L9" s="6"/>
      <c r="M9" s="6"/>
    </row>
    <row r="10" spans="1:15" ht="20.100000000000001" customHeight="1" x14ac:dyDescent="0.4">
      <c r="B10" s="9" t="s">
        <v>7</v>
      </c>
      <c r="C10" s="30" t="s">
        <v>14</v>
      </c>
      <c r="D10" s="12"/>
      <c r="E10" s="12"/>
      <c r="F10" s="12"/>
      <c r="G10" s="12"/>
      <c r="H10" s="23"/>
      <c r="I10" s="30" t="s">
        <v>19</v>
      </c>
      <c r="J10" s="12"/>
      <c r="K10" s="22"/>
      <c r="L10" s="22"/>
      <c r="M10" s="22"/>
    </row>
    <row r="11" spans="1:15" ht="20.100000000000001" customHeight="1" x14ac:dyDescent="0.4">
      <c r="B11" s="22"/>
      <c r="C11" s="12" t="s">
        <v>15</v>
      </c>
      <c r="D11" s="12"/>
      <c r="E11" s="12"/>
      <c r="F11" s="12"/>
      <c r="G11" s="12"/>
      <c r="H11" s="23"/>
      <c r="I11" s="12" t="s">
        <v>20</v>
      </c>
      <c r="J11" s="12"/>
      <c r="K11" s="22"/>
      <c r="L11" s="22"/>
      <c r="M11" s="22"/>
    </row>
    <row r="12" spans="1:15" ht="62.4" customHeight="1" x14ac:dyDescent="0.4">
      <c r="B12" s="22"/>
      <c r="C12" s="12" t="s">
        <v>8</v>
      </c>
      <c r="D12" s="55" t="s">
        <v>16</v>
      </c>
      <c r="E12" s="55"/>
      <c r="F12" s="55"/>
      <c r="G12" s="55"/>
      <c r="H12" s="55"/>
      <c r="I12" s="12" t="s">
        <v>21</v>
      </c>
      <c r="J12" s="12"/>
      <c r="K12" s="22"/>
      <c r="L12" s="22"/>
      <c r="M12" s="22"/>
    </row>
    <row r="13" spans="1:15" ht="20.100000000000001" customHeight="1" x14ac:dyDescent="0.4">
      <c r="B13" s="22"/>
      <c r="C13" s="12" t="s">
        <v>9</v>
      </c>
      <c r="D13" s="12" t="s">
        <v>17</v>
      </c>
      <c r="E13" s="12"/>
      <c r="F13" s="12"/>
      <c r="G13" s="12"/>
      <c r="H13" s="23"/>
      <c r="I13" s="22" t="s">
        <v>9</v>
      </c>
      <c r="J13" s="12"/>
      <c r="K13" s="22"/>
      <c r="L13" s="22"/>
      <c r="M13" s="22"/>
    </row>
    <row r="14" spans="1:15" ht="20.100000000000001" customHeight="1" x14ac:dyDescent="0.4">
      <c r="B14" s="22"/>
      <c r="C14" s="32" t="s">
        <v>18</v>
      </c>
      <c r="D14" s="12"/>
      <c r="E14" s="12"/>
      <c r="F14" s="12"/>
      <c r="G14" s="12"/>
      <c r="H14" s="23"/>
      <c r="I14" s="32" t="s">
        <v>22</v>
      </c>
      <c r="J14" s="12"/>
      <c r="K14" s="22"/>
      <c r="L14" s="22"/>
      <c r="M14" s="22"/>
    </row>
    <row r="15" spans="1:15" ht="20.100000000000001" customHeight="1" x14ac:dyDescent="0.4">
      <c r="B15" s="22"/>
      <c r="C15" s="12"/>
      <c r="D15" s="12"/>
      <c r="E15" s="12"/>
      <c r="F15" s="12"/>
      <c r="G15" s="12"/>
      <c r="H15" s="23"/>
      <c r="I15" s="24"/>
      <c r="J15" s="23"/>
      <c r="K15" s="6"/>
      <c r="L15" s="6"/>
      <c r="M15" s="6"/>
    </row>
    <row r="16" spans="1:15" ht="20.100000000000001" customHeight="1" x14ac:dyDescent="0.35">
      <c r="C16" s="6"/>
      <c r="D16" s="6"/>
      <c r="E16" s="6"/>
      <c r="F16" s="6"/>
      <c r="G16" s="6"/>
      <c r="H16" s="6"/>
      <c r="I16" s="30"/>
      <c r="J16" s="6"/>
      <c r="K16" s="6"/>
      <c r="L16" s="6"/>
      <c r="M16" s="6"/>
    </row>
    <row r="17" spans="1:16" ht="20.100000000000001" customHeight="1" x14ac:dyDescent="0.4">
      <c r="A17" s="28"/>
      <c r="C17" s="6"/>
      <c r="D17" s="6"/>
      <c r="E17" s="6"/>
      <c r="F17" s="6"/>
      <c r="G17" s="6"/>
      <c r="H17" s="6"/>
      <c r="I17" s="12"/>
      <c r="J17" s="6"/>
      <c r="K17" s="6"/>
      <c r="L17" s="6"/>
      <c r="M17" s="6"/>
    </row>
    <row r="18" spans="1:16" ht="20.100000000000001" customHeight="1" x14ac:dyDescent="0.4">
      <c r="A18" s="28"/>
      <c r="C18" s="6"/>
      <c r="D18" s="6"/>
      <c r="E18" s="6"/>
      <c r="F18" s="6"/>
      <c r="G18" s="6"/>
      <c r="H18" s="6"/>
      <c r="I18" s="12"/>
      <c r="J18" s="6"/>
      <c r="K18" s="6"/>
      <c r="L18" s="6"/>
      <c r="M18" s="6"/>
    </row>
    <row r="19" spans="1:16" ht="20.100000000000001" customHeight="1" x14ac:dyDescent="0.4">
      <c r="A19" s="28"/>
      <c r="C19" s="6"/>
      <c r="D19" s="6"/>
      <c r="E19" s="6"/>
      <c r="F19" s="6"/>
      <c r="G19" s="6"/>
      <c r="H19" s="6"/>
      <c r="I19" s="22"/>
      <c r="J19" s="6"/>
      <c r="K19" s="6"/>
      <c r="L19" s="6"/>
      <c r="M19" s="6"/>
    </row>
    <row r="20" spans="1:16" ht="20.100000000000001" customHeight="1" x14ac:dyDescent="0.3">
      <c r="A20" s="28"/>
      <c r="C20" s="6"/>
      <c r="D20" s="6"/>
      <c r="E20" s="6"/>
      <c r="F20" s="6"/>
      <c r="G20" s="6"/>
      <c r="H20" s="6"/>
      <c r="I20" s="24"/>
      <c r="J20" s="6"/>
      <c r="K20" s="6"/>
      <c r="L20" s="6"/>
      <c r="M20" s="6"/>
    </row>
    <row r="21" spans="1:16" ht="20.100000000000001" customHeight="1" x14ac:dyDescent="0.4">
      <c r="A21" s="28"/>
      <c r="C21" s="6"/>
      <c r="D21" s="6"/>
      <c r="E21" s="6"/>
      <c r="F21" s="6"/>
      <c r="G21" s="6"/>
      <c r="H21" s="6"/>
      <c r="I21" s="12"/>
      <c r="J21" s="6"/>
      <c r="K21" s="6"/>
      <c r="L21" s="6"/>
      <c r="M21" s="6"/>
    </row>
    <row r="22" spans="1:16" ht="20.100000000000001" customHeight="1" x14ac:dyDescent="0.3">
      <c r="C22" s="46" t="s">
        <v>23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</row>
    <row r="23" spans="1:16" ht="20.100000000000001" customHeight="1" x14ac:dyDescent="0.35">
      <c r="B23" s="25" t="s">
        <v>10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16" ht="20.100000000000001" customHeight="1" x14ac:dyDescent="0.3"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32" spans="1:16" ht="20.100000000000001" customHeight="1" x14ac:dyDescent="0.3">
      <c r="B32" s="26"/>
      <c r="C32" s="45"/>
      <c r="D32" s="45"/>
      <c r="E32" s="45"/>
      <c r="F32" s="45"/>
    </row>
    <row r="33" spans="2:6" ht="20.100000000000001" customHeight="1" x14ac:dyDescent="0.3">
      <c r="B33" s="21"/>
      <c r="C33" s="27"/>
      <c r="D33" s="27"/>
      <c r="E33" s="27"/>
      <c r="F33" s="27"/>
    </row>
    <row r="34" spans="2:6" ht="20.100000000000001" customHeight="1" x14ac:dyDescent="0.3">
      <c r="B34" s="21"/>
      <c r="C34" s="44"/>
      <c r="D34" s="44"/>
      <c r="E34" s="44"/>
      <c r="F34" s="44"/>
    </row>
    <row r="35" spans="2:6" ht="20.100000000000001" customHeight="1" x14ac:dyDescent="0.3">
      <c r="B35" s="21"/>
      <c r="C35" s="27"/>
      <c r="D35" s="27"/>
      <c r="E35" s="27"/>
      <c r="F35" s="27"/>
    </row>
    <row r="36" spans="2:6" ht="20.100000000000001" customHeight="1" x14ac:dyDescent="0.3">
      <c r="B36" s="21"/>
      <c r="C36" s="44"/>
      <c r="D36" s="44"/>
      <c r="E36" s="44"/>
      <c r="F36" s="44"/>
    </row>
    <row r="37" spans="2:6" ht="20.100000000000001" customHeight="1" x14ac:dyDescent="0.3">
      <c r="C37" s="44"/>
      <c r="D37" s="44"/>
      <c r="E37" s="44"/>
      <c r="F37" s="44"/>
    </row>
  </sheetData>
  <mergeCells count="5">
    <mergeCell ref="C34:F34"/>
    <mergeCell ref="C32:F32"/>
    <mergeCell ref="C36:F37"/>
    <mergeCell ref="C22:P24"/>
    <mergeCell ref="D12:H12"/>
  </mergeCells>
  <phoneticPr fontId="0" type="noConversion"/>
  <hyperlinks>
    <hyperlink ref="C14" r:id="rId1"/>
    <hyperlink ref="I14" r:id="rId2"/>
  </hyperlinks>
  <printOptions horizontalCentered="1"/>
  <pageMargins left="0.75" right="0.75" top="1" bottom="1" header="0.5" footer="0.5"/>
  <pageSetup scale="53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pane xSplit="1" ySplit="1" topLeftCell="AB9" activePane="bottomRight" state="frozen"/>
      <selection pane="topRight" activeCell="B1" sqref="B1"/>
      <selection pane="bottomLeft" activeCell="A2" sqref="A2"/>
      <selection pane="bottomRight" activeCell="AC15" sqref="AC15"/>
    </sheetView>
  </sheetViews>
  <sheetFormatPr defaultRowHeight="13.2" x14ac:dyDescent="0.25"/>
  <cols>
    <col min="1" max="1" width="25.5546875" style="42" customWidth="1"/>
    <col min="2" max="2" width="14.109375" style="31" bestFit="1" customWidth="1"/>
    <col min="3" max="28" width="8.88671875" style="31"/>
    <col min="29" max="29" width="16.21875" style="31" customWidth="1"/>
  </cols>
  <sheetData>
    <row r="1" spans="1:29" s="1" customFormat="1" ht="28.8" x14ac:dyDescent="0.25">
      <c r="A1" s="33" t="s">
        <v>24</v>
      </c>
      <c r="B1" s="34" t="s">
        <v>25</v>
      </c>
      <c r="C1" s="34" t="s">
        <v>26</v>
      </c>
      <c r="D1" s="35" t="s">
        <v>27</v>
      </c>
      <c r="E1" s="35" t="s">
        <v>28</v>
      </c>
      <c r="F1" s="35"/>
      <c r="G1" s="35"/>
      <c r="H1" s="35"/>
      <c r="I1" s="35" t="s">
        <v>29</v>
      </c>
      <c r="J1" s="35" t="s">
        <v>30</v>
      </c>
      <c r="K1" s="35"/>
      <c r="L1" s="35"/>
      <c r="M1" s="35" t="s">
        <v>31</v>
      </c>
      <c r="N1" s="35"/>
      <c r="O1" s="35"/>
      <c r="P1" s="35" t="s">
        <v>32</v>
      </c>
      <c r="Q1" s="35" t="s">
        <v>33</v>
      </c>
      <c r="R1" s="35" t="s">
        <v>34</v>
      </c>
      <c r="S1" s="35" t="s">
        <v>35</v>
      </c>
      <c r="T1" s="35" t="s">
        <v>36</v>
      </c>
      <c r="U1" s="35" t="s">
        <v>37</v>
      </c>
      <c r="V1" s="35" t="s">
        <v>38</v>
      </c>
      <c r="W1" s="35" t="s">
        <v>39</v>
      </c>
      <c r="X1" s="35"/>
      <c r="Y1" s="35"/>
      <c r="Z1" s="35" t="s">
        <v>40</v>
      </c>
      <c r="AA1" s="35"/>
      <c r="AB1" s="35" t="s">
        <v>92</v>
      </c>
      <c r="AC1" s="34" t="s">
        <v>91</v>
      </c>
    </row>
    <row r="2" spans="1:29" ht="14.4" x14ac:dyDescent="0.25">
      <c r="A2" s="43" t="s">
        <v>41</v>
      </c>
      <c r="B2" s="36"/>
      <c r="C2" s="36" t="s">
        <v>42</v>
      </c>
      <c r="D2" s="31" t="s">
        <v>43</v>
      </c>
      <c r="E2" s="31" t="s">
        <v>44</v>
      </c>
      <c r="F2" s="31" t="s">
        <v>45</v>
      </c>
      <c r="G2" s="31" t="s">
        <v>46</v>
      </c>
      <c r="H2" s="31" t="s">
        <v>47</v>
      </c>
      <c r="I2" s="31" t="s">
        <v>48</v>
      </c>
      <c r="J2" s="31" t="s">
        <v>49</v>
      </c>
      <c r="K2" s="31" t="s">
        <v>50</v>
      </c>
      <c r="L2" s="31" t="s">
        <v>51</v>
      </c>
      <c r="M2" s="31" t="s">
        <v>52</v>
      </c>
      <c r="N2" s="31" t="s">
        <v>44</v>
      </c>
      <c r="O2" s="31" t="s">
        <v>53</v>
      </c>
      <c r="P2" s="31" t="s">
        <v>54</v>
      </c>
      <c r="Q2" s="31" t="s">
        <v>55</v>
      </c>
      <c r="R2" s="31" t="s">
        <v>42</v>
      </c>
      <c r="S2" s="31" t="s">
        <v>42</v>
      </c>
      <c r="T2" s="31" t="s">
        <v>56</v>
      </c>
      <c r="U2" s="31" t="s">
        <v>57</v>
      </c>
      <c r="V2" s="31" t="s">
        <v>58</v>
      </c>
      <c r="W2" s="31" t="s">
        <v>59</v>
      </c>
      <c r="X2" s="31" t="s">
        <v>60</v>
      </c>
      <c r="Y2" s="31" t="s">
        <v>61</v>
      </c>
      <c r="Z2" s="31" t="s">
        <v>51</v>
      </c>
      <c r="AC2" s="35" t="s">
        <v>42</v>
      </c>
    </row>
    <row r="3" spans="1:29" ht="14.4" x14ac:dyDescent="0.25">
      <c r="A3" s="43"/>
      <c r="B3" s="36"/>
      <c r="C3" s="36"/>
      <c r="R3" s="31" t="s">
        <v>62</v>
      </c>
      <c r="AC3" s="35"/>
    </row>
    <row r="4" spans="1:29" s="1" customFormat="1" ht="14.4" x14ac:dyDescent="0.25">
      <c r="A4" s="43" t="s">
        <v>63</v>
      </c>
      <c r="B4" s="36"/>
      <c r="C4" s="36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7"/>
    </row>
    <row r="5" spans="1:29" s="1" customFormat="1" ht="14.4" x14ac:dyDescent="0.25">
      <c r="A5" s="43" t="s">
        <v>64</v>
      </c>
      <c r="B5" s="36">
        <v>100</v>
      </c>
      <c r="C5" s="36">
        <v>10</v>
      </c>
      <c r="D5" s="31"/>
      <c r="E5" s="31">
        <v>100</v>
      </c>
      <c r="F5" s="31">
        <v>100</v>
      </c>
      <c r="G5" s="31">
        <v>1</v>
      </c>
      <c r="H5" s="31">
        <v>0.1</v>
      </c>
      <c r="I5" s="31">
        <v>100</v>
      </c>
      <c r="J5" s="31">
        <v>200</v>
      </c>
      <c r="K5" s="31">
        <v>1</v>
      </c>
      <c r="L5" s="31">
        <v>1</v>
      </c>
      <c r="M5" s="31">
        <v>1000</v>
      </c>
      <c r="N5" s="31">
        <v>25</v>
      </c>
      <c r="O5" s="31">
        <v>25</v>
      </c>
      <c r="P5" s="31">
        <v>2</v>
      </c>
      <c r="Q5" s="31"/>
      <c r="R5" s="31"/>
      <c r="S5" s="31">
        <v>10</v>
      </c>
      <c r="T5" s="31"/>
      <c r="U5" s="31"/>
      <c r="V5" s="31"/>
      <c r="W5" s="38">
        <v>1000</v>
      </c>
      <c r="X5" s="31">
        <v>10</v>
      </c>
      <c r="Y5" s="31">
        <v>100</v>
      </c>
      <c r="Z5" s="38">
        <v>1</v>
      </c>
      <c r="AA5" s="31"/>
      <c r="AB5" s="39">
        <f>AVERAGE(B5:Z5)</f>
        <v>146.63684210526316</v>
      </c>
      <c r="AC5" s="37">
        <f>AVERAGE(B5:V5,X5:Y5)</f>
        <v>105.00588235294117</v>
      </c>
    </row>
    <row r="6" spans="1:29" s="1" customFormat="1" ht="14.4" x14ac:dyDescent="0.25">
      <c r="A6" s="43" t="s">
        <v>65</v>
      </c>
      <c r="B6" s="36">
        <v>1000</v>
      </c>
      <c r="C6" s="40">
        <v>5000</v>
      </c>
      <c r="D6" s="31"/>
      <c r="E6" s="31">
        <v>1000</v>
      </c>
      <c r="F6" s="31">
        <v>1000</v>
      </c>
      <c r="G6" s="31">
        <v>1000</v>
      </c>
      <c r="H6" s="31">
        <v>100</v>
      </c>
      <c r="I6" s="31">
        <v>1000</v>
      </c>
      <c r="J6" s="31">
        <v>1000</v>
      </c>
      <c r="K6" s="31">
        <v>50</v>
      </c>
      <c r="L6" s="31">
        <v>50</v>
      </c>
      <c r="M6" s="38">
        <v>220000</v>
      </c>
      <c r="N6" s="31">
        <v>1000</v>
      </c>
      <c r="O6" s="31">
        <v>50</v>
      </c>
      <c r="P6" s="31">
        <v>8</v>
      </c>
      <c r="Q6" s="31"/>
      <c r="R6" s="31"/>
      <c r="S6" s="31">
        <v>1000</v>
      </c>
      <c r="T6" s="31"/>
      <c r="U6" s="31"/>
      <c r="V6" s="31"/>
      <c r="W6" s="38">
        <v>10000</v>
      </c>
      <c r="X6" s="31">
        <v>1000</v>
      </c>
      <c r="Y6" s="31">
        <v>1000</v>
      </c>
      <c r="Z6" s="31">
        <v>1000</v>
      </c>
      <c r="AA6" s="31"/>
      <c r="AB6" s="39">
        <f t="shared" ref="AB6:AB14" si="0">AVERAGE(B6:Z6)</f>
        <v>12960.947368421053</v>
      </c>
      <c r="AC6" s="37">
        <f>AVERAGE(B6,D6:L6,N6:V6,X6:Z6)</f>
        <v>703.625</v>
      </c>
    </row>
    <row r="7" spans="1:29" s="1" customFormat="1" ht="14.4" x14ac:dyDescent="0.25">
      <c r="A7" s="43"/>
      <c r="B7" s="36"/>
      <c r="C7" s="36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9"/>
      <c r="AC7" s="37"/>
    </row>
    <row r="8" spans="1:29" ht="14.4" x14ac:dyDescent="0.25">
      <c r="A8" s="43" t="s">
        <v>66</v>
      </c>
      <c r="B8" s="36"/>
      <c r="C8" s="40">
        <v>50</v>
      </c>
      <c r="E8" s="31">
        <v>5</v>
      </c>
      <c r="F8" s="31">
        <v>5</v>
      </c>
      <c r="G8" s="31">
        <v>5</v>
      </c>
      <c r="H8" s="31">
        <v>5</v>
      </c>
      <c r="I8" s="31">
        <v>5</v>
      </c>
      <c r="M8" s="31">
        <v>3</v>
      </c>
      <c r="N8" s="31">
        <v>10</v>
      </c>
      <c r="P8" s="31">
        <v>3</v>
      </c>
      <c r="S8" s="31">
        <v>6</v>
      </c>
      <c r="W8" s="31">
        <v>5</v>
      </c>
      <c r="X8" s="31">
        <v>5</v>
      </c>
      <c r="AB8" s="39">
        <f t="shared" si="0"/>
        <v>8.9166666666666661</v>
      </c>
      <c r="AC8" s="41">
        <f>AVERAGE(B8,D8:Z8)</f>
        <v>5.1818181818181817</v>
      </c>
    </row>
    <row r="9" spans="1:29" ht="14.4" x14ac:dyDescent="0.25">
      <c r="A9" s="43" t="s">
        <v>67</v>
      </c>
      <c r="B9" s="36"/>
      <c r="C9" s="36">
        <v>10</v>
      </c>
      <c r="E9" s="31">
        <v>3</v>
      </c>
      <c r="F9" s="31">
        <v>3</v>
      </c>
      <c r="G9" s="31">
        <v>10</v>
      </c>
      <c r="H9" s="31">
        <v>20</v>
      </c>
      <c r="I9" s="31">
        <v>5</v>
      </c>
      <c r="J9" s="31">
        <v>10</v>
      </c>
      <c r="K9" s="31">
        <v>50</v>
      </c>
      <c r="L9" s="38">
        <v>100</v>
      </c>
      <c r="N9" s="31">
        <v>5</v>
      </c>
      <c r="W9" s="38">
        <v>100</v>
      </c>
      <c r="X9" s="31">
        <v>20</v>
      </c>
      <c r="Y9" s="31">
        <v>10</v>
      </c>
      <c r="Z9" s="38">
        <v>100</v>
      </c>
      <c r="AB9" s="39">
        <f t="shared" si="0"/>
        <v>31.857142857142858</v>
      </c>
      <c r="AC9" s="41">
        <f>AVERAGE(B9:K9,M9:V9,X9:Y9)</f>
        <v>13.272727272727273</v>
      </c>
    </row>
    <row r="10" spans="1:29" ht="14.4" x14ac:dyDescent="0.25">
      <c r="A10" s="43" t="s">
        <v>68</v>
      </c>
      <c r="B10" s="36"/>
      <c r="C10" s="36"/>
      <c r="I10" s="31">
        <v>0</v>
      </c>
      <c r="N10" s="31">
        <v>0</v>
      </c>
      <c r="W10" s="31">
        <v>0</v>
      </c>
      <c r="X10" s="31">
        <v>0</v>
      </c>
      <c r="Y10" s="31">
        <v>0</v>
      </c>
      <c r="AB10" s="39">
        <f t="shared" si="0"/>
        <v>0</v>
      </c>
      <c r="AC10" s="41">
        <f t="shared" ref="AC10:AC11" si="1">AVERAGE(B10,D10:V10,X10:Z10)</f>
        <v>0</v>
      </c>
    </row>
    <row r="11" spans="1:29" ht="26.4" x14ac:dyDescent="0.25">
      <c r="A11" s="43" t="s">
        <v>69</v>
      </c>
      <c r="B11" s="36"/>
      <c r="C11" s="36">
        <v>2.5</v>
      </c>
      <c r="I11" s="31">
        <v>5</v>
      </c>
      <c r="J11" s="31">
        <v>2.5</v>
      </c>
      <c r="K11" s="31">
        <v>1</v>
      </c>
      <c r="L11" s="31">
        <v>1</v>
      </c>
      <c r="N11" s="31">
        <v>5</v>
      </c>
      <c r="Y11" s="31">
        <v>3</v>
      </c>
      <c r="AB11" s="39">
        <f t="shared" si="0"/>
        <v>2.8571428571428572</v>
      </c>
      <c r="AC11" s="41">
        <f t="shared" si="1"/>
        <v>2.9166666666666665</v>
      </c>
    </row>
    <row r="12" spans="1:29" ht="14.4" x14ac:dyDescent="0.25">
      <c r="A12" s="43" t="s">
        <v>70</v>
      </c>
      <c r="B12" s="36"/>
      <c r="C12" s="36"/>
      <c r="I12" s="38">
        <v>100</v>
      </c>
      <c r="S12" s="31">
        <v>8</v>
      </c>
      <c r="W12" s="31">
        <v>1</v>
      </c>
      <c r="X12" s="31">
        <v>1</v>
      </c>
      <c r="Y12" s="31">
        <v>5</v>
      </c>
      <c r="Z12" s="31">
        <v>8</v>
      </c>
      <c r="AB12" s="39">
        <f t="shared" si="0"/>
        <v>20.5</v>
      </c>
      <c r="AC12" s="41">
        <f>AVERAGE(B12:H12,J12:Z12)</f>
        <v>4.5999999999999996</v>
      </c>
    </row>
    <row r="13" spans="1:29" ht="14.4" x14ac:dyDescent="0.25">
      <c r="A13" s="43" t="s">
        <v>71</v>
      </c>
      <c r="B13" s="36"/>
      <c r="C13" s="36"/>
      <c r="I13" s="31">
        <v>10</v>
      </c>
      <c r="N13" s="31">
        <v>0.1</v>
      </c>
      <c r="AB13" s="39">
        <f t="shared" si="0"/>
        <v>5.05</v>
      </c>
      <c r="AC13" s="41">
        <f>AVERAGE(B13:H13,J13:Z13)</f>
        <v>0.1</v>
      </c>
    </row>
    <row r="14" spans="1:29" ht="14.4" x14ac:dyDescent="0.25">
      <c r="A14" s="43" t="s">
        <v>72</v>
      </c>
      <c r="B14" s="36"/>
      <c r="C14" s="36"/>
      <c r="I14" s="38">
        <v>100</v>
      </c>
      <c r="M14" s="31">
        <v>0.1</v>
      </c>
      <c r="N14" s="31">
        <v>1</v>
      </c>
      <c r="O14" s="31">
        <v>0.2</v>
      </c>
      <c r="X14" s="31">
        <v>0.1</v>
      </c>
      <c r="AB14" s="39">
        <f t="shared" si="0"/>
        <v>20.279999999999998</v>
      </c>
      <c r="AC14" s="41">
        <f>AVERAGE(B14:H14,J14:Z14)</f>
        <v>0.35000000000000003</v>
      </c>
    </row>
    <row r="15" spans="1:29" ht="14.4" x14ac:dyDescent="0.25">
      <c r="A15" s="43" t="s">
        <v>73</v>
      </c>
      <c r="B15" s="36" t="s">
        <v>74</v>
      </c>
      <c r="C15" s="36" t="s">
        <v>74</v>
      </c>
      <c r="E15" s="31" t="s">
        <v>75</v>
      </c>
      <c r="F15" s="31" t="s">
        <v>75</v>
      </c>
      <c r="G15" s="31" t="s">
        <v>75</v>
      </c>
      <c r="H15" s="31" t="s">
        <v>75</v>
      </c>
      <c r="I15" s="31" t="s">
        <v>75</v>
      </c>
      <c r="M15" s="31" t="s">
        <v>75</v>
      </c>
      <c r="N15" s="31" t="s">
        <v>76</v>
      </c>
      <c r="O15" s="31" t="s">
        <v>76</v>
      </c>
      <c r="S15" s="31" t="s">
        <v>74</v>
      </c>
      <c r="T15" s="31" t="s">
        <v>74</v>
      </c>
      <c r="W15" s="31" t="s">
        <v>77</v>
      </c>
      <c r="X15" s="31" t="s">
        <v>75</v>
      </c>
      <c r="Y15" s="31" t="s">
        <v>74</v>
      </c>
      <c r="Z15" s="31" t="s">
        <v>77</v>
      </c>
      <c r="AB15" s="31" t="s">
        <v>74</v>
      </c>
      <c r="AC15" s="37" t="s">
        <v>74</v>
      </c>
    </row>
    <row r="16" spans="1:29" ht="14.4" x14ac:dyDescent="0.25">
      <c r="A16" s="43" t="s">
        <v>78</v>
      </c>
      <c r="B16" s="36"/>
      <c r="C16" s="36"/>
      <c r="I16" s="31" t="s">
        <v>79</v>
      </c>
      <c r="N16" s="31" t="s">
        <v>76</v>
      </c>
      <c r="O16" s="31" t="s">
        <v>76</v>
      </c>
      <c r="AC16" s="37" t="s">
        <v>76</v>
      </c>
    </row>
    <row r="17" spans="1:29" ht="26.4" x14ac:dyDescent="0.25">
      <c r="A17" s="43" t="s">
        <v>80</v>
      </c>
      <c r="B17" s="36"/>
      <c r="C17" s="36"/>
      <c r="I17" s="31">
        <v>50</v>
      </c>
      <c r="S17" s="31">
        <v>300</v>
      </c>
      <c r="T17" s="31">
        <v>500</v>
      </c>
      <c r="X17" s="31">
        <v>500</v>
      </c>
      <c r="Y17" s="31">
        <v>300</v>
      </c>
      <c r="AB17" s="31">
        <v>50</v>
      </c>
      <c r="AC17" s="37">
        <f>MIN(B17,D17:V17,X17:Z17)</f>
        <v>50</v>
      </c>
    </row>
    <row r="18" spans="1:29" ht="26.4" x14ac:dyDescent="0.25">
      <c r="A18" s="43" t="s">
        <v>81</v>
      </c>
      <c r="B18" s="36" t="s">
        <v>82</v>
      </c>
      <c r="C18" s="36" t="s">
        <v>82</v>
      </c>
      <c r="E18" s="31" t="s">
        <v>83</v>
      </c>
      <c r="F18" s="31" t="s">
        <v>83</v>
      </c>
      <c r="G18" s="31" t="s">
        <v>83</v>
      </c>
      <c r="H18" s="31" t="s">
        <v>83</v>
      </c>
      <c r="I18" s="31" t="s">
        <v>84</v>
      </c>
      <c r="N18" s="31" t="s">
        <v>85</v>
      </c>
      <c r="O18" s="31" t="s">
        <v>85</v>
      </c>
      <c r="W18" s="31" t="s">
        <v>86</v>
      </c>
      <c r="X18" s="31" t="s">
        <v>87</v>
      </c>
      <c r="Y18" s="31" t="s">
        <v>88</v>
      </c>
      <c r="AB18" s="31" t="s">
        <v>88</v>
      </c>
      <c r="AC18" s="35" t="s">
        <v>88</v>
      </c>
    </row>
    <row r="19" spans="1:29" ht="14.4" x14ac:dyDescent="0.25">
      <c r="A19" s="43" t="s">
        <v>89</v>
      </c>
      <c r="B19" s="36"/>
      <c r="C19" s="36"/>
      <c r="I19" s="31" t="s">
        <v>90</v>
      </c>
      <c r="N19" s="31" t="s">
        <v>90</v>
      </c>
      <c r="O19" s="31" t="s">
        <v>90</v>
      </c>
      <c r="T19" s="31" t="s">
        <v>90</v>
      </c>
      <c r="W19" s="31" t="s">
        <v>77</v>
      </c>
      <c r="Y19" s="31" t="s">
        <v>90</v>
      </c>
      <c r="AB19" s="31" t="s">
        <v>90</v>
      </c>
      <c r="AC19" s="37" t="s">
        <v>90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Parameters</vt:lpstr>
      <vt:lpstr>Title!Print_Area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"Nikola Serafimovski" &lt;nikola.serafimovski@purelifi.com&gt;</dc:creator>
  <cp:keywords>November 2017</cp:keywords>
  <cp:lastModifiedBy>Nikola</cp:lastModifiedBy>
  <cp:lastPrinted>2016-11-11T14:02:10Z</cp:lastPrinted>
  <dcterms:created xsi:type="dcterms:W3CDTF">2007-05-08T22:03:28Z</dcterms:created>
  <dcterms:modified xsi:type="dcterms:W3CDTF">2017-11-09T17:08:58Z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