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11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4" r:id="rId4"/>
    <sheet name="CAC" sheetId="88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85" l="1"/>
  <c r="H28" i="885"/>
  <c r="F28" i="885"/>
  <c r="H26" i="885"/>
  <c r="F26" i="885"/>
  <c r="H24" i="885"/>
  <c r="F24" i="885"/>
  <c r="H22" i="885"/>
  <c r="F22" i="885"/>
  <c r="H20" i="885"/>
  <c r="F20" i="885"/>
  <c r="H18" i="885"/>
  <c r="F18" i="885"/>
  <c r="H16" i="885"/>
  <c r="F16" i="885"/>
  <c r="H14" i="885"/>
  <c r="A8" i="885"/>
  <c r="A3" i="885"/>
  <c r="A2" i="885"/>
  <c r="A1" i="885"/>
  <c r="G217" i="884"/>
  <c r="H216" i="884"/>
  <c r="F216" i="884"/>
  <c r="H215" i="884"/>
  <c r="F215" i="884"/>
  <c r="H214" i="884"/>
  <c r="F214" i="884"/>
  <c r="H211" i="884"/>
  <c r="F211" i="884"/>
  <c r="H210" i="884"/>
  <c r="F210" i="884"/>
  <c r="H209" i="884"/>
  <c r="F209" i="884"/>
  <c r="H206" i="884"/>
  <c r="F206" i="884"/>
  <c r="H204" i="884"/>
  <c r="F204" i="884"/>
  <c r="H203" i="884"/>
  <c r="F203" i="884"/>
  <c r="H202" i="884"/>
  <c r="F202" i="884"/>
  <c r="H201" i="884"/>
  <c r="F201" i="884"/>
  <c r="H200" i="884"/>
  <c r="F200" i="884"/>
  <c r="H199" i="884"/>
  <c r="F199" i="884"/>
  <c r="H198" i="884"/>
  <c r="F198" i="884"/>
  <c r="H197" i="884"/>
  <c r="F197" i="884"/>
  <c r="H195" i="884"/>
  <c r="F195" i="884"/>
  <c r="H194" i="884"/>
  <c r="F194" i="884"/>
  <c r="H193" i="884"/>
  <c r="F193" i="884"/>
  <c r="H192" i="884"/>
  <c r="F192" i="884"/>
  <c r="H191" i="884"/>
  <c r="F191" i="884"/>
  <c r="H190" i="884"/>
  <c r="F190" i="884"/>
  <c r="H188" i="884"/>
  <c r="F188" i="884"/>
  <c r="H187" i="884"/>
  <c r="F187" i="884"/>
  <c r="H183" i="884"/>
  <c r="F183" i="884"/>
  <c r="H182" i="884"/>
  <c r="F182" i="884"/>
  <c r="H181" i="884"/>
  <c r="F181" i="884"/>
  <c r="H180" i="884"/>
  <c r="F180" i="884"/>
  <c r="H179" i="884"/>
  <c r="F179" i="884"/>
  <c r="H177" i="884"/>
  <c r="F177" i="884"/>
  <c r="H175" i="884"/>
  <c r="F175" i="884"/>
  <c r="H174" i="884"/>
  <c r="F174" i="884"/>
  <c r="H173" i="884"/>
  <c r="F173" i="884"/>
  <c r="H172" i="884"/>
  <c r="F172" i="884"/>
  <c r="H171" i="884"/>
  <c r="F171" i="884"/>
  <c r="H170" i="884"/>
  <c r="F170" i="884"/>
  <c r="H169" i="884"/>
  <c r="F169" i="884"/>
  <c r="H168" i="884"/>
  <c r="F168" i="884"/>
  <c r="H166" i="884"/>
  <c r="F166" i="884"/>
  <c r="H165" i="884"/>
  <c r="F165" i="884"/>
  <c r="H164" i="884"/>
  <c r="F164" i="884"/>
  <c r="H163" i="884"/>
  <c r="F163" i="884"/>
  <c r="H162" i="884"/>
  <c r="F162" i="884"/>
  <c r="H161" i="884"/>
  <c r="F161" i="884"/>
  <c r="H159" i="884"/>
  <c r="F159" i="884"/>
  <c r="H158" i="884"/>
  <c r="F158" i="884"/>
  <c r="H157" i="884"/>
  <c r="F157" i="884"/>
  <c r="H156" i="884"/>
  <c r="F156" i="884"/>
  <c r="H155" i="884"/>
  <c r="F155" i="884"/>
  <c r="H154" i="884"/>
  <c r="F154" i="884"/>
  <c r="H153" i="884"/>
  <c r="F153" i="884"/>
  <c r="H149" i="884"/>
  <c r="F149" i="884"/>
  <c r="H148" i="884"/>
  <c r="F148" i="884"/>
  <c r="H147" i="884"/>
  <c r="F147" i="884"/>
  <c r="H146" i="884"/>
  <c r="F146" i="884"/>
  <c r="H145" i="884"/>
  <c r="F145" i="884"/>
  <c r="H144" i="884"/>
  <c r="F144" i="884"/>
  <c r="H143" i="884"/>
  <c r="F143" i="884"/>
  <c r="H142" i="884"/>
  <c r="F142" i="884"/>
  <c r="H141" i="884"/>
  <c r="F141" i="884"/>
  <c r="H138" i="884"/>
  <c r="F138" i="884"/>
  <c r="H137" i="884"/>
  <c r="F137" i="884"/>
  <c r="H136" i="884"/>
  <c r="G131" i="884"/>
  <c r="H130" i="884"/>
  <c r="F130" i="884"/>
  <c r="H128" i="884"/>
  <c r="F128" i="884"/>
  <c r="H127" i="884"/>
  <c r="F127" i="884"/>
  <c r="H126" i="884"/>
  <c r="F126" i="884"/>
  <c r="H125" i="884"/>
  <c r="F125" i="884"/>
  <c r="H124" i="884"/>
  <c r="F124" i="884"/>
  <c r="H123" i="884"/>
  <c r="F123" i="884"/>
  <c r="H122" i="884"/>
  <c r="F122" i="884"/>
  <c r="H119" i="884"/>
  <c r="F119" i="884"/>
  <c r="H117" i="884"/>
  <c r="F117" i="884"/>
  <c r="H116" i="884"/>
  <c r="F116" i="884"/>
  <c r="H112" i="884"/>
  <c r="F112" i="884"/>
  <c r="H109" i="884"/>
  <c r="F109" i="884"/>
  <c r="H108" i="884"/>
  <c r="F108" i="884"/>
  <c r="H107" i="884"/>
  <c r="F107" i="884"/>
  <c r="H106" i="884"/>
  <c r="F106" i="884"/>
  <c r="H105" i="884"/>
  <c r="F105" i="884"/>
  <c r="H102" i="884"/>
  <c r="F102" i="884"/>
  <c r="H101" i="884"/>
  <c r="F101" i="884"/>
  <c r="H100" i="884"/>
  <c r="G95" i="884"/>
  <c r="H94" i="884"/>
  <c r="F94" i="884"/>
  <c r="H92" i="884"/>
  <c r="F92" i="884"/>
  <c r="H89" i="884"/>
  <c r="F89" i="884"/>
  <c r="H88" i="884"/>
  <c r="F88" i="884"/>
  <c r="H86" i="884"/>
  <c r="F86" i="884"/>
  <c r="H85" i="884"/>
  <c r="F85" i="884"/>
  <c r="H84" i="884"/>
  <c r="F84" i="884"/>
  <c r="H83" i="884"/>
  <c r="F83" i="884"/>
  <c r="H82" i="884"/>
  <c r="F82" i="884"/>
  <c r="H81" i="884"/>
  <c r="F81" i="884"/>
  <c r="H80" i="884"/>
  <c r="F80" i="884"/>
  <c r="H79" i="884"/>
  <c r="F79" i="884"/>
  <c r="H77" i="884"/>
  <c r="F77" i="884"/>
  <c r="H76" i="884"/>
  <c r="F76" i="884"/>
  <c r="H75" i="884"/>
  <c r="F75" i="884"/>
  <c r="H74" i="884"/>
  <c r="F74" i="884"/>
  <c r="H73" i="884"/>
  <c r="F73" i="884"/>
  <c r="H72" i="884"/>
  <c r="F72" i="884"/>
  <c r="H70" i="884"/>
  <c r="F70" i="884"/>
  <c r="H69" i="884"/>
  <c r="F69" i="884"/>
  <c r="H68" i="884"/>
  <c r="F68" i="884"/>
  <c r="H67" i="884"/>
  <c r="F67" i="884"/>
  <c r="H66" i="884"/>
  <c r="F66" i="884"/>
  <c r="H65" i="884"/>
  <c r="F65" i="884"/>
  <c r="H64" i="884"/>
  <c r="F64" i="884"/>
  <c r="H63" i="884"/>
  <c r="F63" i="884"/>
  <c r="H62" i="884"/>
  <c r="F62" i="884"/>
  <c r="H61" i="884"/>
  <c r="F61" i="884"/>
  <c r="H57" i="884"/>
  <c r="F57" i="884"/>
  <c r="H56" i="884"/>
  <c r="F56" i="884"/>
  <c r="H55" i="884"/>
  <c r="F55" i="884"/>
  <c r="H54" i="884"/>
  <c r="F54" i="884"/>
  <c r="H53" i="884"/>
  <c r="F53" i="884"/>
  <c r="H52" i="884"/>
  <c r="F52" i="884"/>
  <c r="H51" i="884"/>
  <c r="F51" i="884"/>
  <c r="H50" i="884"/>
  <c r="F50" i="884"/>
  <c r="H49" i="884"/>
  <c r="F49" i="884"/>
  <c r="H46" i="884"/>
  <c r="F46" i="884"/>
  <c r="H45" i="884"/>
  <c r="F45" i="884"/>
  <c r="H44" i="884"/>
  <c r="F44" i="884"/>
  <c r="H43" i="884"/>
  <c r="F43" i="884"/>
  <c r="H42" i="884"/>
  <c r="F42" i="884"/>
  <c r="H41" i="884"/>
  <c r="F41" i="884"/>
  <c r="H40" i="884"/>
  <c r="F40" i="884"/>
  <c r="H39" i="884"/>
  <c r="F39" i="884"/>
  <c r="H38" i="884"/>
  <c r="F38" i="884"/>
  <c r="H36" i="884"/>
  <c r="F36" i="884"/>
  <c r="H35" i="884"/>
  <c r="F35" i="884"/>
  <c r="H34" i="884"/>
  <c r="F34" i="884"/>
  <c r="H33" i="884"/>
  <c r="F33" i="884"/>
  <c r="H32" i="884"/>
  <c r="F32" i="884"/>
  <c r="H31" i="884"/>
  <c r="F31" i="884"/>
  <c r="H30" i="884"/>
  <c r="F30" i="884"/>
  <c r="H29" i="884"/>
  <c r="F29" i="884"/>
  <c r="H28" i="884"/>
  <c r="F28" i="884"/>
  <c r="H27" i="884"/>
  <c r="F27" i="884"/>
  <c r="H26" i="884"/>
  <c r="F26" i="884"/>
  <c r="H24" i="884"/>
  <c r="F24" i="884"/>
  <c r="H20" i="884"/>
  <c r="F20" i="884"/>
  <c r="H19" i="884"/>
  <c r="F19" i="884"/>
  <c r="H18" i="884"/>
  <c r="F18" i="884"/>
  <c r="H17" i="884"/>
  <c r="F17" i="884"/>
  <c r="H16" i="884"/>
  <c r="F16" i="884"/>
  <c r="H15" i="884"/>
  <c r="A8" i="884"/>
  <c r="A3" i="884"/>
  <c r="A2" i="884"/>
  <c r="A1" i="884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O5" i="779" l="1"/>
  <c r="I5" i="779"/>
  <c r="AA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<sst xmlns="http://schemas.openxmlformats.org/spreadsheetml/2006/main" count="1084" uniqueCount="546">
  <si>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</si>
  <si>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</si>
  <si>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</si>
  <si>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</si>
  <si>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</si>
  <si>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</si>
  <si>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</si>
  <si>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</si>
  <si>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</si>
  <si>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</si>
  <si>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</si>
  <si>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</si>
  <si>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</si>
  <si>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</si>
  <si>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</si>
  <si>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</si>
  <si>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</si>
  <si>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</si>
  <si>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</si>
  <si>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</si>
  <si>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</si>
  <si>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</si>
  <si>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</si>
  <si>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</si>
  <si>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</si>
  <si>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</si>
  <si>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</si>
  <si>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</si>
  <si>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</si>
  <si>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</si>
  <si>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</si>
  <si>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</si>
  <si>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</si>
  <si>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</si>
  <si>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</si>
  <si>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</si>
  <si>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</si>
  <si>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</si>
  <si>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</si>
  <si>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</si>
  <si>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</si>
  <si>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</si>
  <si>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</si>
  <si>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</si>
  <si>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</si>
  <si>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</si>
  <si>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</si>
  <si>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</si>
  <si>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</si>
  <si>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</si>
  <si>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</si>
  <si>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</si>
  <si>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</si>
  <si>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</si>
  <si>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</si>
  <si>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</si>
  <si>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</si>
  <si>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</si>
  <si>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</si>
  <si>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</si>
  <si>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</si>
  <si>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</si>
  <si>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</si>
  <si>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</si>
  <si>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</si>
  <si>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</si>
  <si>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</si>
  <si>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</si>
  <si>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</si>
  <si>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</si>
  <si>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</si>
  <si>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</si>
  <si>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</si>
  <si>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</si>
  <si>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</si>
  <si>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</si>
  <si>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</si>
  <si>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</si>
  <si>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</si>
  <si>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</si>
  <si>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</si>
  <si>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</si>
  <si>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</si>
  <si>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</si>
  <si>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</si>
  <si>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</si>
  <si>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</si>
  <si>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</si>
  <si>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</si>
  <si>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</si>
  <si>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</si>
  <si>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</si>
  <si>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</si>
  <si>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</si>
  <si>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</si>
  <si>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</si>
  <si>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</si>
  <si>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</si>
  <si>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</si>
  <si>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</si>
  <si>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</si>
  <si>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</si>
  <si>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</si>
  <si>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</si>
  <si>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</si>
  <si>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</si>
  <si>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</si>
  <si>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</si>
  <si>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</si>
  <si>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</si>
  <si>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</si>
  <si>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</si>
  <si>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</si>
  <si>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</si>
  <si>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</si>
  <si>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</si>
  <si>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</si>
  <si>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</si>
  <si>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</si>
  <si>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</si>
  <si>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</si>
  <si>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</si>
  <si>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</si>
  <si>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</si>
  <si>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</si>
  <si>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</si>
  <si>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</si>
  <si>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</si>
  <si>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</si>
  <si>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</si>
  <si>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</si>
  <si>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</si>
  <si>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</si>
  <si>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</si>
  <si>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</si>
  <si>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</si>
  <si>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</si>
  <si>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</si>
  <si>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</si>
  <si>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</si>
  <si>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</si>
  <si>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</si>
  <si>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</si>
  <si>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</si>
  <si>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</si>
  <si>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</si>
  <si>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</si>
  <si>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</si>
  <si>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</si>
  <si>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</si>
  <si>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</si>
  <si>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</si>
  <si>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</si>
  <si>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</si>
  <si>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</si>
  <si>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</si>
  <si>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</si>
  <si>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</si>
  <si>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</si>
  <si>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</si>
  <si>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</si>
  <si>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</si>
  <si>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</si>
  <si>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</si>
  <si>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</si>
  <si>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</si>
  <si>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</si>
  <si>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</si>
  <si>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</si>
  <si>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</si>
  <si>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</si>
  <si>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</si>
  <si>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</si>
  <si>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</si>
  <si>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</si>
  <si>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</si>
  <si>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</si>
  <si>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</si>
  <si>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</si>
  <si>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</si>
  <si>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</si>
  <si>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</si>
  <si>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</si>
  <si>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</si>
  <si>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</si>
  <si>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</si>
  <si>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</si>
  <si>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</si>
  <si>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</si>
  <si>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</si>
  <si>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</si>
  <si>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</si>
  <si>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</si>
  <si>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</si>
  <si>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</si>
  <si>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</si>
  <si>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</si>
  <si>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</si>
  <si>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</si>
  <si>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</si>
  <si>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</si>
  <si>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</si>
  <si>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</si>
  <si>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</si>
  <si>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</si>
  <si>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</si>
  <si>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</si>
  <si>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</si>
  <si>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</si>
  <si>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</si>
  <si>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</si>
  <si>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</si>
  <si>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</si>
  <si>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</si>
  <si>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</si>
  <si>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</si>
  <si>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</si>
  <si>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</si>
  <si>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</si>
  <si>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</si>
  <si>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</si>
  <si>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</si>
  <si>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</si>
  <si>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</si>
  <si>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</si>
  <si>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</si>
  <si>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</si>
  <si>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</si>
  <si>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</si>
  <si>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</si>
  <si>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</si>
  <si>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</si>
  <si>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</si>
  <si>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</si>
  <si>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</si>
  <si>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</si>
  <si>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</si>
  <si>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</si>
  <si>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</si>
  <si>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</si>
  <si>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</si>
  <si>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</si>
  <si>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</si>
  <si>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</si>
  <si>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</si>
  <si>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</si>
  <si>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</si>
  <si>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</si>
  <si>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</si>
  <si>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</si>
  <si>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</si>
  <si>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</si>
  <si>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</si>
  <si>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</si>
  <si>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</si>
  <si>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</si>
  <si>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</si>
  <si>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</si>
  <si>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</si>
  <si>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</si>
  <si>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</si>
  <si>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</si>
  <si>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</si>
  <si>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</si>
  <si>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</si>
  <si>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</si>
  <si>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</si>
  <si>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</si>
  <si>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</si>
  <si>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</si>
  <si>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</si>
  <si>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</si>
  <si>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</si>
  <si>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</si>
  <si>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</si>
  <si>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</si>
  <si>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</si>
  <si>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</si>
  <si>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</si>
  <si>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</si>
  <si>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</si>
  <si>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</si>
  <si>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</si>
  <si>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</si>
  <si>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</si>
  <si>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</si>
  <si>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</si>
  <si>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</si>
  <si>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</si>
  <si>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</si>
  <si>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</si>
  <si>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</si>
  <si>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</si>
  <si>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</si>
  <si>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</si>
  <si>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</si>
  <si>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</si>
  <si>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</si>
  <si>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</si>
  <si>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</si>
  <si>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</si>
  <si>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</si>
  <si>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</si>
  <si>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</si>
  <si>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</si>
  <si>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</si>
  <si>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</si>
  <si>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</si>
  <si>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</si>
  <si>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</si>
  <si>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</si>
  <si>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</si>
  <si>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</si>
  <si>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</si>
  <si>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</si>
  <si>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</si>
  <si>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</si>
  <si>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</si>
  <si>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</si>
  <si>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</si>
  <si>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</si>
  <si>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</si>
  <si>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</si>
  <si>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</si>
  <si>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</si>
  <si>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</si>
  <si>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</si>
  <si>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</si>
  <si>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</si>
  <si>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</si>
  <si>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</si>
  <si>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</si>
  <si>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</si>
  <si>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</si>
  <si>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</si>
  <si>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</si>
  <si>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</si>
  <si>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</si>
  <si>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</si>
  <si>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</si>
  <si>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</si>
  <si>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</si>
  <si>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</si>
  <si>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</si>
  <si>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</si>
  <si>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</si>
  <si>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</si>
  <si>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</si>
  <si>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</si>
  <si>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</si>
  <si>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</si>
  <si>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</si>
  <si>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</si>
  <si>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</si>
  <si>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</si>
  <si>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</si>
  <si>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</si>
  <si>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</si>
  <si>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</si>
  <si>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</si>
  <si>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</si>
  <si>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</si>
  <si>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</si>
  <si>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</si>
  <si>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</si>
  <si>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</si>
  <si>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</si>
  <si>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</si>
  <si>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</si>
  <si>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</si>
  <si>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</si>
  <si>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</si>
  <si>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</si>
  <si>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</si>
  <si>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</si>
  <si>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</si>
  <si>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</si>
  <si>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</si>
  <si>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</si>
  <si>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</si>
  <si>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</si>
  <si>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</si>
  <si>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</si>
  <si>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</si>
  <si>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</si>
  <si>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</si>
  <si>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</si>
  <si>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</si>
  <si>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</si>
  <si>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</si>
  <si>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</si>
  <si>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</si>
  <si>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</si>
  <si>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</si>
  <si>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</si>
  <si>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</si>
  <si>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</si>
  <si>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</si>
  <si>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</si>
  <si>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</si>
  <si>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</si>
  <si>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</si>
  <si>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</si>
  <si>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</si>
  <si>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</si>
  <si>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</si>
  <si>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</si>
  <si>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</si>
  <si>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</si>
  <si>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</si>
  <si>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</si>
  <si>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</si>
  <si>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</si>
  <si>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</si>
  <si>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</si>
  <si>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</si>
  <si>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</si>
  <si>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</si>
  <si>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</si>
  <si>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</si>
  <si>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</si>
  <si>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</si>
  <si>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</si>
  <si>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</si>
  <si>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</si>
  <si>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</si>
  <si>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</si>
  <si>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</si>
  <si>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</si>
  <si>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</si>
  <si>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</si>
  <si>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</si>
  <si>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</si>
  <si>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</si>
  <si>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</si>
  <si>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</si>
  <si>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</si>
  <si>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</si>
  <si>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</si>
  <si>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</si>
  <si>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</si>
  <si>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</si>
  <si>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</si>
  <si>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</si>
  <si>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</si>
  <si>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</si>
  <si>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</si>
  <si>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</si>
  <si>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</si>
  <si>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</si>
  <si>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</si>
  <si>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</si>
  <si>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</si>
  <si>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</si>
  <si>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</si>
  <si>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</si>
  <si>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</si>
  <si>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</si>
  <si>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</si>
  <si>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</si>
  <si>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</si>
  <si>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</si>
  <si>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</si>
  <si>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</si>
  <si>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</si>
  <si>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</si>
  <si>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</si>
  <si>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</si>
  <si>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</si>
  <si>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</si>
  <si>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</si>
  <si>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</si>
  <si>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</si>
  <si>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Yang</t>
  </si>
  <si>
    <t>LC - Light Communication (LC) SG</t>
  </si>
  <si>
    <t>LC - Light Communications SG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</si>
  <si>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</si>
  <si>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</si>
  <si>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</si>
  <si>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</si>
  <si>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</si>
  <si>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</si>
  <si>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</si>
  <si>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</si>
  <si>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</si>
  <si>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</si>
  <si>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</si>
  <si>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</si>
  <si>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</si>
  <si>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</si>
  <si>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</si>
  <si>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</si>
  <si>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</si>
  <si>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</si>
  <si>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</si>
  <si>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</si>
  <si>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</si>
  <si>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</si>
  <si>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</si>
  <si>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</si>
  <si>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</si>
  <si>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</si>
  <si>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</si>
  <si>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</si>
  <si>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</si>
  <si>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</si>
  <si>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</si>
  <si>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</si>
  <si>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</si>
  <si>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</si>
  <si>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</si>
  <si>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</si>
  <si>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</si>
  <si>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</si>
  <si>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</si>
  <si>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</si>
  <si>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</si>
  <si>
    <t>Tutorial 1 - Use of 802.11 for 5G Millimeter Wave Systems</t>
  </si>
  <si>
    <t>Tutorial 2 - Local MAC Addresses in the IEEE 802 Overview and Architecture based on IEEE Std 802c</t>
  </si>
  <si>
    <t>.19</t>
  </si>
  <si>
    <t>R1</t>
  </si>
  <si>
    <t>IEEE-SA press releases - light communications</t>
  </si>
  <si>
    <t>11-17/1589r0</t>
  </si>
  <si>
    <t>Chairs actions related to Krack vulnerabilities</t>
  </si>
  <si>
    <t>Procedure to use to forward to RevCom with unsatisfied coordination comments</t>
  </si>
  <si>
    <t>New:R1</t>
  </si>
  <si>
    <t xml:space="preserve">    2.10</t>
  </si>
  <si>
    <t xml:space="preserve">    2.11</t>
  </si>
  <si>
    <t>Disclosure of Affiliation (IEEE-SA material)</t>
  </si>
  <si>
    <t>Response of IEEE-SA to patent-related question from last session</t>
  </si>
  <si>
    <t>R1 R2</t>
  </si>
  <si>
    <t>Liaisons from AANI</t>
  </si>
  <si>
    <t>802.11 for 5G</t>
  </si>
  <si>
    <t>Taori</t>
  </si>
  <si>
    <t>R2</t>
  </si>
  <si>
    <t>Introduction to new MIB recommendations from ARC</t>
  </si>
  <si>
    <t>Develop submission for FCC response to IEEE Broadcast society</t>
  </si>
  <si>
    <t>de Vegt</t>
  </si>
  <si>
    <t>AQ **</t>
  </si>
  <si>
    <t>AZ **</t>
  </si>
  <si>
    <t>doc.: IEEE 802.11-17/1526r5</t>
  </si>
  <si>
    <t>Holcomb</t>
  </si>
  <si>
    <t>Operations Manual update</t>
  </si>
  <si>
    <t>New:R2</t>
  </si>
  <si>
    <t>FCC Liaison</t>
  </si>
  <si>
    <t>Liaison reply to WBA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</si>
</sst>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8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0" fontId="0" fillId="47" borderId="10" xfId="0" applyFill="1" applyBorder="1"/>
    <xf numFmtId="49" fontId="84" fillId="0" borderId="22" xfId="0" quotePrefix="1" applyNumberFormat="1" applyFont="1" applyBorder="1" applyAlignment="1">
      <alignment wrapText="1"/>
    </xf>
    <xf numFmtId="49" fontId="84" fillId="0" borderId="10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4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4" fillId="0" borderId="10" xfId="0" applyNumberFormat="1" applyFont="1" applyBorder="1" applyAlignment="1">
      <alignment wrapText="1"/>
    </xf>
    <xf numFmtId="49" fontId="84" fillId="0" borderId="16" xfId="0" applyNumberFormat="1" applyFont="1" applyBorder="1" applyAlignment="1">
      <alignment wrapText="1"/>
    </xf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91" fillId="50" borderId="0" xfId="0" applyFont="1" applyFill="1" applyBorder="1" applyAlignment="1">
      <alignment horizontal="center" vertical="center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28513</xdr:rowOff>
    </xdr:from>
    <xdr:to>
      <xdr:col>20</xdr:col>
      <xdr:colOff>0</xdr:colOff>
      <xdr:row>26</xdr:row>
      <xdr:rowOff>39095</xdr:rowOff>
    </xdr:to>
    <xdr:cxnSp macro="">
      <xdr:nvCxnSpPr>
        <xdr:cNvPr id="36" name="Straight Connector 35"/>
        <xdr:cNvCxnSpPr/>
      </xdr:nvCxnSpPr>
      <xdr:spPr bwMode="auto">
        <a:xfrm flipV="1">
          <a:off x="13662212" y="1561478"/>
          <a:ext cx="0" cy="4582582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609602</xdr:colOff>
      <xdr:row>33</xdr:row>
      <xdr:rowOff>83126</xdr:rowOff>
    </xdr:from>
    <xdr:to>
      <xdr:col>20</xdr:col>
      <xdr:colOff>623456</xdr:colOff>
      <xdr:row>47</xdr:row>
      <xdr:rowOff>152399</xdr:rowOff>
    </xdr:to>
    <xdr:sp macro="" textlink="">
      <xdr:nvSpPr>
        <xdr:cNvPr id="3" name="Rectangular Callout 2"/>
        <xdr:cNvSpPr/>
      </xdr:nvSpPr>
      <xdr:spPr bwMode="auto">
        <a:xfrm>
          <a:off x="11734802" y="7495308"/>
          <a:ext cx="2563090" cy="2673927"/>
        </a:xfrm>
        <a:prstGeom prst="wedgeRectCallout">
          <a:avLst>
            <a:gd name="adj1" fmla="val 14420"/>
            <a:gd name="adj2" fmla="val -113594"/>
          </a:avLst>
        </a:prstGeom>
        <a:solidFill>
          <a:schemeClr val="bg1">
            <a:lumMod val="95000"/>
            <a:alpha val="92157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4000">
              <a:solidFill>
                <a:srgbClr val="0070C0"/>
              </a:solidFill>
            </a:rPr>
            <a:t>802.11ah</a:t>
          </a:r>
          <a:r>
            <a:rPr lang="en-GB" sz="4000" baseline="0">
              <a:solidFill>
                <a:srgbClr val="0070C0"/>
              </a:solidFill>
            </a:rPr>
            <a:t> &amp; 802.15.4g coexistence discussion</a:t>
          </a:r>
          <a:endParaRPr lang="en-GB" sz="4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26" Type="http://schemas.openxmlformats.org/officeDocument/2006/relationships/hyperlink" Target="https://mentor.ieee.org/802.11/dcn/11-17-1527" TargetMode="External"/><Relationship Id="rId39" Type="http://schemas.openxmlformats.org/officeDocument/2006/relationships/hyperlink" Target="https://mentor.ieee.org/802.11/dcn/11-17-1558" TargetMode="External"/><Relationship Id="rId21" Type="http://schemas.openxmlformats.org/officeDocument/2006/relationships/hyperlink" Target="https://mentor.ieee.org/802.11/dcn/11-17-1539" TargetMode="External"/><Relationship Id="rId34" Type="http://schemas.openxmlformats.org/officeDocument/2006/relationships/hyperlink" Target="https://mentor.ieee.org/802.11/dcn/11-17-1558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6" TargetMode="External"/><Relationship Id="rId50" Type="http://schemas.openxmlformats.org/officeDocument/2006/relationships/hyperlink" Target="https://mentor.ieee.org/802.11/dcn/11-17-1528" TargetMode="External"/><Relationship Id="rId55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76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16" Type="http://schemas.openxmlformats.org/officeDocument/2006/relationships/hyperlink" Target="https://mentor.ieee.org/802.11/dcn/11-17-1527" TargetMode="External"/><Relationship Id="rId29" Type="http://schemas.openxmlformats.org/officeDocument/2006/relationships/hyperlink" Target="https://mentor.ieee.org/802.11/dcn/11-17-1527" TargetMode="External"/><Relationship Id="rId11" Type="http://schemas.openxmlformats.org/officeDocument/2006/relationships/hyperlink" Target="https://mentor.ieee.org/802.11/dcn/11-17-1527" TargetMode="External"/><Relationship Id="rId24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6" TargetMode="External"/><Relationship Id="rId58" Type="http://schemas.openxmlformats.org/officeDocument/2006/relationships/hyperlink" Target="https://mentor.ieee.org/802.11/dcn/11-17-1528" TargetMode="External"/><Relationship Id="rId66" Type="http://schemas.openxmlformats.org/officeDocument/2006/relationships/hyperlink" Target="https://mentor.ieee.org/802.11/dcn/11-17-1561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87" Type="http://schemas.openxmlformats.org/officeDocument/2006/relationships/hyperlink" Target="https://mentor.ieee.org/802.11/dcn/11-17-152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540" TargetMode="External"/><Relationship Id="rId82" Type="http://schemas.openxmlformats.org/officeDocument/2006/relationships/hyperlink" Target="https://mentor.ieee.org/802.11/dcn/11-17-156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153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39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57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60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58" TargetMode="External"/><Relationship Id="rId59" Type="http://schemas.openxmlformats.org/officeDocument/2006/relationships/hyperlink" Target="https://mentor.ieee.org/802.11/dcn/11-17-1528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1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27" TargetMode="External"/><Relationship Id="rId23" Type="http://schemas.openxmlformats.org/officeDocument/2006/relationships/hyperlink" Target="https://mentor.ieee.org/802.11/dcn/11-17-1539" TargetMode="External"/><Relationship Id="rId28" Type="http://schemas.openxmlformats.org/officeDocument/2006/relationships/hyperlink" Target="https://mentor.ieee.org/802.11/dcn/11-17-1527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28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39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526" TargetMode="External"/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3320312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33203125" style="19"/>
    <col min="6" max="6" width="14.33203125" style="19" customWidth="1"/>
    <col min="7" max="7" width="9.33203125" style="19"/>
    <col min="8" max="8" width="22" style="19" customWidth="1"/>
    <col min="9" max="9" width="15.33203125" style="19" customWidth="1"/>
    <col min="10" max="16384" width="9.3320312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540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43048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5" t="s">
        <v>122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7"/>
    </row>
    <row r="23" spans="1:16" ht="20.100000000000001" customHeight="1" x14ac:dyDescent="0.35">
      <c r="B23" s="36" t="s">
        <v>121</v>
      </c>
      <c r="C23" s="248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50"/>
    </row>
    <row r="24" spans="1:16" ht="20.100000000000001" customHeight="1" x14ac:dyDescent="0.3">
      <c r="C24" s="251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3"/>
    </row>
    <row r="32" spans="1:16" ht="20.100000000000001" customHeight="1" x14ac:dyDescent="0.3">
      <c r="B32" s="37"/>
      <c r="C32" s="244"/>
      <c r="D32" s="244"/>
      <c r="E32" s="244"/>
      <c r="F32" s="244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43"/>
      <c r="D34" s="243"/>
      <c r="E34" s="243"/>
      <c r="F34" s="243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43"/>
      <c r="D36" s="243"/>
      <c r="E36" s="243"/>
      <c r="F36" s="243"/>
    </row>
    <row r="37" spans="2:6" ht="20.100000000000001" customHeight="1" x14ac:dyDescent="0.3">
      <c r="C37" s="243"/>
      <c r="D37" s="243"/>
      <c r="E37" s="243"/>
      <c r="F37" s="24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33203125" defaultRowHeight="15.75" customHeight="1" x14ac:dyDescent="0.25"/>
  <cols>
    <col min="1" max="1" width="1.44140625" customWidth="1"/>
    <col min="2" max="2" width="11.33203125" style="1" customWidth="1"/>
    <col min="3" max="6" width="9.33203125" style="1"/>
    <col min="7" max="7" width="24.6640625" style="1" customWidth="1"/>
    <col min="8" max="8" width="9.33203125" style="1" customWidth="1"/>
    <col min="9" max="15" width="9.33203125" style="1"/>
    <col min="16" max="16" width="8.44140625" style="1" customWidth="1"/>
    <col min="17" max="16384" width="9.33203125" style="1"/>
  </cols>
  <sheetData>
    <row r="2" spans="1:253" ht="15.75" customHeight="1" x14ac:dyDescent="0.25">
      <c r="B2" s="254" t="str">
        <f>Parameters!B1</f>
        <v>166th IEEE 802.11 WIRELESS LOCAL AREA NETWORKS SESSION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IS2" s="1" t="s">
        <v>3</v>
      </c>
    </row>
    <row r="3" spans="1:253" ht="15.75" customHeight="1" x14ac:dyDescent="0.25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</row>
    <row r="4" spans="1:253" ht="15.75" customHeight="1" x14ac:dyDescent="0.25"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253" ht="21" customHeight="1" x14ac:dyDescent="0.25">
      <c r="B5" s="263" t="str">
        <f>Parameters!B2</f>
        <v>Caribe Hotel and Convention Center, Orlando, FL, US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253" ht="15.75" customHeight="1" x14ac:dyDescent="0.25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53" ht="15.75" customHeight="1" x14ac:dyDescent="0.25">
      <c r="A7" s="54"/>
      <c r="B7" s="266" t="str">
        <f>Parameters!B3</f>
        <v>November 5-10, 2017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73"/>
      <c r="R7" s="73"/>
    </row>
    <row r="8" spans="1:253" ht="15.75" customHeight="1" x14ac:dyDescent="0.25">
      <c r="A8" s="54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5" t="s">
        <v>2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73"/>
      <c r="R25" s="73"/>
    </row>
    <row r="26" spans="1:21" ht="15.75" customHeight="1" x14ac:dyDescent="0.25">
      <c r="A26" s="5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73"/>
      <c r="R26" s="73"/>
    </row>
    <row r="27" spans="1:21" ht="15.75" customHeight="1" x14ac:dyDescent="0.25">
      <c r="B27" s="264" t="s">
        <v>120</v>
      </c>
      <c r="C27" s="264"/>
      <c r="D27" s="264"/>
      <c r="E27" s="264"/>
      <c r="F27" s="264"/>
      <c r="G27" s="264"/>
      <c r="H27" s="264"/>
      <c r="I27" s="264"/>
      <c r="J27" s="270"/>
      <c r="K27" s="270"/>
      <c r="L27" s="267" t="str">
        <f>Title!C14</f>
        <v>adrian.p.stephens@ieee.org</v>
      </c>
      <c r="M27" s="268"/>
      <c r="N27" s="268"/>
      <c r="O27" s="268"/>
      <c r="P27" s="268"/>
      <c r="Q27" s="268"/>
      <c r="R27" s="268"/>
    </row>
    <row r="28" spans="1:21" ht="15.75" customHeight="1" x14ac:dyDescent="0.25">
      <c r="B28" s="271"/>
      <c r="C28" s="271"/>
      <c r="D28" s="271"/>
      <c r="E28" s="271"/>
      <c r="F28" s="271"/>
      <c r="G28" s="271"/>
      <c r="H28" s="271"/>
      <c r="I28" s="271"/>
      <c r="J28" s="270"/>
      <c r="K28" s="270"/>
      <c r="L28" s="269"/>
      <c r="M28" s="269"/>
      <c r="N28" s="269"/>
      <c r="O28" s="269"/>
      <c r="P28" s="269"/>
      <c r="Q28" s="269"/>
      <c r="R28" s="269"/>
    </row>
    <row r="29" spans="1:21" ht="15.75" customHeight="1" x14ac:dyDescent="0.25">
      <c r="B29" s="264" t="s">
        <v>51</v>
      </c>
      <c r="C29" s="264"/>
      <c r="D29" s="264"/>
      <c r="E29" s="264"/>
      <c r="F29" s="264"/>
      <c r="G29" s="264"/>
      <c r="H29" s="264"/>
      <c r="I29" s="264"/>
      <c r="J29" s="270"/>
      <c r="K29" s="270"/>
      <c r="L29" s="267" t="str">
        <f>Title!I14</f>
        <v>jrosdahl@ieee.org</v>
      </c>
      <c r="M29" s="268"/>
      <c r="N29" s="268"/>
      <c r="O29" s="268"/>
      <c r="P29" s="268"/>
      <c r="Q29" s="268"/>
      <c r="R29" s="268"/>
    </row>
    <row r="30" spans="1:21" ht="15.75" customHeight="1" x14ac:dyDescent="0.25">
      <c r="B30" s="271"/>
      <c r="C30" s="271"/>
      <c r="D30" s="271"/>
      <c r="E30" s="271"/>
      <c r="F30" s="271"/>
      <c r="G30" s="271"/>
      <c r="H30" s="271"/>
      <c r="I30" s="271"/>
      <c r="J30" s="270"/>
      <c r="K30" s="270"/>
      <c r="L30" s="269"/>
      <c r="M30" s="269"/>
      <c r="N30" s="269"/>
      <c r="O30" s="269"/>
      <c r="P30" s="269"/>
      <c r="Q30" s="269"/>
      <c r="R30" s="269"/>
    </row>
    <row r="31" spans="1:21" ht="15.75" customHeight="1" x14ac:dyDescent="0.25">
      <c r="B31" s="264" t="s">
        <v>61</v>
      </c>
      <c r="C31" s="264"/>
      <c r="D31" s="264"/>
      <c r="E31" s="264"/>
      <c r="F31" s="264"/>
      <c r="G31" s="264"/>
      <c r="H31" s="264"/>
      <c r="I31" s="264"/>
      <c r="J31" s="270"/>
      <c r="K31" s="270"/>
      <c r="L31" s="267" t="str">
        <f>Title!I20</f>
        <v>dorothy.stanley@hpe.com</v>
      </c>
      <c r="M31" s="268"/>
      <c r="N31" s="268"/>
      <c r="O31" s="268"/>
      <c r="P31" s="268"/>
      <c r="Q31" s="268"/>
      <c r="R31" s="268"/>
    </row>
    <row r="32" spans="1:21" ht="15.75" customHeight="1" x14ac:dyDescent="0.25">
      <c r="B32" s="271"/>
      <c r="C32" s="271"/>
      <c r="D32" s="271"/>
      <c r="E32" s="271"/>
      <c r="F32" s="271"/>
      <c r="G32" s="271"/>
      <c r="H32" s="271"/>
      <c r="I32" s="271"/>
      <c r="J32" s="270"/>
      <c r="K32" s="270"/>
      <c r="L32" s="269"/>
      <c r="M32" s="269"/>
      <c r="N32" s="269"/>
      <c r="O32" s="269"/>
      <c r="P32" s="269"/>
      <c r="Q32" s="269"/>
      <c r="R32" s="26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85" zoomScaleNormal="85" workbookViewId="0">
      <selection activeCell="V23" sqref="V23:V26"/>
    </sheetView>
  </sheetViews>
  <sheetFormatPr defaultColWidth="9.33203125" defaultRowHeight="13.2" outlineLevelCol="1" x14ac:dyDescent="0.25"/>
  <cols>
    <col min="1" max="1" width="18.33203125" style="85" customWidth="1"/>
    <col min="2" max="2" width="13.5546875" style="85" customWidth="1" outlineLevel="1"/>
    <col min="3" max="6" width="9.33203125" style="85"/>
    <col min="7" max="7" width="9.33203125" style="85" customWidth="1"/>
    <col min="8" max="8" width="9.33203125" style="85" customWidth="1" outlineLevel="1"/>
    <col min="9" max="9" width="9.5546875" style="85" customWidth="1"/>
    <col min="10" max="12" width="9.33203125" style="85"/>
    <col min="13" max="13" width="9.33203125" style="85" customWidth="1"/>
    <col min="14" max="14" width="9.33203125" style="85" customWidth="1" outlineLevel="1"/>
    <col min="15" max="18" width="9.33203125" style="85"/>
    <col min="19" max="19" width="9.33203125" style="85" customWidth="1"/>
    <col min="20" max="20" width="9.33203125" style="85" customWidth="1" outlineLevel="1"/>
    <col min="21" max="24" width="9.33203125" style="85"/>
    <col min="25" max="25" width="9.33203125" style="85" customWidth="1"/>
    <col min="26" max="26" width="9.33203125" style="85" customWidth="1" outlineLevel="1"/>
    <col min="27" max="30" width="9.33203125" style="85"/>
    <col min="31" max="31" width="9.33203125" style="85" customWidth="1" collapsed="1"/>
    <col min="32" max="32" width="9.33203125" style="85" hidden="1" customWidth="1" outlineLevel="1"/>
    <col min="33" max="16384" width="9.33203125" style="85"/>
  </cols>
  <sheetData>
    <row r="1" spans="1:32" s="2" customFormat="1" ht="27.75" customHeight="1" x14ac:dyDescent="0.25">
      <c r="A1" s="343" t="str">
        <f>" 802.11 Agenda R" &amp;Parameters!B8</f>
        <v xml:space="preserve"> 802.11 Agenda R5</v>
      </c>
      <c r="B1" s="345" t="str">
        <f>Parameters!B2</f>
        <v>Caribe Hotel and Convention Center, Orlando, FL, US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32" s="2" customFormat="1" ht="20.25" customHeight="1" x14ac:dyDescent="0.25">
      <c r="A2" s="344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44"/>
      <c r="B3" s="351" t="str">
        <f>Parameters!B3</f>
        <v>November 5-10, 2017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43044</v>
      </c>
      <c r="C5" s="335">
        <f>B5+1</f>
        <v>43045</v>
      </c>
      <c r="D5" s="336"/>
      <c r="E5" s="336"/>
      <c r="F5" s="336"/>
      <c r="G5" s="336"/>
      <c r="H5" s="337"/>
      <c r="I5" s="335">
        <f>B5+2</f>
        <v>43046</v>
      </c>
      <c r="J5" s="336"/>
      <c r="K5" s="336"/>
      <c r="L5" s="336"/>
      <c r="M5" s="336"/>
      <c r="N5" s="337"/>
      <c r="O5" s="335">
        <f>B5+3</f>
        <v>43047</v>
      </c>
      <c r="P5" s="336"/>
      <c r="Q5" s="336"/>
      <c r="R5" s="336"/>
      <c r="S5" s="336"/>
      <c r="T5" s="337"/>
      <c r="U5" s="335">
        <f>B5+4</f>
        <v>43048</v>
      </c>
      <c r="V5" s="336"/>
      <c r="W5" s="336"/>
      <c r="X5" s="336"/>
      <c r="Y5" s="336"/>
      <c r="Z5" s="337"/>
      <c r="AA5" s="335">
        <f>B5+5</f>
        <v>43049</v>
      </c>
      <c r="AB5" s="336"/>
      <c r="AC5" s="336"/>
      <c r="AD5" s="336"/>
      <c r="AE5" s="336"/>
      <c r="AF5" s="337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49" t="s">
        <v>131</v>
      </c>
      <c r="J6" s="350"/>
      <c r="K6" s="350"/>
      <c r="L6" s="350"/>
      <c r="M6" s="35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78" t="s">
        <v>433</v>
      </c>
      <c r="D7" s="289" t="s">
        <v>134</v>
      </c>
      <c r="E7" s="294" t="s">
        <v>428</v>
      </c>
      <c r="F7" s="291"/>
      <c r="G7" s="291"/>
      <c r="H7" s="291"/>
      <c r="I7" s="346" t="s">
        <v>420</v>
      </c>
      <c r="J7" s="278" t="s">
        <v>433</v>
      </c>
      <c r="K7" s="325" t="s">
        <v>134</v>
      </c>
      <c r="L7" s="294" t="s">
        <v>428</v>
      </c>
      <c r="M7" s="291"/>
      <c r="N7" s="291"/>
      <c r="O7" s="327" t="s">
        <v>62</v>
      </c>
      <c r="P7" s="330" t="s">
        <v>142</v>
      </c>
      <c r="Q7" s="338" t="s">
        <v>46</v>
      </c>
      <c r="R7" s="341" t="s">
        <v>54</v>
      </c>
      <c r="S7" s="291"/>
      <c r="T7" s="291"/>
      <c r="U7" s="278" t="s">
        <v>433</v>
      </c>
      <c r="V7" s="325" t="s">
        <v>134</v>
      </c>
      <c r="W7" s="294" t="s">
        <v>428</v>
      </c>
      <c r="X7" s="286" t="s">
        <v>53</v>
      </c>
      <c r="Y7" s="341" t="s">
        <v>538</v>
      </c>
      <c r="Z7" s="332" t="s">
        <v>412</v>
      </c>
      <c r="AA7" s="352" t="s">
        <v>64</v>
      </c>
      <c r="AB7" s="353"/>
      <c r="AC7" s="353"/>
      <c r="AD7" s="353"/>
      <c r="AE7" s="353"/>
      <c r="AF7" s="354"/>
    </row>
    <row r="8" spans="1:32" s="2" customFormat="1" ht="15.75" customHeight="1" x14ac:dyDescent="0.25">
      <c r="A8" s="95" t="s">
        <v>36</v>
      </c>
      <c r="B8" s="113"/>
      <c r="C8" s="279"/>
      <c r="D8" s="289"/>
      <c r="E8" s="295"/>
      <c r="F8" s="292"/>
      <c r="G8" s="292"/>
      <c r="H8" s="292"/>
      <c r="I8" s="347"/>
      <c r="J8" s="279"/>
      <c r="K8" s="326"/>
      <c r="L8" s="295"/>
      <c r="M8" s="292"/>
      <c r="N8" s="292"/>
      <c r="O8" s="328"/>
      <c r="P8" s="331"/>
      <c r="Q8" s="339"/>
      <c r="R8" s="342"/>
      <c r="S8" s="292"/>
      <c r="T8" s="292"/>
      <c r="U8" s="279"/>
      <c r="V8" s="326"/>
      <c r="W8" s="295"/>
      <c r="X8" s="287"/>
      <c r="Y8" s="342"/>
      <c r="Z8" s="333"/>
      <c r="AA8" s="355"/>
      <c r="AB8" s="356"/>
      <c r="AC8" s="356"/>
      <c r="AD8" s="356"/>
      <c r="AE8" s="356"/>
      <c r="AF8" s="357"/>
    </row>
    <row r="9" spans="1:32" s="2" customFormat="1" ht="15.75" customHeight="1" x14ac:dyDescent="0.25">
      <c r="A9" s="117" t="s">
        <v>34</v>
      </c>
      <c r="B9" s="89"/>
      <c r="C9" s="279"/>
      <c r="D9" s="289"/>
      <c r="E9" s="295"/>
      <c r="F9" s="292"/>
      <c r="G9" s="292"/>
      <c r="H9" s="292"/>
      <c r="I9" s="347"/>
      <c r="J9" s="279"/>
      <c r="K9" s="326"/>
      <c r="L9" s="295"/>
      <c r="M9" s="292"/>
      <c r="N9" s="292"/>
      <c r="O9" s="328"/>
      <c r="P9" s="331"/>
      <c r="Q9" s="339"/>
      <c r="R9" s="342"/>
      <c r="S9" s="292"/>
      <c r="T9" s="292"/>
      <c r="U9" s="279"/>
      <c r="V9" s="326"/>
      <c r="W9" s="295"/>
      <c r="X9" s="287"/>
      <c r="Y9" s="342"/>
      <c r="Z9" s="333"/>
      <c r="AA9" s="355"/>
      <c r="AB9" s="356"/>
      <c r="AC9" s="356"/>
      <c r="AD9" s="356"/>
      <c r="AE9" s="356"/>
      <c r="AF9" s="357"/>
    </row>
    <row r="10" spans="1:32" s="2" customFormat="1" ht="15.75" customHeight="1" x14ac:dyDescent="0.25">
      <c r="A10" s="117" t="s">
        <v>35</v>
      </c>
      <c r="B10" s="89"/>
      <c r="C10" s="279"/>
      <c r="D10" s="290"/>
      <c r="E10" s="296"/>
      <c r="F10" s="293"/>
      <c r="G10" s="293"/>
      <c r="H10" s="293"/>
      <c r="I10" s="348"/>
      <c r="J10" s="279"/>
      <c r="K10" s="326"/>
      <c r="L10" s="296"/>
      <c r="M10" s="293"/>
      <c r="N10" s="293"/>
      <c r="O10" s="329"/>
      <c r="P10" s="331"/>
      <c r="Q10" s="340"/>
      <c r="R10" s="342"/>
      <c r="S10" s="293"/>
      <c r="T10" s="293"/>
      <c r="U10" s="279"/>
      <c r="V10" s="326"/>
      <c r="W10" s="296"/>
      <c r="X10" s="288"/>
      <c r="Y10" s="342"/>
      <c r="Z10" s="334"/>
      <c r="AA10" s="355"/>
      <c r="AB10" s="356"/>
      <c r="AC10" s="356"/>
      <c r="AD10" s="356"/>
      <c r="AE10" s="356"/>
      <c r="AF10" s="357"/>
    </row>
    <row r="11" spans="1:32" s="2" customFormat="1" ht="27" customHeight="1" x14ac:dyDescent="0.25">
      <c r="A11" s="118" t="s">
        <v>21</v>
      </c>
      <c r="B11" s="116"/>
      <c r="C11" s="308" t="s">
        <v>6</v>
      </c>
      <c r="D11" s="309"/>
      <c r="E11" s="309"/>
      <c r="F11" s="309"/>
      <c r="G11" s="309"/>
      <c r="H11" s="310"/>
      <c r="I11" s="307" t="s">
        <v>6</v>
      </c>
      <c r="J11" s="307"/>
      <c r="K11" s="307"/>
      <c r="L11" s="307"/>
      <c r="M11" s="307"/>
      <c r="N11" s="307"/>
      <c r="O11" s="310" t="s">
        <v>6</v>
      </c>
      <c r="P11" s="307"/>
      <c r="Q11" s="307"/>
      <c r="R11" s="307"/>
      <c r="S11" s="307"/>
      <c r="T11" s="307"/>
      <c r="U11" s="307" t="s">
        <v>6</v>
      </c>
      <c r="V11" s="307"/>
      <c r="W11" s="307"/>
      <c r="X11" s="307"/>
      <c r="Y11" s="307"/>
      <c r="Z11" s="307"/>
      <c r="AA11" s="355"/>
      <c r="AB11" s="356"/>
      <c r="AC11" s="356"/>
      <c r="AD11" s="356"/>
      <c r="AE11" s="356"/>
      <c r="AF11" s="357"/>
    </row>
    <row r="12" spans="1:32" s="2" customFormat="1" ht="15.75" customHeight="1" x14ac:dyDescent="0.25">
      <c r="A12" s="115" t="s">
        <v>20</v>
      </c>
      <c r="B12" s="89"/>
      <c r="C12" s="297" t="s">
        <v>484</v>
      </c>
      <c r="D12" s="298"/>
      <c r="E12" s="298"/>
      <c r="F12" s="298"/>
      <c r="G12" s="298"/>
      <c r="H12" s="299"/>
      <c r="I12" s="327" t="s">
        <v>62</v>
      </c>
      <c r="J12" s="325" t="s">
        <v>134</v>
      </c>
      <c r="K12" s="338" t="s">
        <v>46</v>
      </c>
      <c r="L12" s="341" t="s">
        <v>54</v>
      </c>
      <c r="M12" s="291"/>
      <c r="N12" s="332" t="s">
        <v>412</v>
      </c>
      <c r="O12" s="297" t="s">
        <v>63</v>
      </c>
      <c r="P12" s="298"/>
      <c r="Q12" s="298"/>
      <c r="R12" s="298"/>
      <c r="S12" s="298"/>
      <c r="T12" s="299"/>
      <c r="U12" s="327" t="s">
        <v>62</v>
      </c>
      <c r="V12" s="341" t="s">
        <v>54</v>
      </c>
      <c r="W12" s="272" t="s">
        <v>411</v>
      </c>
      <c r="X12" s="280" t="s">
        <v>485</v>
      </c>
      <c r="Y12" s="330" t="s">
        <v>539</v>
      </c>
      <c r="Z12" s="332" t="s">
        <v>412</v>
      </c>
      <c r="AA12" s="355"/>
      <c r="AB12" s="356"/>
      <c r="AC12" s="356"/>
      <c r="AD12" s="356"/>
      <c r="AE12" s="356"/>
      <c r="AF12" s="357"/>
    </row>
    <row r="13" spans="1:32" s="2" customFormat="1" ht="15.75" customHeight="1" x14ac:dyDescent="0.25">
      <c r="A13" s="115" t="s">
        <v>22</v>
      </c>
      <c r="B13" s="89"/>
      <c r="C13" s="300"/>
      <c r="D13" s="301"/>
      <c r="E13" s="301"/>
      <c r="F13" s="301"/>
      <c r="G13" s="301"/>
      <c r="H13" s="302"/>
      <c r="I13" s="328"/>
      <c r="J13" s="326"/>
      <c r="K13" s="339"/>
      <c r="L13" s="342"/>
      <c r="M13" s="292"/>
      <c r="N13" s="333"/>
      <c r="O13" s="300"/>
      <c r="P13" s="301"/>
      <c r="Q13" s="301"/>
      <c r="R13" s="301"/>
      <c r="S13" s="301"/>
      <c r="T13" s="302"/>
      <c r="U13" s="328"/>
      <c r="V13" s="342"/>
      <c r="W13" s="273"/>
      <c r="X13" s="281"/>
      <c r="Y13" s="331"/>
      <c r="Z13" s="333"/>
      <c r="AA13" s="355"/>
      <c r="AB13" s="356"/>
      <c r="AC13" s="356"/>
      <c r="AD13" s="356"/>
      <c r="AE13" s="356"/>
      <c r="AF13" s="357"/>
    </row>
    <row r="14" spans="1:32" s="2" customFormat="1" ht="15.75" customHeight="1" x14ac:dyDescent="0.25">
      <c r="A14" s="115" t="s">
        <v>23</v>
      </c>
      <c r="B14" s="89"/>
      <c r="C14" s="300"/>
      <c r="D14" s="301"/>
      <c r="E14" s="301"/>
      <c r="F14" s="301"/>
      <c r="G14" s="301"/>
      <c r="H14" s="302"/>
      <c r="I14" s="328"/>
      <c r="J14" s="326"/>
      <c r="K14" s="339"/>
      <c r="L14" s="342"/>
      <c r="M14" s="292"/>
      <c r="N14" s="333"/>
      <c r="O14" s="300"/>
      <c r="P14" s="301"/>
      <c r="Q14" s="301"/>
      <c r="R14" s="301"/>
      <c r="S14" s="301"/>
      <c r="T14" s="302"/>
      <c r="U14" s="328"/>
      <c r="V14" s="342"/>
      <c r="W14" s="273"/>
      <c r="X14" s="281"/>
      <c r="Y14" s="331"/>
      <c r="Z14" s="333"/>
      <c r="AA14" s="358"/>
      <c r="AB14" s="359"/>
      <c r="AC14" s="359"/>
      <c r="AD14" s="359"/>
      <c r="AE14" s="359"/>
      <c r="AF14" s="360"/>
    </row>
    <row r="15" spans="1:32" s="2" customFormat="1" ht="15.75" customHeight="1" x14ac:dyDescent="0.25">
      <c r="A15" s="115" t="s">
        <v>24</v>
      </c>
      <c r="B15" s="89"/>
      <c r="C15" s="303"/>
      <c r="D15" s="304"/>
      <c r="E15" s="304"/>
      <c r="F15" s="304"/>
      <c r="G15" s="304"/>
      <c r="H15" s="305"/>
      <c r="I15" s="329"/>
      <c r="J15" s="326"/>
      <c r="K15" s="340"/>
      <c r="L15" s="342"/>
      <c r="M15" s="293"/>
      <c r="N15" s="334"/>
      <c r="O15" s="303"/>
      <c r="P15" s="304"/>
      <c r="Q15" s="304"/>
      <c r="R15" s="304"/>
      <c r="S15" s="304"/>
      <c r="T15" s="305"/>
      <c r="U15" s="329"/>
      <c r="V15" s="342"/>
      <c r="W15" s="274"/>
      <c r="X15" s="282"/>
      <c r="Y15" s="331"/>
      <c r="Z15" s="334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307" t="s">
        <v>33</v>
      </c>
      <c r="D16" s="307"/>
      <c r="E16" s="307"/>
      <c r="F16" s="307"/>
      <c r="G16" s="307"/>
      <c r="H16" s="307"/>
      <c r="I16" s="307" t="s">
        <v>33</v>
      </c>
      <c r="J16" s="307"/>
      <c r="K16" s="307"/>
      <c r="L16" s="307"/>
      <c r="M16" s="307"/>
      <c r="N16" s="307"/>
      <c r="O16" s="310" t="s">
        <v>33</v>
      </c>
      <c r="P16" s="307"/>
      <c r="Q16" s="307"/>
      <c r="R16" s="307"/>
      <c r="S16" s="307"/>
      <c r="T16" s="307"/>
      <c r="U16" s="307" t="s">
        <v>33</v>
      </c>
      <c r="V16" s="307"/>
      <c r="W16" s="307"/>
      <c r="X16" s="307"/>
      <c r="Y16" s="307"/>
      <c r="Z16" s="307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10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27" t="s">
        <v>62</v>
      </c>
      <c r="D18" s="325" t="s">
        <v>134</v>
      </c>
      <c r="E18" s="275" t="s">
        <v>439</v>
      </c>
      <c r="F18" s="283" t="s">
        <v>50</v>
      </c>
      <c r="G18" s="272" t="s">
        <v>411</v>
      </c>
      <c r="H18" s="291"/>
      <c r="I18" s="278" t="s">
        <v>433</v>
      </c>
      <c r="J18" s="275" t="s">
        <v>439</v>
      </c>
      <c r="K18" s="291"/>
      <c r="L18" s="272" t="s">
        <v>411</v>
      </c>
      <c r="M18" s="291"/>
      <c r="N18" s="332" t="s">
        <v>413</v>
      </c>
      <c r="O18" s="278" t="s">
        <v>433</v>
      </c>
      <c r="P18" s="330" t="s">
        <v>142</v>
      </c>
      <c r="Q18" s="280" t="s">
        <v>456</v>
      </c>
      <c r="R18" s="275" t="s">
        <v>439</v>
      </c>
      <c r="S18" s="291"/>
      <c r="T18" s="291"/>
      <c r="U18" s="278" t="s">
        <v>433</v>
      </c>
      <c r="V18" s="325" t="s">
        <v>134</v>
      </c>
      <c r="W18" s="280" t="s">
        <v>456</v>
      </c>
      <c r="X18" s="275" t="s">
        <v>439</v>
      </c>
      <c r="Y18" s="314"/>
      <c r="Z18" s="314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28"/>
      <c r="D19" s="326"/>
      <c r="E19" s="276"/>
      <c r="F19" s="284"/>
      <c r="G19" s="273"/>
      <c r="H19" s="292"/>
      <c r="I19" s="279"/>
      <c r="J19" s="276"/>
      <c r="K19" s="292"/>
      <c r="L19" s="273"/>
      <c r="M19" s="292"/>
      <c r="N19" s="333"/>
      <c r="O19" s="279"/>
      <c r="P19" s="331"/>
      <c r="Q19" s="281"/>
      <c r="R19" s="276"/>
      <c r="S19" s="292"/>
      <c r="T19" s="292"/>
      <c r="U19" s="279"/>
      <c r="V19" s="326"/>
      <c r="W19" s="281"/>
      <c r="X19" s="276"/>
      <c r="Y19" s="315"/>
      <c r="Z19" s="315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28"/>
      <c r="D20" s="326"/>
      <c r="E20" s="276"/>
      <c r="F20" s="284"/>
      <c r="G20" s="273"/>
      <c r="H20" s="292"/>
      <c r="I20" s="279"/>
      <c r="J20" s="276"/>
      <c r="K20" s="292"/>
      <c r="L20" s="273"/>
      <c r="M20" s="292"/>
      <c r="N20" s="333"/>
      <c r="O20" s="279"/>
      <c r="P20" s="331"/>
      <c r="Q20" s="281"/>
      <c r="R20" s="276"/>
      <c r="S20" s="292"/>
      <c r="T20" s="292"/>
      <c r="U20" s="279"/>
      <c r="V20" s="326"/>
      <c r="W20" s="281"/>
      <c r="X20" s="276"/>
      <c r="Y20" s="315"/>
      <c r="Z20" s="315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29"/>
      <c r="D21" s="326"/>
      <c r="E21" s="277"/>
      <c r="F21" s="285"/>
      <c r="G21" s="274"/>
      <c r="H21" s="293"/>
      <c r="I21" s="279"/>
      <c r="J21" s="277"/>
      <c r="K21" s="293"/>
      <c r="L21" s="274"/>
      <c r="M21" s="293"/>
      <c r="N21" s="334"/>
      <c r="O21" s="279"/>
      <c r="P21" s="331"/>
      <c r="Q21" s="282"/>
      <c r="R21" s="277"/>
      <c r="S21" s="293"/>
      <c r="T21" s="293"/>
      <c r="U21" s="279"/>
      <c r="V21" s="326"/>
      <c r="W21" s="282"/>
      <c r="X21" s="277"/>
      <c r="Y21" s="316"/>
      <c r="Z21" s="316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307" t="s">
        <v>6</v>
      </c>
      <c r="D22" s="307"/>
      <c r="E22" s="307"/>
      <c r="F22" s="307"/>
      <c r="G22" s="307"/>
      <c r="H22" s="307"/>
      <c r="I22" s="307" t="s">
        <v>6</v>
      </c>
      <c r="J22" s="307"/>
      <c r="K22" s="307"/>
      <c r="L22" s="307"/>
      <c r="M22" s="307"/>
      <c r="N22" s="307"/>
      <c r="O22" s="310" t="s">
        <v>6</v>
      </c>
      <c r="P22" s="307"/>
      <c r="Q22" s="307"/>
      <c r="R22" s="307"/>
      <c r="S22" s="307"/>
      <c r="T22" s="307"/>
      <c r="U22" s="307" t="s">
        <v>6</v>
      </c>
      <c r="V22" s="307"/>
      <c r="W22" s="307"/>
      <c r="X22" s="307"/>
      <c r="Y22" s="307"/>
      <c r="Z22" s="307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13" t="s">
        <v>66</v>
      </c>
      <c r="C23" s="278" t="s">
        <v>433</v>
      </c>
      <c r="D23" s="280" t="s">
        <v>456</v>
      </c>
      <c r="E23" s="280" t="s">
        <v>485</v>
      </c>
      <c r="F23" s="286" t="s">
        <v>53</v>
      </c>
      <c r="G23" s="291"/>
      <c r="H23" s="291"/>
      <c r="I23" s="327" t="s">
        <v>62</v>
      </c>
      <c r="J23" s="330" t="s">
        <v>142</v>
      </c>
      <c r="K23" s="294" t="s">
        <v>428</v>
      </c>
      <c r="L23" s="338" t="s">
        <v>46</v>
      </c>
      <c r="M23" s="291"/>
      <c r="N23" s="291"/>
      <c r="O23" s="278" t="s">
        <v>433</v>
      </c>
      <c r="P23" s="325" t="s">
        <v>134</v>
      </c>
      <c r="Q23" s="330" t="s">
        <v>142</v>
      </c>
      <c r="R23" s="275" t="s">
        <v>439</v>
      </c>
      <c r="S23" s="291"/>
      <c r="T23" s="332" t="s">
        <v>519</v>
      </c>
      <c r="U23" s="330" t="s">
        <v>142</v>
      </c>
      <c r="V23" s="314"/>
      <c r="W23" s="275" t="s">
        <v>439</v>
      </c>
      <c r="X23" s="314"/>
      <c r="Y23" s="314"/>
      <c r="Z23" s="314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13"/>
      <c r="C24" s="279"/>
      <c r="D24" s="281"/>
      <c r="E24" s="281"/>
      <c r="F24" s="287"/>
      <c r="G24" s="292"/>
      <c r="H24" s="292"/>
      <c r="I24" s="328"/>
      <c r="J24" s="331"/>
      <c r="K24" s="295"/>
      <c r="L24" s="339"/>
      <c r="M24" s="292"/>
      <c r="N24" s="292"/>
      <c r="O24" s="279"/>
      <c r="P24" s="326"/>
      <c r="Q24" s="331"/>
      <c r="R24" s="276"/>
      <c r="S24" s="292"/>
      <c r="T24" s="333"/>
      <c r="U24" s="331"/>
      <c r="V24" s="315"/>
      <c r="W24" s="276"/>
      <c r="X24" s="315"/>
      <c r="Y24" s="315"/>
      <c r="Z24" s="315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13"/>
      <c r="C25" s="279"/>
      <c r="D25" s="281"/>
      <c r="E25" s="281"/>
      <c r="F25" s="287"/>
      <c r="G25" s="292"/>
      <c r="H25" s="292"/>
      <c r="I25" s="328"/>
      <c r="J25" s="331"/>
      <c r="K25" s="295"/>
      <c r="L25" s="339"/>
      <c r="M25" s="292"/>
      <c r="N25" s="292"/>
      <c r="O25" s="279"/>
      <c r="P25" s="326"/>
      <c r="Q25" s="331"/>
      <c r="R25" s="276"/>
      <c r="S25" s="292"/>
      <c r="T25" s="333"/>
      <c r="U25" s="331"/>
      <c r="V25" s="315"/>
      <c r="W25" s="276"/>
      <c r="X25" s="315"/>
      <c r="Y25" s="315"/>
      <c r="Z25" s="315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9"/>
      <c r="D26" s="282"/>
      <c r="E26" s="282"/>
      <c r="F26" s="288"/>
      <c r="G26" s="293"/>
      <c r="H26" s="293"/>
      <c r="I26" s="329"/>
      <c r="J26" s="331"/>
      <c r="K26" s="296"/>
      <c r="L26" s="340"/>
      <c r="M26" s="293"/>
      <c r="N26" s="293"/>
      <c r="O26" s="279"/>
      <c r="P26" s="326"/>
      <c r="Q26" s="331"/>
      <c r="R26" s="277"/>
      <c r="S26" s="293"/>
      <c r="T26" s="334"/>
      <c r="U26" s="331"/>
      <c r="V26" s="316"/>
      <c r="W26" s="277"/>
      <c r="X26" s="316"/>
      <c r="Y26" s="316"/>
      <c r="Z26" s="316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11" t="s">
        <v>65</v>
      </c>
      <c r="C27" s="361" t="s">
        <v>517</v>
      </c>
      <c r="D27" s="362"/>
      <c r="E27" s="362"/>
      <c r="F27" s="362"/>
      <c r="G27" s="362"/>
      <c r="H27" s="363"/>
      <c r="I27" s="307" t="s">
        <v>47</v>
      </c>
      <c r="J27" s="307"/>
      <c r="K27" s="307"/>
      <c r="L27" s="307"/>
      <c r="M27" s="307"/>
      <c r="N27" s="307"/>
      <c r="O27" s="70"/>
      <c r="P27" s="71"/>
      <c r="Q27" s="71"/>
      <c r="R27" s="71"/>
      <c r="S27" s="71"/>
      <c r="T27" s="71"/>
      <c r="U27" s="307" t="s">
        <v>47</v>
      </c>
      <c r="V27" s="307"/>
      <c r="W27" s="307"/>
      <c r="X27" s="307"/>
      <c r="Y27" s="307"/>
      <c r="Z27" s="307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11"/>
      <c r="C28" s="364"/>
      <c r="D28" s="365"/>
      <c r="E28" s="365"/>
      <c r="F28" s="365"/>
      <c r="G28" s="365"/>
      <c r="H28" s="366"/>
      <c r="I28" s="307"/>
      <c r="J28" s="307"/>
      <c r="K28" s="307"/>
      <c r="L28" s="307"/>
      <c r="M28" s="307"/>
      <c r="N28" s="307"/>
      <c r="O28" s="70"/>
      <c r="P28" s="87"/>
      <c r="Q28" s="87"/>
      <c r="R28" s="87"/>
      <c r="S28" s="87"/>
      <c r="T28" s="123"/>
      <c r="U28" s="307"/>
      <c r="V28" s="307"/>
      <c r="W28" s="307"/>
      <c r="X28" s="307"/>
      <c r="Y28" s="307"/>
      <c r="Z28" s="307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11"/>
      <c r="C29" s="367"/>
      <c r="D29" s="368"/>
      <c r="E29" s="368"/>
      <c r="F29" s="368"/>
      <c r="G29" s="368"/>
      <c r="H29" s="369"/>
      <c r="I29" s="307"/>
      <c r="J29" s="307"/>
      <c r="K29" s="307"/>
      <c r="L29" s="307"/>
      <c r="M29" s="307"/>
      <c r="N29" s="307"/>
      <c r="O29" s="317" t="s">
        <v>143</v>
      </c>
      <c r="P29" s="318"/>
      <c r="Q29" s="318"/>
      <c r="R29" s="318"/>
      <c r="S29" s="318"/>
      <c r="T29" s="318"/>
      <c r="U29" s="307"/>
      <c r="V29" s="307"/>
      <c r="W29" s="307"/>
      <c r="X29" s="307"/>
      <c r="Y29" s="307"/>
      <c r="Z29" s="307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370" t="s">
        <v>518</v>
      </c>
      <c r="D30" s="371"/>
      <c r="E30" s="371"/>
      <c r="F30" s="371"/>
      <c r="G30" s="371"/>
      <c r="H30" s="372"/>
      <c r="I30" s="278" t="s">
        <v>433</v>
      </c>
      <c r="J30" s="325" t="s">
        <v>134</v>
      </c>
      <c r="K30" s="291"/>
      <c r="L30" s="291"/>
      <c r="M30" s="314"/>
      <c r="N30" s="314"/>
      <c r="O30" s="319"/>
      <c r="P30" s="320"/>
      <c r="Q30" s="320"/>
      <c r="R30" s="320"/>
      <c r="S30" s="320"/>
      <c r="T30" s="321"/>
      <c r="U30" s="311" t="s">
        <v>65</v>
      </c>
      <c r="V30" s="311"/>
      <c r="W30" s="311"/>
      <c r="X30" s="311"/>
      <c r="Y30" s="311"/>
      <c r="Z30" s="314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373"/>
      <c r="D31" s="374"/>
      <c r="E31" s="374"/>
      <c r="F31" s="374"/>
      <c r="G31" s="374"/>
      <c r="H31" s="375"/>
      <c r="I31" s="279"/>
      <c r="J31" s="326"/>
      <c r="K31" s="292"/>
      <c r="L31" s="292"/>
      <c r="M31" s="315"/>
      <c r="N31" s="315"/>
      <c r="O31" s="319"/>
      <c r="P31" s="320"/>
      <c r="Q31" s="320"/>
      <c r="R31" s="320"/>
      <c r="S31" s="320"/>
      <c r="T31" s="321"/>
      <c r="U31" s="311"/>
      <c r="V31" s="311"/>
      <c r="W31" s="311"/>
      <c r="X31" s="311"/>
      <c r="Y31" s="311"/>
      <c r="Z31" s="315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76"/>
      <c r="D32" s="377"/>
      <c r="E32" s="377"/>
      <c r="F32" s="377"/>
      <c r="G32" s="377"/>
      <c r="H32" s="378"/>
      <c r="I32" s="279"/>
      <c r="J32" s="326"/>
      <c r="K32" s="292"/>
      <c r="L32" s="292"/>
      <c r="M32" s="315"/>
      <c r="N32" s="315"/>
      <c r="O32" s="319"/>
      <c r="P32" s="320"/>
      <c r="Q32" s="320"/>
      <c r="R32" s="320"/>
      <c r="S32" s="320"/>
      <c r="T32" s="321"/>
      <c r="U32" s="311"/>
      <c r="V32" s="311"/>
      <c r="W32" s="311"/>
      <c r="X32" s="311"/>
      <c r="Y32" s="311"/>
      <c r="Z32" s="315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94"/>
      <c r="C33" s="97"/>
      <c r="D33" s="97"/>
      <c r="E33" s="97"/>
      <c r="F33" s="97"/>
      <c r="G33" s="97"/>
      <c r="H33" s="97"/>
      <c r="I33" s="379"/>
      <c r="J33" s="326"/>
      <c r="K33" s="293"/>
      <c r="L33" s="293"/>
      <c r="M33" s="316"/>
      <c r="N33" s="316"/>
      <c r="O33" s="319"/>
      <c r="P33" s="320"/>
      <c r="Q33" s="320"/>
      <c r="R33" s="320"/>
      <c r="S33" s="320"/>
      <c r="T33" s="321"/>
      <c r="U33" s="311"/>
      <c r="V33" s="311"/>
      <c r="W33" s="311"/>
      <c r="X33" s="311"/>
      <c r="Y33" s="311"/>
      <c r="Z33" s="316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89"/>
      <c r="D34" s="89"/>
      <c r="E34" s="89"/>
      <c r="F34" s="89"/>
      <c r="G34" s="89"/>
      <c r="H34" s="89"/>
      <c r="I34" s="97"/>
      <c r="J34" s="89"/>
      <c r="K34" s="89"/>
      <c r="L34" s="97"/>
      <c r="M34" s="89"/>
      <c r="N34" s="93"/>
      <c r="O34" s="322"/>
      <c r="P34" s="323"/>
      <c r="Q34" s="323"/>
      <c r="R34" s="323"/>
      <c r="S34" s="323"/>
      <c r="T34" s="324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89"/>
      <c r="D35" s="89"/>
      <c r="E35" s="89"/>
      <c r="F35" s="89"/>
      <c r="G35" s="89"/>
      <c r="H35" s="89"/>
      <c r="I35" s="90"/>
      <c r="J35" s="21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12" t="s">
        <v>130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</row>
    <row r="37" spans="1:32" x14ac:dyDescent="0.25">
      <c r="A37" s="306"/>
      <c r="B37" s="306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06"/>
      <c r="B38" s="306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06"/>
      <c r="B39" s="306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5"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H32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L18:L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topLeftCell="A133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1" customWidth="1"/>
    <col min="7" max="7" width="10.77734375" style="161" customWidth="1"/>
    <col min="8" max="8" width="8.77734375" style="231" customWidth="1"/>
    <col min="9" max="9" width="12.77734375" style="136" customWidth="1"/>
  </cols>
  <sheetData>
    <row r="1" spans="1:9" ht="25.05" customHeight="1" x14ac:dyDescent="0.4">
      <c r="A1" s="242" t="str">
        <f>Parameters!B1</f>
        <v>166th IEEE 802.11 WIRELESS LOCAL AREA NETWORKS SESSION</v>
      </c>
      <c r="B1" s="237"/>
      <c r="C1" s="237"/>
      <c r="D1" s="237"/>
      <c r="E1" s="237"/>
      <c r="F1" s="237"/>
      <c r="G1" s="237"/>
      <c r="H1" s="237"/>
      <c r="I1" s="237"/>
    </row>
    <row r="2" spans="1:9" ht="25.05" customHeight="1" x14ac:dyDescent="0.4">
      <c r="A2" s="242" t="str">
        <f>Parameters!B2</f>
        <v>Caribe Hotel and Convention Center, Orlando, FL, US</v>
      </c>
      <c r="B2" s="237"/>
      <c r="C2" s="237"/>
      <c r="D2" s="237"/>
      <c r="E2" s="237"/>
      <c r="F2" s="237"/>
      <c r="G2" s="237"/>
      <c r="H2" s="237"/>
      <c r="I2" s="237"/>
    </row>
    <row r="3" spans="1:9" ht="25.05" customHeight="1" x14ac:dyDescent="0.4">
      <c r="A3" s="242" t="str">
        <f>Parameters!B3</f>
        <v>November 5-10, 2017</v>
      </c>
      <c r="B3" s="237"/>
      <c r="C3" s="237"/>
      <c r="D3" s="237"/>
      <c r="E3" s="237"/>
      <c r="F3" s="237"/>
      <c r="G3" s="237"/>
      <c r="H3" s="237"/>
      <c r="I3" s="237"/>
    </row>
    <row r="4" spans="1:9" ht="18" customHeight="1" x14ac:dyDescent="0.3">
      <c r="A4" s="236" t="s">
        <v>152</v>
      </c>
      <c r="B4" s="237"/>
      <c r="C4" s="237"/>
      <c r="D4" s="237"/>
      <c r="E4" s="237"/>
      <c r="F4" s="237"/>
      <c r="G4" s="237"/>
      <c r="H4" s="237"/>
      <c r="I4" s="237"/>
    </row>
    <row r="5" spans="1:9" ht="18" customHeight="1" x14ac:dyDescent="0.3">
      <c r="A5" s="236" t="s">
        <v>153</v>
      </c>
      <c r="B5" s="237"/>
      <c r="C5" s="237"/>
      <c r="D5" s="237"/>
      <c r="E5" s="237"/>
      <c r="F5" s="237"/>
      <c r="G5" s="237"/>
      <c r="H5" s="237"/>
      <c r="I5" s="237"/>
    </row>
    <row r="6" spans="1:9" ht="18" customHeight="1" x14ac:dyDescent="0.3">
      <c r="A6" s="236" t="s">
        <v>154</v>
      </c>
      <c r="B6" s="237"/>
      <c r="C6" s="237"/>
      <c r="D6" s="237"/>
      <c r="E6" s="237"/>
      <c r="F6" s="237"/>
      <c r="G6" s="237"/>
      <c r="H6" s="237"/>
      <c r="I6" s="237"/>
    </row>
    <row r="7" spans="1:9" ht="18" customHeight="1" x14ac:dyDescent="0.3">
      <c r="A7" s="236" t="s">
        <v>155</v>
      </c>
      <c r="B7" s="237"/>
      <c r="C7" s="237"/>
      <c r="D7" s="237"/>
      <c r="E7" s="237"/>
      <c r="F7" s="237"/>
      <c r="G7" s="237"/>
      <c r="H7" s="237"/>
      <c r="I7" s="237"/>
    </row>
    <row r="8" spans="1:9" ht="30" customHeight="1" x14ac:dyDescent="0.5">
      <c r="A8" s="238" t="str">
        <f>"Agenda R" &amp; Parameters!$B$8</f>
        <v>Agenda R5</v>
      </c>
      <c r="B8" s="239"/>
      <c r="C8" s="239"/>
      <c r="D8" s="239"/>
      <c r="E8" s="239"/>
      <c r="F8" s="239"/>
      <c r="G8" s="239"/>
      <c r="H8" s="239"/>
      <c r="I8" s="239"/>
    </row>
    <row r="12" spans="1:9" ht="15.6" x14ac:dyDescent="0.3">
      <c r="A12" s="240" t="s">
        <v>508</v>
      </c>
      <c r="B12" s="241"/>
      <c r="C12" s="241"/>
      <c r="D12" s="241"/>
      <c r="E12" s="241"/>
      <c r="F12" s="241"/>
      <c r="G12" s="241"/>
      <c r="H12" s="241"/>
      <c r="I12" s="241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0.4375</v>
      </c>
      <c r="G15" s="151">
        <v>1</v>
      </c>
      <c r="H15" s="215">
        <f t="shared" ref="H15:H20" si="0">F15+TIME(0,G15,0)</f>
        <v>0.43819444444444444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0.43819444444444444</v>
      </c>
      <c r="G16" s="151">
        <v>1</v>
      </c>
      <c r="H16" s="215">
        <f t="shared" si="0"/>
        <v>0.43888888888888888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459</v>
      </c>
      <c r="E17" s="138" t="s">
        <v>169</v>
      </c>
      <c r="F17" s="215">
        <f>H16</f>
        <v>0.43888888888888888</v>
      </c>
      <c r="G17" s="151">
        <v>1</v>
      </c>
      <c r="H17" s="215">
        <f t="shared" si="0"/>
        <v>0.43958333333333333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5">
        <f>H17</f>
        <v>0.43958333333333333</v>
      </c>
      <c r="G18" s="151">
        <v>4</v>
      </c>
      <c r="H18" s="215">
        <f t="shared" si="0"/>
        <v>0.44236111111111109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460</v>
      </c>
      <c r="E19" s="138" t="s">
        <v>179</v>
      </c>
      <c r="F19" s="215">
        <f>H18</f>
        <v>0.44236111111111109</v>
      </c>
      <c r="G19" s="151">
        <v>1</v>
      </c>
      <c r="H19" s="215">
        <f t="shared" si="0"/>
        <v>0.44305555555555554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0.44305555555555554</v>
      </c>
      <c r="G20" s="152">
        <v>1</v>
      </c>
      <c r="H20" s="216">
        <f t="shared" si="0"/>
        <v>0.44374999999999998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0.44374999999999998</v>
      </c>
      <c r="G24" s="154">
        <v>2</v>
      </c>
      <c r="H24" s="218">
        <f>F24+TIME(0,G24,0)</f>
        <v>0.44513888888888886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0.44513888888888886</v>
      </c>
      <c r="G26" s="156">
        <v>1</v>
      </c>
      <c r="H26" s="220">
        <f t="shared" ref="H26:H36" si="1">F26+TIME(0,G26,0)</f>
        <v>0.4458333333333333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0.4458333333333333</v>
      </c>
      <c r="G27" s="156">
        <v>1</v>
      </c>
      <c r="H27" s="220">
        <f t="shared" si="1"/>
        <v>0.44652777777777775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0.44652777777777775</v>
      </c>
      <c r="G28" s="156">
        <v>1</v>
      </c>
      <c r="H28" s="220">
        <f t="shared" si="1"/>
        <v>0.44722222222222219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0.44722222222222219</v>
      </c>
      <c r="G29" s="156">
        <v>1</v>
      </c>
      <c r="H29" s="220">
        <f t="shared" si="1"/>
        <v>0.44791666666666663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0.44791666666666663</v>
      </c>
      <c r="G30" s="156">
        <v>1</v>
      </c>
      <c r="H30" s="220">
        <f t="shared" si="1"/>
        <v>0.44861111111111107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0.44861111111111107</v>
      </c>
      <c r="G31" s="156">
        <v>1</v>
      </c>
      <c r="H31" s="220">
        <f t="shared" si="1"/>
        <v>0.44930555555555551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0.44930555555555551</v>
      </c>
      <c r="G32" s="156">
        <v>1</v>
      </c>
      <c r="H32" s="220">
        <f t="shared" si="1"/>
        <v>0.44999999999999996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0.44999999999999996</v>
      </c>
      <c r="G33" s="156">
        <v>1</v>
      </c>
      <c r="H33" s="220">
        <f t="shared" si="1"/>
        <v>0.4506944444444444</v>
      </c>
      <c r="I33" s="168"/>
    </row>
    <row r="34" spans="1:9" x14ac:dyDescent="0.25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20">
        <f t="shared" si="2"/>
        <v>0.4506944444444444</v>
      </c>
      <c r="G34" s="156">
        <v>2</v>
      </c>
      <c r="H34" s="220">
        <f t="shared" si="1"/>
        <v>0.45208333333333328</v>
      </c>
      <c r="I34" s="168"/>
    </row>
    <row r="35" spans="1:9" x14ac:dyDescent="0.25">
      <c r="A35" s="170" t="s">
        <v>216</v>
      </c>
      <c r="B35" s="176"/>
      <c r="C35" s="176"/>
      <c r="D35" s="176"/>
      <c r="E35" s="176"/>
      <c r="F35" s="221">
        <f t="shared" si="2"/>
        <v>0.45208333333333328</v>
      </c>
      <c r="G35" s="182">
        <v>0</v>
      </c>
      <c r="H35" s="221">
        <f t="shared" si="1"/>
        <v>0.45208333333333328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0.45208333333333328</v>
      </c>
      <c r="G36" s="151">
        <v>1</v>
      </c>
      <c r="H36" s="215">
        <f t="shared" si="1"/>
        <v>0.45277777777777772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459</v>
      </c>
      <c r="E38" s="141" t="s">
        <v>169</v>
      </c>
      <c r="F38" s="218">
        <f>H36</f>
        <v>0.45277777777777772</v>
      </c>
      <c r="G38" s="154">
        <v>1</v>
      </c>
      <c r="H38" s="218">
        <f t="shared" ref="H38:H46" si="3">F38+TIME(0,G38,0)</f>
        <v>0.45347222222222217</v>
      </c>
      <c r="I38" s="166"/>
    </row>
    <row r="39" spans="1:9" ht="15" x14ac:dyDescent="0.25">
      <c r="A39" s="173" t="s">
        <v>223</v>
      </c>
      <c r="B39" s="179"/>
      <c r="C39" s="179" t="s">
        <v>436</v>
      </c>
      <c r="D39" s="179"/>
      <c r="E39" s="179" t="s">
        <v>169</v>
      </c>
      <c r="F39" s="222">
        <f t="shared" ref="F39:F46" si="4">H38</f>
        <v>0.45347222222222217</v>
      </c>
      <c r="G39" s="185">
        <v>0</v>
      </c>
      <c r="H39" s="222">
        <f t="shared" si="3"/>
        <v>0.45347222222222217</v>
      </c>
      <c r="I39" s="191"/>
    </row>
    <row r="40" spans="1:9" ht="30" x14ac:dyDescent="0.25">
      <c r="A40" s="126" t="s">
        <v>224</v>
      </c>
      <c r="B40" s="138" t="s">
        <v>167</v>
      </c>
      <c r="C40" s="138" t="s">
        <v>246</v>
      </c>
      <c r="D40" s="201" t="s">
        <v>459</v>
      </c>
      <c r="E40" s="138" t="s">
        <v>169</v>
      </c>
      <c r="F40" s="215">
        <f t="shared" si="4"/>
        <v>0.45347222222222217</v>
      </c>
      <c r="G40" s="151">
        <v>3</v>
      </c>
      <c r="H40" s="215">
        <f t="shared" si="3"/>
        <v>0.45555555555555549</v>
      </c>
      <c r="I40" s="163" t="s">
        <v>520</v>
      </c>
    </row>
    <row r="41" spans="1:9" ht="15" x14ac:dyDescent="0.25">
      <c r="A41" s="126" t="s">
        <v>323</v>
      </c>
      <c r="B41" s="138" t="s">
        <v>167</v>
      </c>
      <c r="C41" s="138" t="s">
        <v>521</v>
      </c>
      <c r="D41" s="138" t="s">
        <v>522</v>
      </c>
      <c r="E41" s="138" t="s">
        <v>425</v>
      </c>
      <c r="F41" s="215">
        <f t="shared" si="4"/>
        <v>0.45555555555555549</v>
      </c>
      <c r="G41" s="151">
        <v>3</v>
      </c>
      <c r="H41" s="215">
        <f t="shared" si="3"/>
        <v>0.45763888888888882</v>
      </c>
      <c r="I41" s="163" t="s">
        <v>520</v>
      </c>
    </row>
    <row r="42" spans="1:9" ht="15" x14ac:dyDescent="0.25">
      <c r="A42" s="126" t="s">
        <v>338</v>
      </c>
      <c r="B42" s="138" t="s">
        <v>167</v>
      </c>
      <c r="C42" s="138" t="s">
        <v>523</v>
      </c>
      <c r="D42" s="201" t="s">
        <v>459</v>
      </c>
      <c r="E42" s="138" t="s">
        <v>169</v>
      </c>
      <c r="F42" s="215">
        <f t="shared" si="4"/>
        <v>0.45763888888888882</v>
      </c>
      <c r="G42" s="151">
        <v>5</v>
      </c>
      <c r="H42" s="215">
        <f t="shared" si="3"/>
        <v>0.46111111111111103</v>
      </c>
      <c r="I42" s="163" t="s">
        <v>520</v>
      </c>
    </row>
    <row r="43" spans="1:9" ht="30" x14ac:dyDescent="0.25">
      <c r="A43" s="126" t="s">
        <v>377</v>
      </c>
      <c r="B43" s="138" t="s">
        <v>167</v>
      </c>
      <c r="C43" s="138" t="s">
        <v>524</v>
      </c>
      <c r="D43" s="201" t="s">
        <v>459</v>
      </c>
      <c r="E43" s="138" t="s">
        <v>169</v>
      </c>
      <c r="F43" s="215">
        <f t="shared" si="4"/>
        <v>0.46111111111111103</v>
      </c>
      <c r="G43" s="151">
        <v>10</v>
      </c>
      <c r="H43" s="215">
        <f t="shared" si="3"/>
        <v>0.46805555555555545</v>
      </c>
      <c r="I43" s="163" t="s">
        <v>525</v>
      </c>
    </row>
    <row r="44" spans="1:9" ht="15" x14ac:dyDescent="0.25">
      <c r="A44" s="173" t="s">
        <v>427</v>
      </c>
      <c r="B44" s="179"/>
      <c r="C44" s="179"/>
      <c r="D44" s="179"/>
      <c r="E44" s="179"/>
      <c r="F44" s="222">
        <f t="shared" si="4"/>
        <v>0.46805555555555545</v>
      </c>
      <c r="G44" s="185">
        <v>0</v>
      </c>
      <c r="H44" s="222">
        <f t="shared" si="3"/>
        <v>0.46805555555555545</v>
      </c>
      <c r="I44" s="191" t="s">
        <v>525</v>
      </c>
    </row>
    <row r="45" spans="1:9" ht="15" x14ac:dyDescent="0.25">
      <c r="A45" s="173" t="s">
        <v>526</v>
      </c>
      <c r="B45" s="179"/>
      <c r="C45" s="179"/>
      <c r="D45" s="179"/>
      <c r="E45" s="179"/>
      <c r="F45" s="222">
        <f t="shared" si="4"/>
        <v>0.46805555555555545</v>
      </c>
      <c r="G45" s="185">
        <v>0</v>
      </c>
      <c r="H45" s="222">
        <f t="shared" si="3"/>
        <v>0.46805555555555545</v>
      </c>
      <c r="I45" s="191" t="s">
        <v>525</v>
      </c>
    </row>
    <row r="46" spans="1:9" ht="15" x14ac:dyDescent="0.25">
      <c r="A46" s="171" t="s">
        <v>527</v>
      </c>
      <c r="B46" s="177"/>
      <c r="C46" s="177"/>
      <c r="D46" s="177"/>
      <c r="E46" s="177"/>
      <c r="F46" s="223">
        <f t="shared" si="4"/>
        <v>0.46805555555555545</v>
      </c>
      <c r="G46" s="183">
        <v>0</v>
      </c>
      <c r="H46" s="223">
        <f t="shared" si="3"/>
        <v>0.46805555555555545</v>
      </c>
      <c r="I46" s="189"/>
    </row>
    <row r="48" spans="1:9" ht="15.6" x14ac:dyDescent="0.3">
      <c r="A48" s="125" t="s">
        <v>225</v>
      </c>
      <c r="B48" s="137"/>
      <c r="C48" s="137" t="s">
        <v>226</v>
      </c>
      <c r="D48" s="137"/>
      <c r="E48" s="137"/>
      <c r="F48" s="214"/>
      <c r="G48" s="150"/>
      <c r="H48" s="214"/>
      <c r="I48" s="162"/>
    </row>
    <row r="49" spans="1:9" ht="15" x14ac:dyDescent="0.25">
      <c r="A49" s="126" t="s">
        <v>227</v>
      </c>
      <c r="B49" s="138" t="s">
        <v>167</v>
      </c>
      <c r="C49" s="138" t="s">
        <v>228</v>
      </c>
      <c r="D49" s="201" t="s">
        <v>459</v>
      </c>
      <c r="E49" s="138" t="s">
        <v>169</v>
      </c>
      <c r="F49" s="215">
        <f>H46</f>
        <v>0.46805555555555545</v>
      </c>
      <c r="G49" s="151">
        <v>1</v>
      </c>
      <c r="H49" s="215">
        <f t="shared" ref="H49:H57" si="5">F49+TIME(0,G49,0)</f>
        <v>0.46874999999999989</v>
      </c>
      <c r="I49" s="163"/>
    </row>
    <row r="50" spans="1:9" ht="15" x14ac:dyDescent="0.25">
      <c r="A50" s="126" t="s">
        <v>229</v>
      </c>
      <c r="B50" s="138" t="s">
        <v>167</v>
      </c>
      <c r="C50" s="138" t="s">
        <v>230</v>
      </c>
      <c r="D50" s="201" t="s">
        <v>459</v>
      </c>
      <c r="E50" s="138" t="s">
        <v>169</v>
      </c>
      <c r="F50" s="215">
        <f t="shared" ref="F50:F57" si="6">H49</f>
        <v>0.46874999999999989</v>
      </c>
      <c r="G50" s="151">
        <v>1</v>
      </c>
      <c r="H50" s="215">
        <f t="shared" si="5"/>
        <v>0.46944444444444433</v>
      </c>
      <c r="I50" s="163"/>
    </row>
    <row r="51" spans="1:9" ht="15" x14ac:dyDescent="0.25">
      <c r="A51" s="126" t="s">
        <v>231</v>
      </c>
      <c r="B51" s="138" t="s">
        <v>167</v>
      </c>
      <c r="C51" s="138" t="s">
        <v>232</v>
      </c>
      <c r="D51" s="201" t="s">
        <v>461</v>
      </c>
      <c r="E51" s="138" t="s">
        <v>233</v>
      </c>
      <c r="F51" s="215">
        <f t="shared" si="6"/>
        <v>0.46944444444444433</v>
      </c>
      <c r="G51" s="151">
        <v>1</v>
      </c>
      <c r="H51" s="215">
        <f t="shared" si="5"/>
        <v>0.47013888888888877</v>
      </c>
      <c r="I51" s="163"/>
    </row>
    <row r="52" spans="1:9" ht="15" x14ac:dyDescent="0.25">
      <c r="A52" s="126" t="s">
        <v>234</v>
      </c>
      <c r="B52" s="138" t="s">
        <v>167</v>
      </c>
      <c r="C52" s="138" t="s">
        <v>235</v>
      </c>
      <c r="D52" s="201" t="s">
        <v>461</v>
      </c>
      <c r="E52" s="138" t="s">
        <v>233</v>
      </c>
      <c r="F52" s="215">
        <f t="shared" si="6"/>
        <v>0.47013888888888877</v>
      </c>
      <c r="G52" s="151">
        <v>1</v>
      </c>
      <c r="H52" s="215">
        <f t="shared" si="5"/>
        <v>0.47083333333333321</v>
      </c>
      <c r="I52" s="163"/>
    </row>
    <row r="53" spans="1:9" ht="15" x14ac:dyDescent="0.25">
      <c r="A53" s="126" t="s">
        <v>236</v>
      </c>
      <c r="B53" s="138" t="s">
        <v>167</v>
      </c>
      <c r="C53" s="138" t="s">
        <v>237</v>
      </c>
      <c r="D53" s="201" t="s">
        <v>461</v>
      </c>
      <c r="E53" s="138" t="s">
        <v>233</v>
      </c>
      <c r="F53" s="215">
        <f t="shared" si="6"/>
        <v>0.47083333333333321</v>
      </c>
      <c r="G53" s="151">
        <v>1</v>
      </c>
      <c r="H53" s="215">
        <f t="shared" si="5"/>
        <v>0.47152777777777766</v>
      </c>
      <c r="I53" s="163"/>
    </row>
    <row r="54" spans="1:9" ht="15" x14ac:dyDescent="0.25">
      <c r="A54" s="126" t="s">
        <v>238</v>
      </c>
      <c r="B54" s="138" t="s">
        <v>167</v>
      </c>
      <c r="C54" s="138" t="s">
        <v>239</v>
      </c>
      <c r="D54" s="201" t="s">
        <v>461</v>
      </c>
      <c r="E54" s="138" t="s">
        <v>233</v>
      </c>
      <c r="F54" s="215">
        <f t="shared" si="6"/>
        <v>0.47152777777777766</v>
      </c>
      <c r="G54" s="151">
        <v>1</v>
      </c>
      <c r="H54" s="215">
        <f t="shared" si="5"/>
        <v>0.4722222222222221</v>
      </c>
      <c r="I54" s="163"/>
    </row>
    <row r="55" spans="1:9" ht="15" x14ac:dyDescent="0.25">
      <c r="A55" s="126" t="s">
        <v>240</v>
      </c>
      <c r="B55" s="138" t="s">
        <v>167</v>
      </c>
      <c r="C55" s="138" t="s">
        <v>241</v>
      </c>
      <c r="D55" s="201" t="s">
        <v>461</v>
      </c>
      <c r="E55" s="138" t="s">
        <v>233</v>
      </c>
      <c r="F55" s="215">
        <f t="shared" si="6"/>
        <v>0.4722222222222221</v>
      </c>
      <c r="G55" s="151">
        <v>1</v>
      </c>
      <c r="H55" s="215">
        <f t="shared" si="5"/>
        <v>0.47291666666666654</v>
      </c>
      <c r="I55" s="163"/>
    </row>
    <row r="56" spans="1:9" ht="15" x14ac:dyDescent="0.25">
      <c r="A56" s="126" t="s">
        <v>242</v>
      </c>
      <c r="B56" s="138" t="s">
        <v>167</v>
      </c>
      <c r="C56" s="138" t="s">
        <v>243</v>
      </c>
      <c r="D56" s="201" t="s">
        <v>461</v>
      </c>
      <c r="E56" s="138" t="s">
        <v>233</v>
      </c>
      <c r="F56" s="215">
        <f t="shared" si="6"/>
        <v>0.47291666666666654</v>
      </c>
      <c r="G56" s="151">
        <v>1</v>
      </c>
      <c r="H56" s="215">
        <f t="shared" si="5"/>
        <v>0.47361111111111098</v>
      </c>
      <c r="I56" s="163"/>
    </row>
    <row r="57" spans="1:9" ht="15" x14ac:dyDescent="0.25">
      <c r="A57" s="127" t="s">
        <v>244</v>
      </c>
      <c r="B57" s="139" t="s">
        <v>167</v>
      </c>
      <c r="C57" s="139" t="s">
        <v>245</v>
      </c>
      <c r="D57" s="202" t="s">
        <v>461</v>
      </c>
      <c r="E57" s="139" t="s">
        <v>233</v>
      </c>
      <c r="F57" s="216">
        <f t="shared" si="6"/>
        <v>0.47361111111111098</v>
      </c>
      <c r="G57" s="152">
        <v>1</v>
      </c>
      <c r="H57" s="216">
        <f t="shared" si="5"/>
        <v>0.47430555555555542</v>
      </c>
      <c r="I57" s="164"/>
    </row>
    <row r="59" spans="1:9" ht="15.6" x14ac:dyDescent="0.3">
      <c r="A59" s="125" t="s">
        <v>247</v>
      </c>
      <c r="B59" s="137"/>
      <c r="C59" s="137" t="s">
        <v>248</v>
      </c>
      <c r="D59" s="137"/>
      <c r="E59" s="137"/>
      <c r="F59" s="214"/>
      <c r="G59" s="150"/>
      <c r="H59" s="214"/>
      <c r="I59" s="162"/>
    </row>
    <row r="60" spans="1:9" ht="15.6" x14ac:dyDescent="0.3">
      <c r="A60" s="128" t="s">
        <v>249</v>
      </c>
      <c r="B60" s="140"/>
      <c r="C60" s="140" t="s">
        <v>250</v>
      </c>
      <c r="D60" s="140"/>
      <c r="E60" s="140"/>
      <c r="F60" s="217"/>
      <c r="G60" s="153"/>
      <c r="H60" s="217"/>
      <c r="I60" s="165"/>
    </row>
    <row r="61" spans="1:9" ht="13.8" x14ac:dyDescent="0.25">
      <c r="A61" s="129" t="s">
        <v>251</v>
      </c>
      <c r="B61" s="141" t="s">
        <v>167</v>
      </c>
      <c r="C61" s="141" t="s">
        <v>252</v>
      </c>
      <c r="D61" s="147" t="s">
        <v>459</v>
      </c>
      <c r="E61" s="141" t="s">
        <v>169</v>
      </c>
      <c r="F61" s="218">
        <f>H57</f>
        <v>0.47430555555555542</v>
      </c>
      <c r="G61" s="154">
        <v>1</v>
      </c>
      <c r="H61" s="218">
        <f t="shared" ref="H61:H70" si="7">F61+TIME(0,G61,0)</f>
        <v>0.47499999999999987</v>
      </c>
      <c r="I61" s="166"/>
    </row>
    <row r="62" spans="1:9" ht="13.8" x14ac:dyDescent="0.25">
      <c r="A62" s="129" t="s">
        <v>253</v>
      </c>
      <c r="B62" s="141" t="s">
        <v>167</v>
      </c>
      <c r="C62" s="141" t="s">
        <v>254</v>
      </c>
      <c r="D62" s="147" t="s">
        <v>459</v>
      </c>
      <c r="E62" s="141" t="s">
        <v>169</v>
      </c>
      <c r="F62" s="218">
        <f t="shared" ref="F62:F70" si="8">H61</f>
        <v>0.47499999999999987</v>
      </c>
      <c r="G62" s="154">
        <v>1</v>
      </c>
      <c r="H62" s="218">
        <f t="shared" si="7"/>
        <v>0.47569444444444431</v>
      </c>
      <c r="I62" s="166"/>
    </row>
    <row r="63" spans="1:9" ht="13.8" x14ac:dyDescent="0.25">
      <c r="A63" s="129" t="s">
        <v>255</v>
      </c>
      <c r="B63" s="141" t="s">
        <v>167</v>
      </c>
      <c r="C63" s="141" t="s">
        <v>256</v>
      </c>
      <c r="D63" s="147" t="s">
        <v>459</v>
      </c>
      <c r="E63" s="141" t="s">
        <v>169</v>
      </c>
      <c r="F63" s="218">
        <f t="shared" si="8"/>
        <v>0.47569444444444431</v>
      </c>
      <c r="G63" s="154">
        <v>1</v>
      </c>
      <c r="H63" s="218">
        <f t="shared" si="7"/>
        <v>0.47638888888888875</v>
      </c>
      <c r="I63" s="166"/>
    </row>
    <row r="64" spans="1:9" ht="13.8" x14ac:dyDescent="0.25">
      <c r="A64" s="129" t="s">
        <v>257</v>
      </c>
      <c r="B64" s="141" t="s">
        <v>167</v>
      </c>
      <c r="C64" s="141" t="s">
        <v>258</v>
      </c>
      <c r="D64" s="147" t="s">
        <v>459</v>
      </c>
      <c r="E64" s="141" t="s">
        <v>169</v>
      </c>
      <c r="F64" s="218">
        <f t="shared" si="8"/>
        <v>0.47638888888888875</v>
      </c>
      <c r="G64" s="154">
        <v>1</v>
      </c>
      <c r="H64" s="218">
        <f t="shared" si="7"/>
        <v>0.47708333333333319</v>
      </c>
      <c r="I64" s="166"/>
    </row>
    <row r="65" spans="1:9" ht="13.8" x14ac:dyDescent="0.25">
      <c r="A65" s="129" t="s">
        <v>259</v>
      </c>
      <c r="B65" s="141" t="s">
        <v>167</v>
      </c>
      <c r="C65" s="141" t="s">
        <v>260</v>
      </c>
      <c r="D65" s="147" t="s">
        <v>459</v>
      </c>
      <c r="E65" s="141" t="s">
        <v>169</v>
      </c>
      <c r="F65" s="218">
        <f t="shared" si="8"/>
        <v>0.47708333333333319</v>
      </c>
      <c r="G65" s="154">
        <v>1</v>
      </c>
      <c r="H65" s="218">
        <f t="shared" si="7"/>
        <v>0.47777777777777763</v>
      </c>
      <c r="I65" s="166"/>
    </row>
    <row r="66" spans="1:9" ht="13.8" x14ac:dyDescent="0.25">
      <c r="A66" s="129" t="s">
        <v>261</v>
      </c>
      <c r="B66" s="141" t="s">
        <v>167</v>
      </c>
      <c r="C66" s="141" t="s">
        <v>262</v>
      </c>
      <c r="D66" s="147" t="s">
        <v>459</v>
      </c>
      <c r="E66" s="141" t="s">
        <v>169</v>
      </c>
      <c r="F66" s="218">
        <f t="shared" si="8"/>
        <v>0.47777777777777763</v>
      </c>
      <c r="G66" s="154">
        <v>1</v>
      </c>
      <c r="H66" s="218">
        <f t="shared" si="7"/>
        <v>0.47847222222222208</v>
      </c>
      <c r="I66" s="166"/>
    </row>
    <row r="67" spans="1:9" ht="13.8" x14ac:dyDescent="0.25">
      <c r="A67" s="129" t="s">
        <v>263</v>
      </c>
      <c r="B67" s="141" t="s">
        <v>167</v>
      </c>
      <c r="C67" s="141" t="s">
        <v>267</v>
      </c>
      <c r="D67" s="141"/>
      <c r="E67" s="141" t="s">
        <v>179</v>
      </c>
      <c r="F67" s="218">
        <f t="shared" si="8"/>
        <v>0.47847222222222208</v>
      </c>
      <c r="G67" s="154">
        <v>1</v>
      </c>
      <c r="H67" s="218">
        <f t="shared" si="7"/>
        <v>0.47916666666666652</v>
      </c>
      <c r="I67" s="166"/>
    </row>
    <row r="68" spans="1:9" ht="13.8" x14ac:dyDescent="0.25">
      <c r="A68" s="129" t="s">
        <v>266</v>
      </c>
      <c r="B68" s="141" t="s">
        <v>167</v>
      </c>
      <c r="C68" s="141" t="s">
        <v>269</v>
      </c>
      <c r="D68" s="147" t="s">
        <v>462</v>
      </c>
      <c r="E68" s="141" t="s">
        <v>265</v>
      </c>
      <c r="F68" s="218">
        <f t="shared" si="8"/>
        <v>0.47916666666666652</v>
      </c>
      <c r="G68" s="154">
        <v>1</v>
      </c>
      <c r="H68" s="218">
        <f t="shared" si="7"/>
        <v>0.47986111111111096</v>
      </c>
      <c r="I68" s="166"/>
    </row>
    <row r="69" spans="1:9" ht="13.8" x14ac:dyDescent="0.25">
      <c r="A69" s="129" t="s">
        <v>268</v>
      </c>
      <c r="B69" s="141" t="s">
        <v>167</v>
      </c>
      <c r="C69" s="141" t="s">
        <v>264</v>
      </c>
      <c r="D69" s="147" t="s">
        <v>462</v>
      </c>
      <c r="E69" s="141" t="s">
        <v>265</v>
      </c>
      <c r="F69" s="218">
        <f t="shared" si="8"/>
        <v>0.47986111111111096</v>
      </c>
      <c r="G69" s="154">
        <v>1</v>
      </c>
      <c r="H69" s="218">
        <f t="shared" si="7"/>
        <v>0.4805555555555554</v>
      </c>
      <c r="I69" s="166"/>
    </row>
    <row r="70" spans="1:9" ht="13.8" x14ac:dyDescent="0.25">
      <c r="A70" s="172" t="s">
        <v>270</v>
      </c>
      <c r="B70" s="178"/>
      <c r="C70" s="178"/>
      <c r="D70" s="178"/>
      <c r="E70" s="178"/>
      <c r="F70" s="224">
        <f t="shared" si="8"/>
        <v>0.4805555555555554</v>
      </c>
      <c r="G70" s="184">
        <v>0</v>
      </c>
      <c r="H70" s="224">
        <f t="shared" si="7"/>
        <v>0.4805555555555554</v>
      </c>
      <c r="I70" s="190"/>
    </row>
    <row r="71" spans="1:9" ht="15.6" x14ac:dyDescent="0.3">
      <c r="A71" s="128" t="s">
        <v>271</v>
      </c>
      <c r="B71" s="140"/>
      <c r="C71" s="140" t="s">
        <v>272</v>
      </c>
      <c r="D71" s="140"/>
      <c r="E71" s="140" t="s">
        <v>169</v>
      </c>
      <c r="F71" s="217"/>
      <c r="G71" s="153"/>
      <c r="H71" s="217"/>
      <c r="I71" s="165"/>
    </row>
    <row r="72" spans="1:9" ht="13.8" x14ac:dyDescent="0.25">
      <c r="A72" s="129" t="s">
        <v>273</v>
      </c>
      <c r="B72" s="141" t="s">
        <v>167</v>
      </c>
      <c r="C72" s="141" t="s">
        <v>417</v>
      </c>
      <c r="D72" s="147" t="s">
        <v>462</v>
      </c>
      <c r="E72" s="141" t="s">
        <v>274</v>
      </c>
      <c r="F72" s="218">
        <f>H70</f>
        <v>0.4805555555555554</v>
      </c>
      <c r="G72" s="154">
        <v>1</v>
      </c>
      <c r="H72" s="218">
        <f t="shared" ref="H72:H77" si="9">F72+TIME(0,G72,0)</f>
        <v>0.48124999999999984</v>
      </c>
      <c r="I72" s="166"/>
    </row>
    <row r="73" spans="1:9" ht="13.8" x14ac:dyDescent="0.25">
      <c r="A73" s="129" t="s">
        <v>275</v>
      </c>
      <c r="B73" s="141" t="s">
        <v>167</v>
      </c>
      <c r="C73" s="141" t="s">
        <v>347</v>
      </c>
      <c r="D73" s="147" t="s">
        <v>462</v>
      </c>
      <c r="E73" s="141" t="s">
        <v>348</v>
      </c>
      <c r="F73" s="218">
        <f>H72</f>
        <v>0.48124999999999984</v>
      </c>
      <c r="G73" s="154">
        <v>1</v>
      </c>
      <c r="H73" s="218">
        <f t="shared" si="9"/>
        <v>0.48194444444444429</v>
      </c>
      <c r="I73" s="166"/>
    </row>
    <row r="74" spans="1:9" ht="13.8" x14ac:dyDescent="0.25">
      <c r="A74" s="129" t="s">
        <v>277</v>
      </c>
      <c r="B74" s="141" t="s">
        <v>167</v>
      </c>
      <c r="C74" s="141" t="s">
        <v>464</v>
      </c>
      <c r="D74" s="147" t="s">
        <v>462</v>
      </c>
      <c r="E74" s="141" t="s">
        <v>283</v>
      </c>
      <c r="F74" s="218">
        <f>H73</f>
        <v>0.48194444444444429</v>
      </c>
      <c r="G74" s="154">
        <v>1</v>
      </c>
      <c r="H74" s="218">
        <f t="shared" si="9"/>
        <v>0.48263888888888873</v>
      </c>
      <c r="I74" s="166"/>
    </row>
    <row r="75" spans="1:9" ht="13.8" x14ac:dyDescent="0.25">
      <c r="A75" s="129" t="s">
        <v>278</v>
      </c>
      <c r="B75" s="141" t="s">
        <v>167</v>
      </c>
      <c r="C75" s="141" t="s">
        <v>276</v>
      </c>
      <c r="D75" s="147" t="s">
        <v>462</v>
      </c>
      <c r="E75" s="141" t="s">
        <v>233</v>
      </c>
      <c r="F75" s="218">
        <f>H74</f>
        <v>0.48263888888888873</v>
      </c>
      <c r="G75" s="154">
        <v>1</v>
      </c>
      <c r="H75" s="218">
        <f t="shared" si="9"/>
        <v>0.48333333333333317</v>
      </c>
      <c r="I75" s="166"/>
    </row>
    <row r="76" spans="1:9" ht="13.8" x14ac:dyDescent="0.25">
      <c r="A76" s="129" t="s">
        <v>281</v>
      </c>
      <c r="B76" s="141" t="s">
        <v>167</v>
      </c>
      <c r="C76" s="141" t="s">
        <v>279</v>
      </c>
      <c r="D76" s="147" t="s">
        <v>462</v>
      </c>
      <c r="E76" s="141" t="s">
        <v>280</v>
      </c>
      <c r="F76" s="218">
        <f>H75</f>
        <v>0.48333333333333317</v>
      </c>
      <c r="G76" s="154">
        <v>1</v>
      </c>
      <c r="H76" s="218">
        <f t="shared" si="9"/>
        <v>0.48402777777777761</v>
      </c>
      <c r="I76" s="166"/>
    </row>
    <row r="77" spans="1:9" ht="13.8" x14ac:dyDescent="0.25">
      <c r="A77" s="129" t="s">
        <v>404</v>
      </c>
      <c r="B77" s="141" t="s">
        <v>167</v>
      </c>
      <c r="C77" s="141" t="s">
        <v>282</v>
      </c>
      <c r="D77" s="147" t="s">
        <v>462</v>
      </c>
      <c r="E77" s="141" t="s">
        <v>283</v>
      </c>
      <c r="F77" s="218">
        <f>H76</f>
        <v>0.48402777777777761</v>
      </c>
      <c r="G77" s="154">
        <v>1</v>
      </c>
      <c r="H77" s="218">
        <f t="shared" si="9"/>
        <v>0.48472222222222205</v>
      </c>
      <c r="I77" s="166"/>
    </row>
    <row r="78" spans="1:9" ht="15.6" x14ac:dyDescent="0.3">
      <c r="A78" s="128" t="s">
        <v>284</v>
      </c>
      <c r="B78" s="140"/>
      <c r="C78" s="140" t="s">
        <v>285</v>
      </c>
      <c r="D78" s="140"/>
      <c r="E78" s="140"/>
      <c r="F78" s="217"/>
      <c r="G78" s="153"/>
      <c r="H78" s="217"/>
      <c r="I78" s="165"/>
    </row>
    <row r="79" spans="1:9" ht="13.8" x14ac:dyDescent="0.25">
      <c r="A79" s="129" t="s">
        <v>286</v>
      </c>
      <c r="B79" s="141" t="s">
        <v>167</v>
      </c>
      <c r="C79" s="141" t="s">
        <v>443</v>
      </c>
      <c r="D79" s="147" t="s">
        <v>462</v>
      </c>
      <c r="E79" s="141" t="s">
        <v>189</v>
      </c>
      <c r="F79" s="218">
        <f>H77</f>
        <v>0.48472222222222205</v>
      </c>
      <c r="G79" s="154">
        <v>1</v>
      </c>
      <c r="H79" s="218">
        <f t="shared" ref="H79:H86" si="10">F79+TIME(0,G79,0)</f>
        <v>0.4854166666666665</v>
      </c>
      <c r="I79" s="166"/>
    </row>
    <row r="80" spans="1:9" ht="13.8" x14ac:dyDescent="0.25">
      <c r="A80" s="129" t="s">
        <v>287</v>
      </c>
      <c r="B80" s="141" t="s">
        <v>167</v>
      </c>
      <c r="C80" s="141" t="s">
        <v>290</v>
      </c>
      <c r="D80" s="147" t="s">
        <v>462</v>
      </c>
      <c r="E80" s="141" t="s">
        <v>189</v>
      </c>
      <c r="F80" s="218">
        <f t="shared" ref="F80:F86" si="11">H79</f>
        <v>0.4854166666666665</v>
      </c>
      <c r="G80" s="154">
        <v>1</v>
      </c>
      <c r="H80" s="218">
        <f t="shared" si="10"/>
        <v>0.48611111111111094</v>
      </c>
      <c r="I80" s="166"/>
    </row>
    <row r="81" spans="1:9" ht="13.8" x14ac:dyDescent="0.25">
      <c r="A81" s="129" t="s">
        <v>288</v>
      </c>
      <c r="B81" s="141" t="s">
        <v>167</v>
      </c>
      <c r="C81" s="141" t="s">
        <v>292</v>
      </c>
      <c r="D81" s="147" t="s">
        <v>462</v>
      </c>
      <c r="E81" s="141" t="s">
        <v>293</v>
      </c>
      <c r="F81" s="218">
        <f t="shared" si="11"/>
        <v>0.48611111111111094</v>
      </c>
      <c r="G81" s="154">
        <v>1</v>
      </c>
      <c r="H81" s="218">
        <f t="shared" si="10"/>
        <v>0.48680555555555538</v>
      </c>
      <c r="I81" s="166"/>
    </row>
    <row r="82" spans="1:9" ht="13.8" x14ac:dyDescent="0.25">
      <c r="A82" s="129" t="s">
        <v>289</v>
      </c>
      <c r="B82" s="141" t="s">
        <v>167</v>
      </c>
      <c r="C82" s="141" t="s">
        <v>295</v>
      </c>
      <c r="D82" s="147" t="s">
        <v>462</v>
      </c>
      <c r="E82" s="141" t="s">
        <v>473</v>
      </c>
      <c r="F82" s="218">
        <f t="shared" si="11"/>
        <v>0.48680555555555538</v>
      </c>
      <c r="G82" s="154">
        <v>1</v>
      </c>
      <c r="H82" s="218">
        <f t="shared" si="10"/>
        <v>0.48749999999999982</v>
      </c>
      <c r="I82" s="166"/>
    </row>
    <row r="83" spans="1:9" ht="13.8" x14ac:dyDescent="0.25">
      <c r="A83" s="129" t="s">
        <v>291</v>
      </c>
      <c r="B83" s="141" t="s">
        <v>167</v>
      </c>
      <c r="C83" s="141" t="s">
        <v>297</v>
      </c>
      <c r="D83" s="147" t="s">
        <v>462</v>
      </c>
      <c r="E83" s="141" t="s">
        <v>298</v>
      </c>
      <c r="F83" s="218">
        <f t="shared" si="11"/>
        <v>0.48749999999999982</v>
      </c>
      <c r="G83" s="154">
        <v>1</v>
      </c>
      <c r="H83" s="218">
        <f t="shared" si="10"/>
        <v>0.48819444444444426</v>
      </c>
      <c r="I83" s="166"/>
    </row>
    <row r="84" spans="1:9" ht="13.8" x14ac:dyDescent="0.25">
      <c r="A84" s="129" t="s">
        <v>294</v>
      </c>
      <c r="B84" s="141" t="s">
        <v>167</v>
      </c>
      <c r="C84" s="141" t="s">
        <v>300</v>
      </c>
      <c r="D84" s="147" t="s">
        <v>462</v>
      </c>
      <c r="E84" s="141" t="s">
        <v>301</v>
      </c>
      <c r="F84" s="218">
        <f t="shared" si="11"/>
        <v>0.48819444444444426</v>
      </c>
      <c r="G84" s="154">
        <v>1</v>
      </c>
      <c r="H84" s="218">
        <f t="shared" si="10"/>
        <v>0.48888888888888871</v>
      </c>
      <c r="I84" s="166"/>
    </row>
    <row r="85" spans="1:9" ht="13.8" x14ac:dyDescent="0.25">
      <c r="A85" s="129" t="s">
        <v>296</v>
      </c>
      <c r="B85" s="141" t="s">
        <v>167</v>
      </c>
      <c r="C85" s="141" t="s">
        <v>303</v>
      </c>
      <c r="D85" s="147" t="s">
        <v>462</v>
      </c>
      <c r="E85" s="141" t="s">
        <v>304</v>
      </c>
      <c r="F85" s="218">
        <f t="shared" si="11"/>
        <v>0.48888888888888871</v>
      </c>
      <c r="G85" s="154">
        <v>1</v>
      </c>
      <c r="H85" s="218">
        <f t="shared" si="10"/>
        <v>0.48958333333333315</v>
      </c>
      <c r="I85" s="166"/>
    </row>
    <row r="86" spans="1:9" ht="13.8" x14ac:dyDescent="0.25">
      <c r="A86" s="129" t="s">
        <v>299</v>
      </c>
      <c r="B86" s="141" t="s">
        <v>167</v>
      </c>
      <c r="C86" s="141" t="s">
        <v>434</v>
      </c>
      <c r="D86" s="147" t="s">
        <v>462</v>
      </c>
      <c r="E86" s="141" t="s">
        <v>376</v>
      </c>
      <c r="F86" s="218">
        <f t="shared" si="11"/>
        <v>0.48958333333333315</v>
      </c>
      <c r="G86" s="154">
        <v>1</v>
      </c>
      <c r="H86" s="218">
        <f t="shared" si="10"/>
        <v>0.49027777777777759</v>
      </c>
      <c r="I86" s="166"/>
    </row>
    <row r="87" spans="1:9" ht="15.6" x14ac:dyDescent="0.3">
      <c r="A87" s="128" t="s">
        <v>305</v>
      </c>
      <c r="B87" s="140"/>
      <c r="C87" s="140" t="s">
        <v>306</v>
      </c>
      <c r="D87" s="140"/>
      <c r="E87" s="140"/>
      <c r="F87" s="217"/>
      <c r="G87" s="153"/>
      <c r="H87" s="217"/>
      <c r="I87" s="165"/>
    </row>
    <row r="88" spans="1:9" ht="13.8" x14ac:dyDescent="0.25">
      <c r="A88" s="129" t="s">
        <v>307</v>
      </c>
      <c r="B88" s="141" t="s">
        <v>167</v>
      </c>
      <c r="C88" s="141" t="s">
        <v>474</v>
      </c>
      <c r="D88" s="147" t="s">
        <v>462</v>
      </c>
      <c r="E88" s="141" t="s">
        <v>425</v>
      </c>
      <c r="F88" s="218">
        <f>H86</f>
        <v>0.49027777777777759</v>
      </c>
      <c r="G88" s="154">
        <v>1</v>
      </c>
      <c r="H88" s="218">
        <f>F88+TIME(0,G88,0)</f>
        <v>0.49097222222222203</v>
      </c>
      <c r="I88" s="166"/>
    </row>
    <row r="89" spans="1:9" ht="13.95" customHeight="1" x14ac:dyDescent="0.25">
      <c r="A89" s="174" t="s">
        <v>424</v>
      </c>
      <c r="B89" s="180"/>
      <c r="C89" s="180"/>
      <c r="D89" s="180"/>
      <c r="E89" s="180"/>
      <c r="F89" s="225">
        <f>H88</f>
        <v>0.49097222222222203</v>
      </c>
      <c r="G89" s="186">
        <v>0</v>
      </c>
      <c r="H89" s="225">
        <f>F89+TIME(0,G89,0)</f>
        <v>0.49097222222222203</v>
      </c>
      <c r="I89" s="192"/>
    </row>
    <row r="91" spans="1:9" ht="15.6" x14ac:dyDescent="0.3">
      <c r="A91" s="125" t="s">
        <v>309</v>
      </c>
      <c r="B91" s="137"/>
      <c r="C91" s="137" t="s">
        <v>310</v>
      </c>
      <c r="D91" s="137"/>
      <c r="E91" s="137"/>
      <c r="F91" s="214"/>
      <c r="G91" s="150"/>
      <c r="H91" s="214"/>
      <c r="I91" s="162"/>
    </row>
    <row r="92" spans="1:9" ht="15" x14ac:dyDescent="0.25">
      <c r="A92" s="171" t="s">
        <v>311</v>
      </c>
      <c r="B92" s="177"/>
      <c r="C92" s="177"/>
      <c r="D92" s="177"/>
      <c r="E92" s="177"/>
      <c r="F92" s="223">
        <f>H89</f>
        <v>0.49097222222222203</v>
      </c>
      <c r="G92" s="183">
        <v>0</v>
      </c>
      <c r="H92" s="223">
        <f>F92+TIME(0,G92,0)</f>
        <v>0.49097222222222203</v>
      </c>
      <c r="I92" s="189"/>
    </row>
    <row r="94" spans="1:9" ht="15.6" x14ac:dyDescent="0.3">
      <c r="A94" s="132" t="s">
        <v>314</v>
      </c>
      <c r="B94" s="144"/>
      <c r="C94" s="144" t="s">
        <v>315</v>
      </c>
      <c r="D94" s="144"/>
      <c r="E94" s="144" t="s">
        <v>169</v>
      </c>
      <c r="F94" s="226">
        <f>H92</f>
        <v>0.49097222222222203</v>
      </c>
      <c r="G94" s="157">
        <v>1</v>
      </c>
      <c r="H94" s="226">
        <f>F94+TIME(0,G94,0)</f>
        <v>0.49166666666666647</v>
      </c>
      <c r="I94" s="144"/>
    </row>
    <row r="95" spans="1:9" x14ac:dyDescent="0.25">
      <c r="A95" s="133"/>
      <c r="B95" s="133"/>
      <c r="C95" s="133" t="s">
        <v>316</v>
      </c>
      <c r="D95" s="133"/>
      <c r="E95" s="133"/>
      <c r="F95" s="227"/>
      <c r="G95" s="158">
        <f>(H95-H94) * 24 * 60</f>
        <v>42.000000000000327</v>
      </c>
      <c r="H95" s="227">
        <v>0.52083333333333337</v>
      </c>
      <c r="I95" s="133"/>
    </row>
    <row r="97" spans="1:9" ht="15.6" x14ac:dyDescent="0.3">
      <c r="A97" s="240" t="s">
        <v>509</v>
      </c>
      <c r="B97" s="241"/>
      <c r="C97" s="241"/>
      <c r="D97" s="241"/>
      <c r="E97" s="241"/>
      <c r="F97" s="241"/>
      <c r="G97" s="241"/>
      <c r="H97" s="241"/>
      <c r="I97" s="241"/>
    </row>
    <row r="98" spans="1:9" s="3" customFormat="1" ht="31.2" x14ac:dyDescent="0.3">
      <c r="A98" s="124" t="s">
        <v>156</v>
      </c>
      <c r="B98" s="124" t="s">
        <v>157</v>
      </c>
      <c r="C98" s="124" t="s">
        <v>68</v>
      </c>
      <c r="D98" s="124" t="s">
        <v>158</v>
      </c>
      <c r="E98" s="124" t="s">
        <v>159</v>
      </c>
      <c r="F98" s="213" t="s">
        <v>160</v>
      </c>
      <c r="G98" s="149" t="s">
        <v>161</v>
      </c>
      <c r="H98" s="213" t="s">
        <v>162</v>
      </c>
      <c r="I98" s="124" t="s">
        <v>163</v>
      </c>
    </row>
    <row r="99" spans="1:9" ht="15.6" x14ac:dyDescent="0.3">
      <c r="A99" s="125" t="s">
        <v>164</v>
      </c>
      <c r="B99" s="137"/>
      <c r="C99" s="137" t="s">
        <v>165</v>
      </c>
      <c r="D99" s="137"/>
      <c r="E99" s="137"/>
      <c r="F99" s="214"/>
      <c r="G99" s="150"/>
      <c r="H99" s="214"/>
      <c r="I99" s="162"/>
    </row>
    <row r="100" spans="1:9" ht="15" x14ac:dyDescent="0.25">
      <c r="A100" s="126" t="s">
        <v>166</v>
      </c>
      <c r="B100" s="138" t="s">
        <v>167</v>
      </c>
      <c r="C100" s="138" t="s">
        <v>317</v>
      </c>
      <c r="D100" s="138"/>
      <c r="E100" s="138" t="s">
        <v>169</v>
      </c>
      <c r="F100" s="215">
        <v>0.4375</v>
      </c>
      <c r="G100" s="151">
        <v>1</v>
      </c>
      <c r="H100" s="215">
        <f>F100+TIME(0,G100,0)</f>
        <v>0.43819444444444444</v>
      </c>
      <c r="I100" s="163"/>
    </row>
    <row r="101" spans="1:9" ht="15" x14ac:dyDescent="0.25">
      <c r="A101" s="126" t="s">
        <v>170</v>
      </c>
      <c r="B101" s="138" t="s">
        <v>167</v>
      </c>
      <c r="C101" s="138" t="s">
        <v>318</v>
      </c>
      <c r="D101" s="138"/>
      <c r="E101" s="138" t="s">
        <v>172</v>
      </c>
      <c r="F101" s="215">
        <f>H100</f>
        <v>0.43819444444444444</v>
      </c>
      <c r="G101" s="151">
        <v>1</v>
      </c>
      <c r="H101" s="215">
        <f>F101+TIME(0,G101,0)</f>
        <v>0.43888888888888888</v>
      </c>
      <c r="I101" s="163"/>
    </row>
    <row r="102" spans="1:9" ht="15" x14ac:dyDescent="0.25">
      <c r="A102" s="127" t="s">
        <v>173</v>
      </c>
      <c r="B102" s="139" t="s">
        <v>176</v>
      </c>
      <c r="C102" s="139" t="s">
        <v>381</v>
      </c>
      <c r="D102" s="202" t="s">
        <v>112</v>
      </c>
      <c r="E102" s="139" t="s">
        <v>169</v>
      </c>
      <c r="F102" s="216">
        <f>H101</f>
        <v>0.43888888888888888</v>
      </c>
      <c r="G102" s="152">
        <v>1</v>
      </c>
      <c r="H102" s="216">
        <f>F102+TIME(0,G102,0)</f>
        <v>0.43958333333333333</v>
      </c>
      <c r="I102" s="164"/>
    </row>
    <row r="104" spans="1:9" ht="15.6" x14ac:dyDescent="0.3">
      <c r="A104" s="125" t="s">
        <v>182</v>
      </c>
      <c r="B104" s="137"/>
      <c r="C104" s="137" t="s">
        <v>183</v>
      </c>
      <c r="D104" s="137"/>
      <c r="E104" s="137"/>
      <c r="F104" s="214"/>
      <c r="G104" s="150"/>
      <c r="H104" s="214"/>
      <c r="I104" s="162"/>
    </row>
    <row r="105" spans="1:9" ht="15" x14ac:dyDescent="0.25">
      <c r="A105" s="126" t="s">
        <v>184</v>
      </c>
      <c r="B105" s="138" t="s">
        <v>167</v>
      </c>
      <c r="C105" s="138" t="s">
        <v>319</v>
      </c>
      <c r="D105" s="201" t="s">
        <v>465</v>
      </c>
      <c r="E105" s="138" t="s">
        <v>169</v>
      </c>
      <c r="F105" s="215">
        <f>H102</f>
        <v>0.43958333333333333</v>
      </c>
      <c r="G105" s="151">
        <v>1</v>
      </c>
      <c r="H105" s="215">
        <f>F105+TIME(0,G105,0)</f>
        <v>0.44027777777777777</v>
      </c>
      <c r="I105" s="163"/>
    </row>
    <row r="106" spans="1:9" ht="15" x14ac:dyDescent="0.25">
      <c r="A106" s="126" t="s">
        <v>217</v>
      </c>
      <c r="B106" s="138" t="s">
        <v>167</v>
      </c>
      <c r="C106" s="138" t="s">
        <v>320</v>
      </c>
      <c r="D106" s="201" t="s">
        <v>465</v>
      </c>
      <c r="E106" s="138" t="s">
        <v>169</v>
      </c>
      <c r="F106" s="215">
        <f>H105</f>
        <v>0.44027777777777777</v>
      </c>
      <c r="G106" s="151">
        <v>1</v>
      </c>
      <c r="H106" s="215">
        <f>F106+TIME(0,G106,0)</f>
        <v>0.44097222222222221</v>
      </c>
      <c r="I106" s="163"/>
    </row>
    <row r="107" spans="1:9" ht="15" x14ac:dyDescent="0.25">
      <c r="A107" s="126" t="s">
        <v>219</v>
      </c>
      <c r="B107" s="138" t="s">
        <v>167</v>
      </c>
      <c r="C107" s="138" t="s">
        <v>321</v>
      </c>
      <c r="D107" s="201" t="s">
        <v>465</v>
      </c>
      <c r="E107" s="138" t="s">
        <v>169</v>
      </c>
      <c r="F107" s="215">
        <f>H106</f>
        <v>0.44097222222222221</v>
      </c>
      <c r="G107" s="151">
        <v>1</v>
      </c>
      <c r="H107" s="215">
        <f>F107+TIME(0,G107,0)</f>
        <v>0.44166666666666665</v>
      </c>
      <c r="I107" s="163"/>
    </row>
    <row r="108" spans="1:9" ht="15" x14ac:dyDescent="0.25">
      <c r="A108" s="126" t="s">
        <v>223</v>
      </c>
      <c r="B108" s="138" t="s">
        <v>167</v>
      </c>
      <c r="C108" s="138" t="s">
        <v>322</v>
      </c>
      <c r="D108" s="138"/>
      <c r="E108" s="138" t="s">
        <v>172</v>
      </c>
      <c r="F108" s="215">
        <f>H107</f>
        <v>0.44166666666666665</v>
      </c>
      <c r="G108" s="151">
        <v>1</v>
      </c>
      <c r="H108" s="215">
        <f>F108+TIME(0,G108,0)</f>
        <v>0.44236111111111109</v>
      </c>
      <c r="I108" s="163"/>
    </row>
    <row r="109" spans="1:9" ht="15" x14ac:dyDescent="0.25">
      <c r="A109" s="171" t="s">
        <v>224</v>
      </c>
      <c r="B109" s="177"/>
      <c r="C109" s="177"/>
      <c r="D109" s="177"/>
      <c r="E109" s="177"/>
      <c r="F109" s="223">
        <f>H108</f>
        <v>0.44236111111111109</v>
      </c>
      <c r="G109" s="183">
        <v>0</v>
      </c>
      <c r="H109" s="223">
        <f>F109+TIME(0,G109,0)</f>
        <v>0.44236111111111109</v>
      </c>
      <c r="I109" s="189"/>
    </row>
    <row r="111" spans="1:9" ht="15.6" x14ac:dyDescent="0.3">
      <c r="A111" s="125" t="s">
        <v>225</v>
      </c>
      <c r="B111" s="137"/>
      <c r="C111" s="137" t="s">
        <v>324</v>
      </c>
      <c r="D111" s="137"/>
      <c r="E111" s="137"/>
      <c r="F111" s="214"/>
      <c r="G111" s="150"/>
      <c r="H111" s="214"/>
      <c r="I111" s="162"/>
    </row>
    <row r="112" spans="1:9" ht="15" x14ac:dyDescent="0.25">
      <c r="A112" s="171" t="s">
        <v>227</v>
      </c>
      <c r="B112" s="177"/>
      <c r="C112" s="177"/>
      <c r="D112" s="177"/>
      <c r="E112" s="177"/>
      <c r="F112" s="223">
        <f>H109</f>
        <v>0.44236111111111109</v>
      </c>
      <c r="G112" s="183">
        <v>0</v>
      </c>
      <c r="H112" s="223">
        <f>F112+TIME(0,G112,0)</f>
        <v>0.44236111111111109</v>
      </c>
      <c r="I112" s="189"/>
    </row>
    <row r="114" spans="1:9" ht="15.6" x14ac:dyDescent="0.3">
      <c r="A114" s="125" t="s">
        <v>247</v>
      </c>
      <c r="B114" s="137"/>
      <c r="C114" s="137" t="s">
        <v>325</v>
      </c>
      <c r="D114" s="137"/>
      <c r="E114" s="137"/>
      <c r="F114" s="214"/>
      <c r="G114" s="150"/>
      <c r="H114" s="214"/>
      <c r="I114" s="162"/>
    </row>
    <row r="115" spans="1:9" ht="15.6" x14ac:dyDescent="0.3">
      <c r="A115" s="128" t="s">
        <v>249</v>
      </c>
      <c r="B115" s="140"/>
      <c r="C115" s="140" t="s">
        <v>326</v>
      </c>
      <c r="D115" s="140"/>
      <c r="E115" s="140"/>
      <c r="F115" s="217"/>
      <c r="G115" s="153"/>
      <c r="H115" s="217"/>
      <c r="I115" s="165"/>
    </row>
    <row r="116" spans="1:9" ht="13.8" x14ac:dyDescent="0.25">
      <c r="A116" s="129" t="s">
        <v>251</v>
      </c>
      <c r="B116" s="141" t="s">
        <v>167</v>
      </c>
      <c r="C116" s="141" t="s">
        <v>327</v>
      </c>
      <c r="D116" s="141"/>
      <c r="E116" s="141" t="s">
        <v>328</v>
      </c>
      <c r="F116" s="218">
        <f>H112</f>
        <v>0.44236111111111109</v>
      </c>
      <c r="G116" s="154">
        <v>5</v>
      </c>
      <c r="H116" s="218">
        <f>F116+TIME(0,G116,0)</f>
        <v>0.4458333333333333</v>
      </c>
      <c r="I116" s="166"/>
    </row>
    <row r="117" spans="1:9" ht="13.8" x14ac:dyDescent="0.25">
      <c r="A117" s="129" t="s">
        <v>253</v>
      </c>
      <c r="B117" s="141" t="s">
        <v>167</v>
      </c>
      <c r="C117" s="141" t="s">
        <v>329</v>
      </c>
      <c r="D117" s="147" t="s">
        <v>510</v>
      </c>
      <c r="E117" s="141" t="s">
        <v>189</v>
      </c>
      <c r="F117" s="218">
        <f>H116</f>
        <v>0.4458333333333333</v>
      </c>
      <c r="G117" s="154">
        <v>10</v>
      </c>
      <c r="H117" s="218">
        <f>F117+TIME(0,G117,0)</f>
        <v>0.45277777777777772</v>
      </c>
      <c r="I117" s="166"/>
    </row>
    <row r="118" spans="1:9" ht="15.6" x14ac:dyDescent="0.3">
      <c r="A118" s="128" t="s">
        <v>271</v>
      </c>
      <c r="B118" s="140"/>
      <c r="C118" s="140" t="s">
        <v>330</v>
      </c>
      <c r="D118" s="140"/>
      <c r="E118" s="140"/>
      <c r="F118" s="217"/>
      <c r="G118" s="153"/>
      <c r="H118" s="217"/>
      <c r="I118" s="165"/>
    </row>
    <row r="119" spans="1:9" ht="13.95" customHeight="1" x14ac:dyDescent="0.25">
      <c r="A119" s="174" t="s">
        <v>273</v>
      </c>
      <c r="B119" s="180"/>
      <c r="C119" s="180"/>
      <c r="D119" s="180"/>
      <c r="E119" s="180"/>
      <c r="F119" s="225">
        <f>H117</f>
        <v>0.45277777777777772</v>
      </c>
      <c r="G119" s="186">
        <v>0</v>
      </c>
      <c r="H119" s="225">
        <f>F119+TIME(0,G119,0)</f>
        <v>0.45277777777777772</v>
      </c>
      <c r="I119" s="192"/>
    </row>
    <row r="121" spans="1:9" ht="15.6" x14ac:dyDescent="0.3">
      <c r="A121" s="125" t="s">
        <v>309</v>
      </c>
      <c r="B121" s="137"/>
      <c r="C121" s="137" t="s">
        <v>331</v>
      </c>
      <c r="D121" s="137"/>
      <c r="E121" s="137"/>
      <c r="F121" s="214"/>
      <c r="G121" s="150"/>
      <c r="H121" s="214"/>
      <c r="I121" s="162"/>
    </row>
    <row r="122" spans="1:9" ht="15" x14ac:dyDescent="0.25">
      <c r="A122" s="126" t="s">
        <v>311</v>
      </c>
      <c r="B122" s="138" t="s">
        <v>176</v>
      </c>
      <c r="C122" s="138" t="s">
        <v>332</v>
      </c>
      <c r="D122" s="201" t="s">
        <v>112</v>
      </c>
      <c r="E122" s="138" t="s">
        <v>169</v>
      </c>
      <c r="F122" s="215">
        <f>H119</f>
        <v>0.45277777777777772</v>
      </c>
      <c r="G122" s="151">
        <v>6</v>
      </c>
      <c r="H122" s="215">
        <f t="shared" ref="H122:H128" si="12">F122+TIME(0,G122,0)</f>
        <v>0.45694444444444438</v>
      </c>
      <c r="I122" s="163"/>
    </row>
    <row r="123" spans="1:9" ht="15" x14ac:dyDescent="0.25">
      <c r="A123" s="126" t="s">
        <v>312</v>
      </c>
      <c r="B123" s="138" t="s">
        <v>167</v>
      </c>
      <c r="C123" s="138" t="s">
        <v>528</v>
      </c>
      <c r="D123" s="138"/>
      <c r="E123" s="138" t="s">
        <v>169</v>
      </c>
      <c r="F123" s="215">
        <f t="shared" ref="F123:F128" si="13">H122</f>
        <v>0.45694444444444438</v>
      </c>
      <c r="G123" s="151">
        <v>15</v>
      </c>
      <c r="H123" s="215">
        <f t="shared" si="12"/>
        <v>0.46736111111111106</v>
      </c>
      <c r="I123" s="163" t="s">
        <v>520</v>
      </c>
    </row>
    <row r="124" spans="1:9" ht="30" x14ac:dyDescent="0.25">
      <c r="A124" s="126" t="s">
        <v>313</v>
      </c>
      <c r="B124" s="138" t="s">
        <v>167</v>
      </c>
      <c r="C124" s="138" t="s">
        <v>529</v>
      </c>
      <c r="D124" s="138"/>
      <c r="E124" s="138" t="s">
        <v>169</v>
      </c>
      <c r="F124" s="215">
        <f t="shared" si="13"/>
        <v>0.46736111111111106</v>
      </c>
      <c r="G124" s="151">
        <v>10</v>
      </c>
      <c r="H124" s="215">
        <f t="shared" si="12"/>
        <v>0.47430555555555548</v>
      </c>
      <c r="I124" s="163" t="s">
        <v>530</v>
      </c>
    </row>
    <row r="125" spans="1:9" ht="15" x14ac:dyDescent="0.25">
      <c r="A125" s="126" t="s">
        <v>511</v>
      </c>
      <c r="B125" s="138" t="s">
        <v>333</v>
      </c>
      <c r="C125" s="138" t="s">
        <v>531</v>
      </c>
      <c r="D125" s="138"/>
      <c r="E125" s="138" t="s">
        <v>274</v>
      </c>
      <c r="F125" s="215">
        <f t="shared" si="13"/>
        <v>0.47430555555555548</v>
      </c>
      <c r="G125" s="151">
        <v>10</v>
      </c>
      <c r="H125" s="215">
        <f t="shared" si="12"/>
        <v>0.4812499999999999</v>
      </c>
      <c r="I125" s="163" t="s">
        <v>520</v>
      </c>
    </row>
    <row r="126" spans="1:9" ht="15" x14ac:dyDescent="0.25">
      <c r="A126" s="126" t="s">
        <v>512</v>
      </c>
      <c r="B126" s="138" t="s">
        <v>363</v>
      </c>
      <c r="C126" s="138" t="s">
        <v>532</v>
      </c>
      <c r="D126" s="138"/>
      <c r="E126" s="138" t="s">
        <v>533</v>
      </c>
      <c r="F126" s="215">
        <f t="shared" si="13"/>
        <v>0.4812499999999999</v>
      </c>
      <c r="G126" s="151">
        <v>30</v>
      </c>
      <c r="H126" s="215">
        <f t="shared" si="12"/>
        <v>0.50208333333333321</v>
      </c>
      <c r="I126" s="163" t="s">
        <v>534</v>
      </c>
    </row>
    <row r="127" spans="1:9" ht="30" x14ac:dyDescent="0.25">
      <c r="A127" s="126" t="s">
        <v>513</v>
      </c>
      <c r="B127" s="138" t="s">
        <v>167</v>
      </c>
      <c r="C127" s="138" t="s">
        <v>535</v>
      </c>
      <c r="D127" s="138"/>
      <c r="E127" s="138" t="s">
        <v>348</v>
      </c>
      <c r="F127" s="215">
        <f t="shared" si="13"/>
        <v>0.50208333333333321</v>
      </c>
      <c r="G127" s="151">
        <v>15</v>
      </c>
      <c r="H127" s="215">
        <f t="shared" si="12"/>
        <v>0.51249999999999984</v>
      </c>
      <c r="I127" s="163" t="s">
        <v>534</v>
      </c>
    </row>
    <row r="128" spans="1:9" ht="30" x14ac:dyDescent="0.25">
      <c r="A128" s="127" t="s">
        <v>514</v>
      </c>
      <c r="B128" s="139" t="s">
        <v>333</v>
      </c>
      <c r="C128" s="139" t="s">
        <v>536</v>
      </c>
      <c r="D128" s="139"/>
      <c r="E128" s="139" t="s">
        <v>537</v>
      </c>
      <c r="F128" s="216">
        <f t="shared" si="13"/>
        <v>0.51249999999999984</v>
      </c>
      <c r="G128" s="152">
        <v>5</v>
      </c>
      <c r="H128" s="216">
        <f t="shared" si="12"/>
        <v>0.51597222222222205</v>
      </c>
      <c r="I128" s="164" t="s">
        <v>534</v>
      </c>
    </row>
    <row r="130" spans="1:9" ht="15.6" x14ac:dyDescent="0.3">
      <c r="A130" s="175" t="s">
        <v>314</v>
      </c>
      <c r="B130" s="181"/>
      <c r="C130" s="181" t="s">
        <v>315</v>
      </c>
      <c r="D130" s="181"/>
      <c r="E130" s="181" t="s">
        <v>169</v>
      </c>
      <c r="F130" s="228">
        <f>H128</f>
        <v>0.51597222222222205</v>
      </c>
      <c r="G130" s="187">
        <v>0</v>
      </c>
      <c r="H130" s="228">
        <f>F130+TIME(0,G130,0)</f>
        <v>0.51597222222222205</v>
      </c>
      <c r="I130" s="181"/>
    </row>
    <row r="131" spans="1:9" x14ac:dyDescent="0.25">
      <c r="A131" s="133"/>
      <c r="B131" s="133"/>
      <c r="C131" s="133" t="s">
        <v>316</v>
      </c>
      <c r="D131" s="133"/>
      <c r="E131" s="133"/>
      <c r="F131" s="227"/>
      <c r="G131" s="158">
        <f>(H131-H130) * 24 * 60</f>
        <v>7.0000000000002949</v>
      </c>
      <c r="H131" s="227">
        <v>0.52083333333333337</v>
      </c>
      <c r="I131" s="133"/>
    </row>
    <row r="133" spans="1:9" ht="15.6" x14ac:dyDescent="0.3">
      <c r="A133" s="240" t="s">
        <v>515</v>
      </c>
      <c r="B133" s="241"/>
      <c r="C133" s="241"/>
      <c r="D133" s="241"/>
      <c r="E133" s="241"/>
      <c r="F133" s="241"/>
      <c r="G133" s="241"/>
      <c r="H133" s="241"/>
      <c r="I133" s="241"/>
    </row>
    <row r="134" spans="1:9" s="3" customFormat="1" ht="31.2" x14ac:dyDescent="0.3">
      <c r="A134" s="124" t="s">
        <v>156</v>
      </c>
      <c r="B134" s="124" t="s">
        <v>157</v>
      </c>
      <c r="C134" s="124" t="s">
        <v>68</v>
      </c>
      <c r="D134" s="124" t="s">
        <v>158</v>
      </c>
      <c r="E134" s="124" t="s">
        <v>159</v>
      </c>
      <c r="F134" s="213" t="s">
        <v>160</v>
      </c>
      <c r="G134" s="149" t="s">
        <v>161</v>
      </c>
      <c r="H134" s="213" t="s">
        <v>162</v>
      </c>
      <c r="I134" s="124" t="s">
        <v>163</v>
      </c>
    </row>
    <row r="135" spans="1:9" ht="15.6" x14ac:dyDescent="0.3">
      <c r="A135" s="125" t="s">
        <v>164</v>
      </c>
      <c r="B135" s="137"/>
      <c r="C135" s="137" t="s">
        <v>165</v>
      </c>
      <c r="D135" s="137"/>
      <c r="E135" s="137"/>
      <c r="F135" s="214"/>
      <c r="G135" s="150"/>
      <c r="H135" s="214"/>
      <c r="I135" s="162"/>
    </row>
    <row r="136" spans="1:9" ht="15" x14ac:dyDescent="0.25">
      <c r="A136" s="126" t="s">
        <v>166</v>
      </c>
      <c r="B136" s="138" t="s">
        <v>167</v>
      </c>
      <c r="C136" s="138" t="s">
        <v>317</v>
      </c>
      <c r="D136" s="138"/>
      <c r="E136" s="138" t="s">
        <v>169</v>
      </c>
      <c r="F136" s="215">
        <v>0.33333333333333331</v>
      </c>
      <c r="G136" s="151">
        <v>1</v>
      </c>
      <c r="H136" s="215">
        <f>F136+TIME(0,G136,0)</f>
        <v>0.33402777777777776</v>
      </c>
      <c r="I136" s="163"/>
    </row>
    <row r="137" spans="1:9" ht="15" x14ac:dyDescent="0.25">
      <c r="A137" s="126" t="s">
        <v>170</v>
      </c>
      <c r="B137" s="138" t="s">
        <v>167</v>
      </c>
      <c r="C137" s="138" t="s">
        <v>318</v>
      </c>
      <c r="D137" s="138"/>
      <c r="E137" s="138" t="s">
        <v>172</v>
      </c>
      <c r="F137" s="215">
        <f>H136</f>
        <v>0.33402777777777776</v>
      </c>
      <c r="G137" s="151">
        <v>1</v>
      </c>
      <c r="H137" s="215">
        <f>F137+TIME(0,G137,0)</f>
        <v>0.3347222222222222</v>
      </c>
      <c r="I137" s="163"/>
    </row>
    <row r="138" spans="1:9" ht="15" x14ac:dyDescent="0.25">
      <c r="A138" s="127" t="s">
        <v>173</v>
      </c>
      <c r="B138" s="139" t="s">
        <v>176</v>
      </c>
      <c r="C138" s="139" t="s">
        <v>382</v>
      </c>
      <c r="D138" s="202" t="s">
        <v>112</v>
      </c>
      <c r="E138" s="139" t="s">
        <v>169</v>
      </c>
      <c r="F138" s="216">
        <f>H137</f>
        <v>0.3347222222222222</v>
      </c>
      <c r="G138" s="152">
        <v>1</v>
      </c>
      <c r="H138" s="216">
        <f>F138+TIME(0,G138,0)</f>
        <v>0.33541666666666664</v>
      </c>
      <c r="I138" s="164"/>
    </row>
    <row r="140" spans="1:9" ht="15.6" x14ac:dyDescent="0.3">
      <c r="A140" s="125" t="s">
        <v>182</v>
      </c>
      <c r="B140" s="137"/>
      <c r="C140" s="137" t="s">
        <v>183</v>
      </c>
      <c r="D140" s="137"/>
      <c r="E140" s="137"/>
      <c r="F140" s="214"/>
      <c r="G140" s="150"/>
      <c r="H140" s="214"/>
      <c r="I140" s="162"/>
    </row>
    <row r="141" spans="1:9" ht="15" x14ac:dyDescent="0.25">
      <c r="A141" s="126" t="s">
        <v>184</v>
      </c>
      <c r="B141" s="138" t="s">
        <v>167</v>
      </c>
      <c r="C141" s="138" t="s">
        <v>319</v>
      </c>
      <c r="D141" s="201" t="s">
        <v>465</v>
      </c>
      <c r="E141" s="138" t="s">
        <v>169</v>
      </c>
      <c r="F141" s="215">
        <f>H138</f>
        <v>0.33541666666666664</v>
      </c>
      <c r="G141" s="151">
        <v>1</v>
      </c>
      <c r="H141" s="215">
        <f t="shared" ref="H141:H149" si="14">F141+TIME(0,G141,0)</f>
        <v>0.33611111111111108</v>
      </c>
      <c r="I141" s="163"/>
    </row>
    <row r="142" spans="1:9" ht="15" x14ac:dyDescent="0.25">
      <c r="A142" s="126" t="s">
        <v>217</v>
      </c>
      <c r="B142" s="138" t="s">
        <v>167</v>
      </c>
      <c r="C142" s="138" t="s">
        <v>320</v>
      </c>
      <c r="D142" s="201" t="s">
        <v>465</v>
      </c>
      <c r="E142" s="138" t="s">
        <v>169</v>
      </c>
      <c r="F142" s="215">
        <f t="shared" ref="F142:F149" si="15">H141</f>
        <v>0.33611111111111108</v>
      </c>
      <c r="G142" s="151">
        <v>1</v>
      </c>
      <c r="H142" s="215">
        <f t="shared" si="14"/>
        <v>0.33680555555555552</v>
      </c>
      <c r="I142" s="163"/>
    </row>
    <row r="143" spans="1:9" ht="15" x14ac:dyDescent="0.25">
      <c r="A143" s="126" t="s">
        <v>219</v>
      </c>
      <c r="B143" s="138" t="s">
        <v>167</v>
      </c>
      <c r="C143" s="138" t="s">
        <v>334</v>
      </c>
      <c r="D143" s="138"/>
      <c r="E143" s="138" t="s">
        <v>179</v>
      </c>
      <c r="F143" s="215">
        <f t="shared" si="15"/>
        <v>0.33680555555555552</v>
      </c>
      <c r="G143" s="151">
        <v>1</v>
      </c>
      <c r="H143" s="215">
        <f t="shared" si="14"/>
        <v>0.33749999999999997</v>
      </c>
      <c r="I143" s="163"/>
    </row>
    <row r="144" spans="1:9" ht="30" x14ac:dyDescent="0.25">
      <c r="A144" s="126" t="s">
        <v>223</v>
      </c>
      <c r="B144" s="138" t="s">
        <v>167</v>
      </c>
      <c r="C144" s="138" t="s">
        <v>335</v>
      </c>
      <c r="D144" s="201" t="s">
        <v>465</v>
      </c>
      <c r="E144" s="138" t="s">
        <v>169</v>
      </c>
      <c r="F144" s="215">
        <f t="shared" si="15"/>
        <v>0.33749999999999997</v>
      </c>
      <c r="G144" s="151">
        <v>1</v>
      </c>
      <c r="H144" s="215">
        <f t="shared" si="14"/>
        <v>0.33819444444444441</v>
      </c>
      <c r="I144" s="163"/>
    </row>
    <row r="145" spans="1:9" ht="15" x14ac:dyDescent="0.25">
      <c r="A145" s="126" t="s">
        <v>224</v>
      </c>
      <c r="B145" s="138" t="s">
        <v>167</v>
      </c>
      <c r="C145" s="138" t="s">
        <v>336</v>
      </c>
      <c r="D145" s="201" t="s">
        <v>465</v>
      </c>
      <c r="E145" s="138" t="s">
        <v>169</v>
      </c>
      <c r="F145" s="215">
        <f t="shared" si="15"/>
        <v>0.33819444444444441</v>
      </c>
      <c r="G145" s="151">
        <v>1</v>
      </c>
      <c r="H145" s="215">
        <f t="shared" si="14"/>
        <v>0.33888888888888885</v>
      </c>
      <c r="I145" s="163"/>
    </row>
    <row r="146" spans="1:9" ht="15" x14ac:dyDescent="0.25">
      <c r="A146" s="126" t="s">
        <v>323</v>
      </c>
      <c r="B146" s="138" t="s">
        <v>167</v>
      </c>
      <c r="C146" s="138" t="s">
        <v>337</v>
      </c>
      <c r="D146" s="201" t="s">
        <v>465</v>
      </c>
      <c r="E146" s="138" t="s">
        <v>169</v>
      </c>
      <c r="F146" s="215">
        <f t="shared" si="15"/>
        <v>0.33888888888888885</v>
      </c>
      <c r="G146" s="151">
        <v>1</v>
      </c>
      <c r="H146" s="215">
        <f t="shared" si="14"/>
        <v>0.33958333333333329</v>
      </c>
      <c r="I146" s="163"/>
    </row>
    <row r="147" spans="1:9" ht="15" x14ac:dyDescent="0.25">
      <c r="A147" s="126" t="s">
        <v>338</v>
      </c>
      <c r="B147" s="138" t="s">
        <v>167</v>
      </c>
      <c r="C147" s="138" t="s">
        <v>339</v>
      </c>
      <c r="D147" s="201" t="s">
        <v>465</v>
      </c>
      <c r="E147" s="138" t="s">
        <v>169</v>
      </c>
      <c r="F147" s="215">
        <f t="shared" si="15"/>
        <v>0.33958333333333329</v>
      </c>
      <c r="G147" s="151">
        <v>1</v>
      </c>
      <c r="H147" s="215">
        <f t="shared" si="14"/>
        <v>0.34027777777777773</v>
      </c>
      <c r="I147" s="163"/>
    </row>
    <row r="148" spans="1:9" ht="15" x14ac:dyDescent="0.25">
      <c r="A148" s="173" t="s">
        <v>377</v>
      </c>
      <c r="B148" s="179"/>
      <c r="C148" s="179"/>
      <c r="D148" s="179"/>
      <c r="E148" s="179"/>
      <c r="F148" s="222">
        <f t="shared" si="15"/>
        <v>0.34027777777777773</v>
      </c>
      <c r="G148" s="185">
        <v>0</v>
      </c>
      <c r="H148" s="222">
        <f t="shared" si="14"/>
        <v>0.34027777777777773</v>
      </c>
      <c r="I148" s="191"/>
    </row>
    <row r="149" spans="1:9" ht="15" x14ac:dyDescent="0.25">
      <c r="A149" s="171" t="s">
        <v>427</v>
      </c>
      <c r="B149" s="177"/>
      <c r="C149" s="177"/>
      <c r="D149" s="177"/>
      <c r="E149" s="177"/>
      <c r="F149" s="223">
        <f t="shared" si="15"/>
        <v>0.34027777777777773</v>
      </c>
      <c r="G149" s="183">
        <v>0</v>
      </c>
      <c r="H149" s="223">
        <f t="shared" si="14"/>
        <v>0.34027777777777773</v>
      </c>
      <c r="I149" s="189"/>
    </row>
    <row r="151" spans="1:9" ht="15.6" x14ac:dyDescent="0.3">
      <c r="A151" s="125" t="s">
        <v>225</v>
      </c>
      <c r="B151" s="137"/>
      <c r="C151" s="137" t="s">
        <v>340</v>
      </c>
      <c r="D151" s="137"/>
      <c r="E151" s="137"/>
      <c r="F151" s="214"/>
      <c r="G151" s="150"/>
      <c r="H151" s="214"/>
      <c r="I151" s="162"/>
    </row>
    <row r="152" spans="1:9" ht="15.6" x14ac:dyDescent="0.3">
      <c r="A152" s="128" t="s">
        <v>227</v>
      </c>
      <c r="B152" s="140"/>
      <c r="C152" s="140" t="s">
        <v>341</v>
      </c>
      <c r="D152" s="140"/>
      <c r="E152" s="140"/>
      <c r="F152" s="217"/>
      <c r="G152" s="153"/>
      <c r="H152" s="217"/>
      <c r="I152" s="165"/>
    </row>
    <row r="153" spans="1:9" ht="13.8" x14ac:dyDescent="0.25">
      <c r="A153" s="129" t="s">
        <v>383</v>
      </c>
      <c r="B153" s="141" t="s">
        <v>167</v>
      </c>
      <c r="C153" s="141" t="s">
        <v>437</v>
      </c>
      <c r="D153" s="141"/>
      <c r="E153" s="141" t="s">
        <v>233</v>
      </c>
      <c r="F153" s="218">
        <f>H149</f>
        <v>0.34027777777777773</v>
      </c>
      <c r="G153" s="154">
        <v>2</v>
      </c>
      <c r="H153" s="218">
        <f t="shared" ref="H153:H159" si="16">F153+TIME(0,G153,0)</f>
        <v>0.34166666666666662</v>
      </c>
      <c r="I153" s="166"/>
    </row>
    <row r="154" spans="1:9" ht="13.8" x14ac:dyDescent="0.25">
      <c r="A154" s="129" t="s">
        <v>384</v>
      </c>
      <c r="B154" s="141" t="s">
        <v>333</v>
      </c>
      <c r="C154" s="141" t="s">
        <v>342</v>
      </c>
      <c r="D154" s="147" t="s">
        <v>461</v>
      </c>
      <c r="E154" s="141" t="s">
        <v>233</v>
      </c>
      <c r="F154" s="218">
        <f t="shared" ref="F154:F159" si="17">H153</f>
        <v>0.34166666666666662</v>
      </c>
      <c r="G154" s="154">
        <v>10</v>
      </c>
      <c r="H154" s="218">
        <f t="shared" si="16"/>
        <v>0.34861111111111104</v>
      </c>
      <c r="I154" s="166"/>
    </row>
    <row r="155" spans="1:9" ht="13.8" x14ac:dyDescent="0.25">
      <c r="A155" s="129" t="s">
        <v>385</v>
      </c>
      <c r="B155" s="141" t="s">
        <v>167</v>
      </c>
      <c r="C155" s="141" t="s">
        <v>343</v>
      </c>
      <c r="D155" s="147" t="s">
        <v>343</v>
      </c>
      <c r="E155" s="141" t="s">
        <v>233</v>
      </c>
      <c r="F155" s="218">
        <f t="shared" si="17"/>
        <v>0.34861111111111104</v>
      </c>
      <c r="G155" s="154">
        <v>10</v>
      </c>
      <c r="H155" s="218">
        <f t="shared" si="16"/>
        <v>0.35555555555555546</v>
      </c>
      <c r="I155" s="166"/>
    </row>
    <row r="156" spans="1:9" ht="13.95" customHeight="1" x14ac:dyDescent="0.25">
      <c r="A156" s="129" t="s">
        <v>386</v>
      </c>
      <c r="B156" s="141" t="s">
        <v>167</v>
      </c>
      <c r="C156" s="141" t="s">
        <v>344</v>
      </c>
      <c r="D156" s="141"/>
      <c r="E156" s="141" t="s">
        <v>179</v>
      </c>
      <c r="F156" s="218">
        <f t="shared" si="17"/>
        <v>0.35555555555555546</v>
      </c>
      <c r="G156" s="154">
        <v>2</v>
      </c>
      <c r="H156" s="218">
        <f t="shared" si="16"/>
        <v>0.35694444444444434</v>
      </c>
      <c r="I156" s="166"/>
    </row>
    <row r="157" spans="1:9" ht="13.8" x14ac:dyDescent="0.25">
      <c r="A157" s="129" t="s">
        <v>387</v>
      </c>
      <c r="B157" s="141" t="s">
        <v>167</v>
      </c>
      <c r="C157" s="141" t="s">
        <v>345</v>
      </c>
      <c r="D157" s="147" t="s">
        <v>466</v>
      </c>
      <c r="E157" s="141" t="s">
        <v>169</v>
      </c>
      <c r="F157" s="218">
        <f t="shared" si="17"/>
        <v>0.35694444444444434</v>
      </c>
      <c r="G157" s="154">
        <v>2</v>
      </c>
      <c r="H157" s="218">
        <f t="shared" si="16"/>
        <v>0.35833333333333323</v>
      </c>
      <c r="I157" s="166"/>
    </row>
    <row r="158" spans="1:9" ht="13.8" x14ac:dyDescent="0.25">
      <c r="A158" s="129" t="s">
        <v>388</v>
      </c>
      <c r="B158" s="141" t="s">
        <v>167</v>
      </c>
      <c r="C158" s="141" t="s">
        <v>346</v>
      </c>
      <c r="D158" s="147" t="s">
        <v>466</v>
      </c>
      <c r="E158" s="141" t="s">
        <v>463</v>
      </c>
      <c r="F158" s="218">
        <f t="shared" si="17"/>
        <v>0.35833333333333323</v>
      </c>
      <c r="G158" s="154">
        <v>5</v>
      </c>
      <c r="H158" s="218">
        <f t="shared" si="16"/>
        <v>0.36180555555555544</v>
      </c>
      <c r="I158" s="166"/>
    </row>
    <row r="159" spans="1:9" ht="13.95" customHeight="1" x14ac:dyDescent="0.25">
      <c r="A159" s="172" t="s">
        <v>389</v>
      </c>
      <c r="B159" s="178"/>
      <c r="C159" s="178"/>
      <c r="D159" s="178"/>
      <c r="E159" s="178"/>
      <c r="F159" s="224">
        <f t="shared" si="17"/>
        <v>0.36180555555555544</v>
      </c>
      <c r="G159" s="184">
        <v>0</v>
      </c>
      <c r="H159" s="224">
        <f t="shared" si="16"/>
        <v>0.36180555555555544</v>
      </c>
      <c r="I159" s="190"/>
    </row>
    <row r="160" spans="1:9" ht="15.6" x14ac:dyDescent="0.3">
      <c r="A160" s="128" t="s">
        <v>229</v>
      </c>
      <c r="B160" s="140"/>
      <c r="C160" s="140" t="s">
        <v>272</v>
      </c>
      <c r="D160" s="140"/>
      <c r="E160" s="140"/>
      <c r="F160" s="217"/>
      <c r="G160" s="153"/>
      <c r="H160" s="217"/>
      <c r="I160" s="165"/>
    </row>
    <row r="161" spans="1:9" ht="13.8" x14ac:dyDescent="0.25">
      <c r="A161" s="129" t="s">
        <v>390</v>
      </c>
      <c r="B161" s="141" t="s">
        <v>167</v>
      </c>
      <c r="C161" s="141" t="s">
        <v>418</v>
      </c>
      <c r="D161" s="147" t="s">
        <v>466</v>
      </c>
      <c r="E161" s="141" t="s">
        <v>274</v>
      </c>
      <c r="F161" s="218">
        <f>H159</f>
        <v>0.36180555555555544</v>
      </c>
      <c r="G161" s="154">
        <v>3</v>
      </c>
      <c r="H161" s="218">
        <f t="shared" ref="H161:H166" si="18">F161+TIME(0,G161,0)</f>
        <v>0.36388888888888876</v>
      </c>
      <c r="I161" s="166"/>
    </row>
    <row r="162" spans="1:9" ht="13.8" x14ac:dyDescent="0.25">
      <c r="A162" s="129" t="s">
        <v>391</v>
      </c>
      <c r="B162" s="141" t="s">
        <v>167</v>
      </c>
      <c r="C162" s="141" t="s">
        <v>347</v>
      </c>
      <c r="D162" s="147" t="s">
        <v>466</v>
      </c>
      <c r="E162" s="141" t="s">
        <v>348</v>
      </c>
      <c r="F162" s="218">
        <f>H161</f>
        <v>0.36388888888888876</v>
      </c>
      <c r="G162" s="154">
        <v>3</v>
      </c>
      <c r="H162" s="218">
        <f t="shared" si="18"/>
        <v>0.36597222222222209</v>
      </c>
      <c r="I162" s="166"/>
    </row>
    <row r="163" spans="1:9" ht="13.8" x14ac:dyDescent="0.25">
      <c r="A163" s="129" t="s">
        <v>392</v>
      </c>
      <c r="B163" s="141" t="s">
        <v>167</v>
      </c>
      <c r="C163" s="141" t="s">
        <v>276</v>
      </c>
      <c r="D163" s="147" t="s">
        <v>466</v>
      </c>
      <c r="E163" s="141" t="s">
        <v>233</v>
      </c>
      <c r="F163" s="218">
        <f>H162</f>
        <v>0.36597222222222209</v>
      </c>
      <c r="G163" s="154">
        <v>10</v>
      </c>
      <c r="H163" s="218">
        <f t="shared" si="18"/>
        <v>0.37291666666666651</v>
      </c>
      <c r="I163" s="166"/>
    </row>
    <row r="164" spans="1:9" ht="13.8" x14ac:dyDescent="0.25">
      <c r="A164" s="129" t="s">
        <v>393</v>
      </c>
      <c r="B164" s="141" t="s">
        <v>167</v>
      </c>
      <c r="C164" s="141" t="s">
        <v>464</v>
      </c>
      <c r="D164" s="147" t="s">
        <v>466</v>
      </c>
      <c r="E164" s="141" t="s">
        <v>283</v>
      </c>
      <c r="F164" s="218">
        <f>H163</f>
        <v>0.37291666666666651</v>
      </c>
      <c r="G164" s="154">
        <v>3</v>
      </c>
      <c r="H164" s="218">
        <f t="shared" si="18"/>
        <v>0.37499999999999983</v>
      </c>
      <c r="I164" s="166"/>
    </row>
    <row r="165" spans="1:9" ht="13.8" x14ac:dyDescent="0.25">
      <c r="A165" s="129" t="s">
        <v>394</v>
      </c>
      <c r="B165" s="141" t="s">
        <v>167</v>
      </c>
      <c r="C165" s="141" t="s">
        <v>279</v>
      </c>
      <c r="D165" s="147" t="s">
        <v>466</v>
      </c>
      <c r="E165" s="141" t="s">
        <v>280</v>
      </c>
      <c r="F165" s="218">
        <f>H164</f>
        <v>0.37499999999999983</v>
      </c>
      <c r="G165" s="154">
        <v>3</v>
      </c>
      <c r="H165" s="218">
        <f t="shared" si="18"/>
        <v>0.37708333333333316</v>
      </c>
      <c r="I165" s="166"/>
    </row>
    <row r="166" spans="1:9" ht="13.8" x14ac:dyDescent="0.25">
      <c r="A166" s="129" t="s">
        <v>406</v>
      </c>
      <c r="B166" s="141" t="s">
        <v>167</v>
      </c>
      <c r="C166" s="141" t="s">
        <v>426</v>
      </c>
      <c r="D166" s="147" t="s">
        <v>466</v>
      </c>
      <c r="E166" s="141" t="s">
        <v>283</v>
      </c>
      <c r="F166" s="218">
        <f>H165</f>
        <v>0.37708333333333316</v>
      </c>
      <c r="G166" s="154">
        <v>3</v>
      </c>
      <c r="H166" s="218">
        <f t="shared" si="18"/>
        <v>0.37916666666666649</v>
      </c>
      <c r="I166" s="166"/>
    </row>
    <row r="167" spans="1:9" ht="15.6" x14ac:dyDescent="0.3">
      <c r="A167" s="128" t="s">
        <v>231</v>
      </c>
      <c r="B167" s="140"/>
      <c r="C167" s="140" t="s">
        <v>285</v>
      </c>
      <c r="D167" s="140"/>
      <c r="E167" s="140"/>
      <c r="F167" s="217"/>
      <c r="G167" s="153"/>
      <c r="H167" s="217"/>
      <c r="I167" s="165"/>
    </row>
    <row r="168" spans="1:9" ht="13.8" x14ac:dyDescent="0.25">
      <c r="A168" s="129" t="s">
        <v>395</v>
      </c>
      <c r="B168" s="141" t="s">
        <v>167</v>
      </c>
      <c r="C168" s="141" t="s">
        <v>444</v>
      </c>
      <c r="D168" s="147" t="s">
        <v>466</v>
      </c>
      <c r="E168" s="141" t="s">
        <v>189</v>
      </c>
      <c r="F168" s="218">
        <f>H166</f>
        <v>0.37916666666666649</v>
      </c>
      <c r="G168" s="154">
        <v>3</v>
      </c>
      <c r="H168" s="218">
        <f t="shared" ref="H168:H175" si="19">F168+TIME(0,G168,0)</f>
        <v>0.38124999999999981</v>
      </c>
      <c r="I168" s="166"/>
    </row>
    <row r="169" spans="1:9" ht="13.8" x14ac:dyDescent="0.25">
      <c r="A169" s="129" t="s">
        <v>396</v>
      </c>
      <c r="B169" s="141" t="s">
        <v>167</v>
      </c>
      <c r="C169" s="141" t="s">
        <v>290</v>
      </c>
      <c r="D169" s="147" t="s">
        <v>466</v>
      </c>
      <c r="E169" s="141" t="s">
        <v>349</v>
      </c>
      <c r="F169" s="218">
        <f t="shared" ref="F169:F175" si="20">H168</f>
        <v>0.38124999999999981</v>
      </c>
      <c r="G169" s="154">
        <v>3</v>
      </c>
      <c r="H169" s="218">
        <f t="shared" si="19"/>
        <v>0.38333333333333314</v>
      </c>
      <c r="I169" s="166"/>
    </row>
    <row r="170" spans="1:9" ht="13.8" x14ac:dyDescent="0.25">
      <c r="A170" s="129" t="s">
        <v>397</v>
      </c>
      <c r="B170" s="141" t="s">
        <v>167</v>
      </c>
      <c r="C170" s="141" t="s">
        <v>292</v>
      </c>
      <c r="D170" s="147" t="s">
        <v>466</v>
      </c>
      <c r="E170" s="141" t="s">
        <v>348</v>
      </c>
      <c r="F170" s="218">
        <f t="shared" si="20"/>
        <v>0.38333333333333314</v>
      </c>
      <c r="G170" s="154">
        <v>3</v>
      </c>
      <c r="H170" s="218">
        <f t="shared" si="19"/>
        <v>0.38541666666666646</v>
      </c>
      <c r="I170" s="166" t="s">
        <v>534</v>
      </c>
    </row>
    <row r="171" spans="1:9" ht="13.8" x14ac:dyDescent="0.25">
      <c r="A171" s="129" t="s">
        <v>398</v>
      </c>
      <c r="B171" s="141" t="s">
        <v>167</v>
      </c>
      <c r="C171" s="141" t="s">
        <v>295</v>
      </c>
      <c r="D171" s="147" t="s">
        <v>466</v>
      </c>
      <c r="E171" s="141" t="s">
        <v>179</v>
      </c>
      <c r="F171" s="218">
        <f t="shared" si="20"/>
        <v>0.38541666666666646</v>
      </c>
      <c r="G171" s="154">
        <v>3</v>
      </c>
      <c r="H171" s="218">
        <f t="shared" si="19"/>
        <v>0.38749999999999979</v>
      </c>
      <c r="I171" s="166"/>
    </row>
    <row r="172" spans="1:9" ht="13.8" x14ac:dyDescent="0.25">
      <c r="A172" s="129" t="s">
        <v>399</v>
      </c>
      <c r="B172" s="141" t="s">
        <v>167</v>
      </c>
      <c r="C172" s="141" t="s">
        <v>297</v>
      </c>
      <c r="D172" s="147" t="s">
        <v>466</v>
      </c>
      <c r="E172" s="141" t="s">
        <v>298</v>
      </c>
      <c r="F172" s="218">
        <f t="shared" si="20"/>
        <v>0.38749999999999979</v>
      </c>
      <c r="G172" s="154">
        <v>3</v>
      </c>
      <c r="H172" s="218">
        <f t="shared" si="19"/>
        <v>0.38958333333333311</v>
      </c>
      <c r="I172" s="166"/>
    </row>
    <row r="173" spans="1:9" ht="13.8" x14ac:dyDescent="0.25">
      <c r="A173" s="129" t="s">
        <v>400</v>
      </c>
      <c r="B173" s="141" t="s">
        <v>167</v>
      </c>
      <c r="C173" s="141" t="s">
        <v>350</v>
      </c>
      <c r="D173" s="147" t="s">
        <v>466</v>
      </c>
      <c r="E173" s="141" t="s">
        <v>301</v>
      </c>
      <c r="F173" s="218">
        <f t="shared" si="20"/>
        <v>0.38958333333333311</v>
      </c>
      <c r="G173" s="154">
        <v>3</v>
      </c>
      <c r="H173" s="218">
        <f t="shared" si="19"/>
        <v>0.39166666666666644</v>
      </c>
      <c r="I173" s="166"/>
    </row>
    <row r="174" spans="1:9" ht="13.8" x14ac:dyDescent="0.25">
      <c r="A174" s="129" t="s">
        <v>401</v>
      </c>
      <c r="B174" s="141" t="s">
        <v>167</v>
      </c>
      <c r="C174" s="141" t="s">
        <v>351</v>
      </c>
      <c r="D174" s="147" t="s">
        <v>466</v>
      </c>
      <c r="E174" s="141" t="s">
        <v>304</v>
      </c>
      <c r="F174" s="218">
        <f t="shared" si="20"/>
        <v>0.39166666666666644</v>
      </c>
      <c r="G174" s="154">
        <v>3</v>
      </c>
      <c r="H174" s="218">
        <f t="shared" si="19"/>
        <v>0.39374999999999977</v>
      </c>
      <c r="I174" s="166"/>
    </row>
    <row r="175" spans="1:9" ht="13.8" x14ac:dyDescent="0.25">
      <c r="A175" s="129" t="s">
        <v>445</v>
      </c>
      <c r="B175" s="141" t="s">
        <v>167</v>
      </c>
      <c r="C175" s="141" t="s">
        <v>435</v>
      </c>
      <c r="D175" s="147" t="s">
        <v>466</v>
      </c>
      <c r="E175" s="141" t="s">
        <v>376</v>
      </c>
      <c r="F175" s="218">
        <f t="shared" si="20"/>
        <v>0.39374999999999977</v>
      </c>
      <c r="G175" s="154">
        <v>3</v>
      </c>
      <c r="H175" s="218">
        <f t="shared" si="19"/>
        <v>0.39583333333333309</v>
      </c>
      <c r="I175" s="166"/>
    </row>
    <row r="176" spans="1:9" ht="15.6" x14ac:dyDescent="0.3">
      <c r="A176" s="128" t="s">
        <v>234</v>
      </c>
      <c r="B176" s="140"/>
      <c r="C176" s="140" t="s">
        <v>352</v>
      </c>
      <c r="D176" s="140"/>
      <c r="E176" s="140"/>
      <c r="F176" s="217"/>
      <c r="G176" s="153"/>
      <c r="H176" s="217"/>
      <c r="I176" s="165"/>
    </row>
    <row r="177" spans="1:9" ht="13.8" x14ac:dyDescent="0.25">
      <c r="A177" s="129" t="s">
        <v>402</v>
      </c>
      <c r="B177" s="141" t="s">
        <v>167</v>
      </c>
      <c r="C177" s="141" t="s">
        <v>475</v>
      </c>
      <c r="D177" s="147" t="s">
        <v>466</v>
      </c>
      <c r="E177" s="141" t="s">
        <v>425</v>
      </c>
      <c r="F177" s="218">
        <f>H175</f>
        <v>0.39583333333333309</v>
      </c>
      <c r="G177" s="154">
        <v>3</v>
      </c>
      <c r="H177" s="218">
        <f>F177+TIME(0,G177,0)</f>
        <v>0.39791666666666642</v>
      </c>
      <c r="I177" s="166"/>
    </row>
    <row r="178" spans="1:9" ht="15.6" x14ac:dyDescent="0.3">
      <c r="A178" s="128" t="s">
        <v>236</v>
      </c>
      <c r="B178" s="140"/>
      <c r="C178" s="140" t="s">
        <v>407</v>
      </c>
      <c r="D178" s="140"/>
      <c r="E178" s="140"/>
      <c r="F178" s="217"/>
      <c r="G178" s="153"/>
      <c r="H178" s="217"/>
      <c r="I178" s="165"/>
    </row>
    <row r="179" spans="1:9" ht="13.8" x14ac:dyDescent="0.25">
      <c r="A179" s="172" t="s">
        <v>403</v>
      </c>
      <c r="B179" s="178" t="s">
        <v>167</v>
      </c>
      <c r="C179" s="178" t="s">
        <v>408</v>
      </c>
      <c r="D179" s="203" t="s">
        <v>466</v>
      </c>
      <c r="E179" s="178" t="s">
        <v>353</v>
      </c>
      <c r="F179" s="224">
        <f>H177</f>
        <v>0.39791666666666642</v>
      </c>
      <c r="G179" s="184">
        <v>0</v>
      </c>
      <c r="H179" s="224">
        <f>F179+TIME(0,G179,0)</f>
        <v>0.39791666666666642</v>
      </c>
      <c r="I179" s="190" t="s">
        <v>534</v>
      </c>
    </row>
    <row r="180" spans="1:9" ht="13.8" x14ac:dyDescent="0.25">
      <c r="A180" s="129" t="s">
        <v>468</v>
      </c>
      <c r="B180" s="141" t="s">
        <v>167</v>
      </c>
      <c r="C180" s="141" t="s">
        <v>354</v>
      </c>
      <c r="D180" s="147" t="s">
        <v>466</v>
      </c>
      <c r="E180" s="141" t="s">
        <v>541</v>
      </c>
      <c r="F180" s="218">
        <f>H179</f>
        <v>0.39791666666666642</v>
      </c>
      <c r="G180" s="154">
        <v>5</v>
      </c>
      <c r="H180" s="218">
        <f>F180+TIME(0,G180,0)</f>
        <v>0.40138888888888863</v>
      </c>
      <c r="I180" s="166" t="s">
        <v>534</v>
      </c>
    </row>
    <row r="181" spans="1:9" ht="13.8" x14ac:dyDescent="0.25">
      <c r="A181" s="172" t="s">
        <v>469</v>
      </c>
      <c r="B181" s="178" t="s">
        <v>167</v>
      </c>
      <c r="C181" s="178" t="s">
        <v>409</v>
      </c>
      <c r="D181" s="203" t="s">
        <v>466</v>
      </c>
      <c r="E181" s="178" t="s">
        <v>353</v>
      </c>
      <c r="F181" s="224">
        <f>H180</f>
        <v>0.40138888888888863</v>
      </c>
      <c r="G181" s="184">
        <v>0</v>
      </c>
      <c r="H181" s="224">
        <f>F181+TIME(0,G181,0)</f>
        <v>0.40138888888888863</v>
      </c>
      <c r="I181" s="190" t="s">
        <v>534</v>
      </c>
    </row>
    <row r="182" spans="1:9" ht="13.8" x14ac:dyDescent="0.25">
      <c r="A182" s="129" t="s">
        <v>470</v>
      </c>
      <c r="B182" s="141" t="s">
        <v>167</v>
      </c>
      <c r="C182" s="141" t="s">
        <v>355</v>
      </c>
      <c r="D182" s="147" t="s">
        <v>466</v>
      </c>
      <c r="E182" s="141" t="s">
        <v>308</v>
      </c>
      <c r="F182" s="218">
        <f>H181</f>
        <v>0.40138888888888863</v>
      </c>
      <c r="G182" s="154">
        <v>5</v>
      </c>
      <c r="H182" s="218">
        <f>F182+TIME(0,G182,0)</f>
        <v>0.40486111111111084</v>
      </c>
      <c r="I182" s="166" t="s">
        <v>534</v>
      </c>
    </row>
    <row r="183" spans="1:9" ht="13.8" x14ac:dyDescent="0.25">
      <c r="A183" s="174" t="s">
        <v>471</v>
      </c>
      <c r="B183" s="180" t="s">
        <v>167</v>
      </c>
      <c r="C183" s="180" t="s">
        <v>410</v>
      </c>
      <c r="D183" s="209" t="s">
        <v>466</v>
      </c>
      <c r="E183" s="180" t="s">
        <v>356</v>
      </c>
      <c r="F183" s="225">
        <f>H182</f>
        <v>0.40486111111111084</v>
      </c>
      <c r="G183" s="186">
        <v>0</v>
      </c>
      <c r="H183" s="225">
        <f>F183+TIME(0,G183,0)</f>
        <v>0.40486111111111084</v>
      </c>
      <c r="I183" s="192"/>
    </row>
    <row r="185" spans="1:9" ht="15.6" x14ac:dyDescent="0.3">
      <c r="A185" s="125" t="s">
        <v>247</v>
      </c>
      <c r="B185" s="137"/>
      <c r="C185" s="137" t="s">
        <v>357</v>
      </c>
      <c r="D185" s="137"/>
      <c r="E185" s="137"/>
      <c r="F185" s="214"/>
      <c r="G185" s="150"/>
      <c r="H185" s="214"/>
      <c r="I185" s="162"/>
    </row>
    <row r="186" spans="1:9" ht="15.6" x14ac:dyDescent="0.3">
      <c r="A186" s="128" t="s">
        <v>249</v>
      </c>
      <c r="B186" s="140"/>
      <c r="C186" s="140" t="s">
        <v>359</v>
      </c>
      <c r="D186" s="140"/>
      <c r="E186" s="140"/>
      <c r="F186" s="217"/>
      <c r="G186" s="153"/>
      <c r="H186" s="217"/>
      <c r="I186" s="165"/>
    </row>
    <row r="187" spans="1:9" ht="13.8" x14ac:dyDescent="0.25">
      <c r="A187" s="129" t="s">
        <v>251</v>
      </c>
      <c r="B187" s="141" t="s">
        <v>176</v>
      </c>
      <c r="C187" s="141" t="s">
        <v>360</v>
      </c>
      <c r="D187" s="147" t="s">
        <v>1</v>
      </c>
      <c r="E187" s="141" t="s">
        <v>189</v>
      </c>
      <c r="F187" s="218">
        <f>H183</f>
        <v>0.40486111111111084</v>
      </c>
      <c r="G187" s="154">
        <v>3</v>
      </c>
      <c r="H187" s="218">
        <f>F187+TIME(0,G187,0)</f>
        <v>0.40694444444444416</v>
      </c>
      <c r="I187" s="166"/>
    </row>
    <row r="188" spans="1:9" ht="13.8" x14ac:dyDescent="0.25">
      <c r="A188" s="129" t="s">
        <v>253</v>
      </c>
      <c r="B188" s="141" t="s">
        <v>176</v>
      </c>
      <c r="C188" s="141" t="s">
        <v>542</v>
      </c>
      <c r="D188" s="147" t="s">
        <v>1</v>
      </c>
      <c r="E188" s="141" t="s">
        <v>189</v>
      </c>
      <c r="F188" s="218">
        <f>H187</f>
        <v>0.40694444444444416</v>
      </c>
      <c r="G188" s="154">
        <v>5</v>
      </c>
      <c r="H188" s="218">
        <f>F188+TIME(0,G188,0)</f>
        <v>0.41041666666666637</v>
      </c>
      <c r="I188" s="166" t="s">
        <v>543</v>
      </c>
    </row>
    <row r="189" spans="1:9" ht="15.6" x14ac:dyDescent="0.3">
      <c r="A189" s="128" t="s">
        <v>271</v>
      </c>
      <c r="B189" s="140"/>
      <c r="C189" s="140" t="s">
        <v>362</v>
      </c>
      <c r="D189" s="140"/>
      <c r="E189" s="140"/>
      <c r="F189" s="217"/>
      <c r="G189" s="153"/>
      <c r="H189" s="217"/>
      <c r="I189" s="165"/>
    </row>
    <row r="190" spans="1:9" ht="13.8" x14ac:dyDescent="0.25">
      <c r="A190" s="129" t="s">
        <v>273</v>
      </c>
      <c r="B190" s="141" t="s">
        <v>363</v>
      </c>
      <c r="C190" s="141" t="s">
        <v>417</v>
      </c>
      <c r="D190" s="141"/>
      <c r="E190" s="141" t="s">
        <v>274</v>
      </c>
      <c r="F190" s="218">
        <f>H188</f>
        <v>0.41041666666666637</v>
      </c>
      <c r="G190" s="154">
        <v>6</v>
      </c>
      <c r="H190" s="218">
        <f t="shared" ref="H190:H195" si="21">F190+TIME(0,G190,0)</f>
        <v>0.41458333333333303</v>
      </c>
      <c r="I190" s="166" t="s">
        <v>534</v>
      </c>
    </row>
    <row r="191" spans="1:9" ht="13.8" x14ac:dyDescent="0.25">
      <c r="A191" s="172" t="s">
        <v>275</v>
      </c>
      <c r="B191" s="178" t="s">
        <v>363</v>
      </c>
      <c r="C191" s="178" t="s">
        <v>347</v>
      </c>
      <c r="D191" s="178"/>
      <c r="E191" s="178" t="s">
        <v>348</v>
      </c>
      <c r="F191" s="224">
        <f>H190</f>
        <v>0.41458333333333303</v>
      </c>
      <c r="G191" s="184">
        <v>0</v>
      </c>
      <c r="H191" s="224">
        <f t="shared" si="21"/>
        <v>0.41458333333333303</v>
      </c>
      <c r="I191" s="190"/>
    </row>
    <row r="192" spans="1:9" ht="13.8" x14ac:dyDescent="0.25">
      <c r="A192" s="172" t="s">
        <v>277</v>
      </c>
      <c r="B192" s="178" t="s">
        <v>363</v>
      </c>
      <c r="C192" s="178" t="s">
        <v>464</v>
      </c>
      <c r="D192" s="178"/>
      <c r="E192" s="178" t="s">
        <v>283</v>
      </c>
      <c r="F192" s="224">
        <f>H191</f>
        <v>0.41458333333333303</v>
      </c>
      <c r="G192" s="184">
        <v>0</v>
      </c>
      <c r="H192" s="224">
        <f t="shared" si="21"/>
        <v>0.41458333333333303</v>
      </c>
      <c r="I192" s="190"/>
    </row>
    <row r="193" spans="1:9" ht="13.8" x14ac:dyDescent="0.25">
      <c r="A193" s="172" t="s">
        <v>278</v>
      </c>
      <c r="B193" s="178" t="s">
        <v>363</v>
      </c>
      <c r="C193" s="178" t="s">
        <v>276</v>
      </c>
      <c r="D193" s="178"/>
      <c r="E193" s="178" t="s">
        <v>233</v>
      </c>
      <c r="F193" s="224">
        <f>H192</f>
        <v>0.41458333333333303</v>
      </c>
      <c r="G193" s="184">
        <v>0</v>
      </c>
      <c r="H193" s="224">
        <f t="shared" si="21"/>
        <v>0.41458333333333303</v>
      </c>
      <c r="I193" s="190"/>
    </row>
    <row r="194" spans="1:9" ht="13.8" x14ac:dyDescent="0.25">
      <c r="A194" s="172" t="s">
        <v>281</v>
      </c>
      <c r="B194" s="178" t="s">
        <v>176</v>
      </c>
      <c r="C194" s="178" t="s">
        <v>279</v>
      </c>
      <c r="D194" s="178"/>
      <c r="E194" s="178" t="s">
        <v>280</v>
      </c>
      <c r="F194" s="224">
        <f>H193</f>
        <v>0.41458333333333303</v>
      </c>
      <c r="G194" s="184">
        <v>0</v>
      </c>
      <c r="H194" s="224">
        <f t="shared" si="21"/>
        <v>0.41458333333333303</v>
      </c>
      <c r="I194" s="190"/>
    </row>
    <row r="195" spans="1:9" ht="27.6" x14ac:dyDescent="0.25">
      <c r="A195" s="172" t="s">
        <v>404</v>
      </c>
      <c r="B195" s="178" t="s">
        <v>363</v>
      </c>
      <c r="C195" s="178" t="s">
        <v>467</v>
      </c>
      <c r="D195" s="178"/>
      <c r="E195" s="178" t="s">
        <v>283</v>
      </c>
      <c r="F195" s="224">
        <f>H194</f>
        <v>0.41458333333333303</v>
      </c>
      <c r="G195" s="184">
        <v>0</v>
      </c>
      <c r="H195" s="224">
        <f t="shared" si="21"/>
        <v>0.41458333333333303</v>
      </c>
      <c r="I195" s="190"/>
    </row>
    <row r="196" spans="1:9" ht="15.6" x14ac:dyDescent="0.3">
      <c r="A196" s="128" t="s">
        <v>284</v>
      </c>
      <c r="B196" s="140"/>
      <c r="C196" s="140" t="s">
        <v>365</v>
      </c>
      <c r="D196" s="140"/>
      <c r="E196" s="140"/>
      <c r="F196" s="217"/>
      <c r="G196" s="153"/>
      <c r="H196" s="217"/>
      <c r="I196" s="165"/>
    </row>
    <row r="197" spans="1:9" ht="13.8" x14ac:dyDescent="0.25">
      <c r="A197" s="172" t="s">
        <v>287</v>
      </c>
      <c r="B197" s="178" t="s">
        <v>176</v>
      </c>
      <c r="C197" s="178" t="s">
        <v>444</v>
      </c>
      <c r="D197" s="178"/>
      <c r="E197" s="178" t="s">
        <v>189</v>
      </c>
      <c r="F197" s="224">
        <f>H195</f>
        <v>0.41458333333333303</v>
      </c>
      <c r="G197" s="184">
        <v>0</v>
      </c>
      <c r="H197" s="224">
        <f t="shared" ref="H197:H204" si="22">F197+TIME(0,G197,0)</f>
        <v>0.41458333333333303</v>
      </c>
      <c r="I197" s="190"/>
    </row>
    <row r="198" spans="1:9" ht="13.8" x14ac:dyDescent="0.25">
      <c r="A198" s="129" t="s">
        <v>288</v>
      </c>
      <c r="B198" s="141" t="s">
        <v>363</v>
      </c>
      <c r="C198" s="141" t="s">
        <v>290</v>
      </c>
      <c r="D198" s="141"/>
      <c r="E198" s="141" t="s">
        <v>349</v>
      </c>
      <c r="F198" s="218">
        <f t="shared" ref="F198:F204" si="23">H197</f>
        <v>0.41458333333333303</v>
      </c>
      <c r="G198" s="154">
        <v>6</v>
      </c>
      <c r="H198" s="218">
        <f t="shared" si="22"/>
        <v>0.41874999999999968</v>
      </c>
      <c r="I198" s="166" t="s">
        <v>534</v>
      </c>
    </row>
    <row r="199" spans="1:9" ht="13.8" x14ac:dyDescent="0.25">
      <c r="A199" s="172" t="s">
        <v>289</v>
      </c>
      <c r="B199" s="178" t="s">
        <v>176</v>
      </c>
      <c r="C199" s="178" t="s">
        <v>292</v>
      </c>
      <c r="D199" s="178"/>
      <c r="E199" s="178" t="s">
        <v>293</v>
      </c>
      <c r="F199" s="224">
        <f t="shared" si="23"/>
        <v>0.41874999999999968</v>
      </c>
      <c r="G199" s="184">
        <v>0</v>
      </c>
      <c r="H199" s="224">
        <f t="shared" si="22"/>
        <v>0.41874999999999968</v>
      </c>
      <c r="I199" s="190"/>
    </row>
    <row r="200" spans="1:9" ht="13.8" x14ac:dyDescent="0.25">
      <c r="A200" s="129" t="s">
        <v>291</v>
      </c>
      <c r="B200" s="141" t="s">
        <v>363</v>
      </c>
      <c r="C200" s="141" t="s">
        <v>295</v>
      </c>
      <c r="D200" s="141"/>
      <c r="E200" s="141" t="s">
        <v>179</v>
      </c>
      <c r="F200" s="218">
        <f t="shared" si="23"/>
        <v>0.41874999999999968</v>
      </c>
      <c r="G200" s="154">
        <v>12</v>
      </c>
      <c r="H200" s="218">
        <f t="shared" si="22"/>
        <v>0.42708333333333304</v>
      </c>
      <c r="I200" s="166" t="s">
        <v>534</v>
      </c>
    </row>
    <row r="201" spans="1:9" ht="13.8" x14ac:dyDescent="0.25">
      <c r="A201" s="129" t="s">
        <v>294</v>
      </c>
      <c r="B201" s="141" t="s">
        <v>176</v>
      </c>
      <c r="C201" s="141" t="s">
        <v>297</v>
      </c>
      <c r="D201" s="141"/>
      <c r="E201" s="141" t="s">
        <v>298</v>
      </c>
      <c r="F201" s="218">
        <f t="shared" si="23"/>
        <v>0.42708333333333304</v>
      </c>
      <c r="G201" s="154">
        <v>3</v>
      </c>
      <c r="H201" s="218">
        <f t="shared" si="22"/>
        <v>0.42916666666666636</v>
      </c>
      <c r="I201" s="166" t="s">
        <v>534</v>
      </c>
    </row>
    <row r="202" spans="1:9" ht="13.8" x14ac:dyDescent="0.25">
      <c r="A202" s="129" t="s">
        <v>296</v>
      </c>
      <c r="B202" s="141" t="s">
        <v>176</v>
      </c>
      <c r="C202" s="141" t="s">
        <v>366</v>
      </c>
      <c r="D202" s="141"/>
      <c r="E202" s="141" t="s">
        <v>301</v>
      </c>
      <c r="F202" s="218">
        <f t="shared" si="23"/>
        <v>0.42916666666666636</v>
      </c>
      <c r="G202" s="154">
        <v>6</v>
      </c>
      <c r="H202" s="218">
        <f t="shared" si="22"/>
        <v>0.43333333333333302</v>
      </c>
      <c r="I202" s="166" t="s">
        <v>534</v>
      </c>
    </row>
    <row r="203" spans="1:9" ht="13.8" x14ac:dyDescent="0.25">
      <c r="A203" s="172" t="s">
        <v>299</v>
      </c>
      <c r="B203" s="178" t="s">
        <v>176</v>
      </c>
      <c r="C203" s="178" t="s">
        <v>351</v>
      </c>
      <c r="D203" s="178"/>
      <c r="E203" s="178" t="s">
        <v>304</v>
      </c>
      <c r="F203" s="224">
        <f t="shared" si="23"/>
        <v>0.43333333333333302</v>
      </c>
      <c r="G203" s="184">
        <v>0</v>
      </c>
      <c r="H203" s="224">
        <f t="shared" si="22"/>
        <v>0.43333333333333302</v>
      </c>
      <c r="I203" s="190"/>
    </row>
    <row r="204" spans="1:9" ht="13.8" x14ac:dyDescent="0.25">
      <c r="A204" s="172" t="s">
        <v>302</v>
      </c>
      <c r="B204" s="178" t="s">
        <v>176</v>
      </c>
      <c r="C204" s="178" t="s">
        <v>435</v>
      </c>
      <c r="D204" s="178"/>
      <c r="E204" s="178" t="s">
        <v>376</v>
      </c>
      <c r="F204" s="224">
        <f t="shared" si="23"/>
        <v>0.43333333333333302</v>
      </c>
      <c r="G204" s="184">
        <v>0</v>
      </c>
      <c r="H204" s="224">
        <f t="shared" si="22"/>
        <v>0.43333333333333302</v>
      </c>
      <c r="I204" s="190"/>
    </row>
    <row r="205" spans="1:9" ht="15.6" x14ac:dyDescent="0.3">
      <c r="A205" s="128" t="s">
        <v>305</v>
      </c>
      <c r="B205" s="140"/>
      <c r="C205" s="140" t="s">
        <v>367</v>
      </c>
      <c r="D205" s="140"/>
      <c r="E205" s="140"/>
      <c r="F205" s="217"/>
      <c r="G205" s="153"/>
      <c r="H205" s="217"/>
      <c r="I205" s="165"/>
    </row>
    <row r="206" spans="1:9" ht="13.8" x14ac:dyDescent="0.25">
      <c r="A206" s="211" t="s">
        <v>307</v>
      </c>
      <c r="B206" s="212" t="s">
        <v>363</v>
      </c>
      <c r="C206" s="212" t="s">
        <v>475</v>
      </c>
      <c r="D206" s="212"/>
      <c r="E206" s="212" t="s">
        <v>425</v>
      </c>
      <c r="F206" s="229">
        <f>H204</f>
        <v>0.43333333333333302</v>
      </c>
      <c r="G206" s="232">
        <v>5</v>
      </c>
      <c r="H206" s="229">
        <f>F206+TIME(0,G206,0)</f>
        <v>0.43680555555555522</v>
      </c>
      <c r="I206" s="233" t="s">
        <v>534</v>
      </c>
    </row>
    <row r="208" spans="1:9" ht="15.6" x14ac:dyDescent="0.3">
      <c r="A208" s="125" t="s">
        <v>309</v>
      </c>
      <c r="B208" s="137"/>
      <c r="C208" s="137" t="s">
        <v>310</v>
      </c>
      <c r="D208" s="137"/>
      <c r="E208" s="137"/>
      <c r="F208" s="214"/>
      <c r="G208" s="150"/>
      <c r="H208" s="214"/>
      <c r="I208" s="162"/>
    </row>
    <row r="209" spans="1:9" ht="15" x14ac:dyDescent="0.25">
      <c r="A209" s="126" t="s">
        <v>311</v>
      </c>
      <c r="B209" s="138" t="s">
        <v>363</v>
      </c>
      <c r="C209" s="138" t="s">
        <v>544</v>
      </c>
      <c r="D209" s="138"/>
      <c r="E209" s="138" t="s">
        <v>537</v>
      </c>
      <c r="F209" s="215">
        <f>H206</f>
        <v>0.43680555555555522</v>
      </c>
      <c r="G209" s="151">
        <v>30</v>
      </c>
      <c r="H209" s="215">
        <f>F209+TIME(0,G209,0)</f>
        <v>0.45763888888888854</v>
      </c>
      <c r="I209" s="163" t="s">
        <v>534</v>
      </c>
    </row>
    <row r="210" spans="1:9" ht="15" x14ac:dyDescent="0.25">
      <c r="A210" s="126" t="s">
        <v>312</v>
      </c>
      <c r="B210" s="138" t="s">
        <v>363</v>
      </c>
      <c r="C210" s="138" t="s">
        <v>545</v>
      </c>
      <c r="D210" s="138"/>
      <c r="E210" s="138" t="s">
        <v>348</v>
      </c>
      <c r="F210" s="215">
        <f>H209</f>
        <v>0.45763888888888854</v>
      </c>
      <c r="G210" s="151">
        <v>5</v>
      </c>
      <c r="H210" s="215">
        <f>F210+TIME(0,G210,0)</f>
        <v>0.46111111111111075</v>
      </c>
      <c r="I210" s="163" t="s">
        <v>534</v>
      </c>
    </row>
    <row r="211" spans="1:9" ht="15" x14ac:dyDescent="0.25">
      <c r="A211" s="171" t="s">
        <v>313</v>
      </c>
      <c r="B211" s="177"/>
      <c r="C211" s="177"/>
      <c r="D211" s="177"/>
      <c r="E211" s="177"/>
      <c r="F211" s="223">
        <f>H210</f>
        <v>0.46111111111111075</v>
      </c>
      <c r="G211" s="183">
        <v>0</v>
      </c>
      <c r="H211" s="223">
        <f>F211+TIME(0,G211,0)</f>
        <v>0.46111111111111075</v>
      </c>
      <c r="I211" s="189"/>
    </row>
    <row r="213" spans="1:9" ht="15.6" x14ac:dyDescent="0.3">
      <c r="A213" s="132" t="s">
        <v>314</v>
      </c>
      <c r="B213" s="144"/>
      <c r="C213" s="144" t="s">
        <v>369</v>
      </c>
      <c r="D213" s="144"/>
      <c r="E213" s="144"/>
      <c r="F213" s="226"/>
      <c r="G213" s="157"/>
      <c r="H213" s="226"/>
      <c r="I213" s="144"/>
    </row>
    <row r="214" spans="1:9" ht="15" x14ac:dyDescent="0.25">
      <c r="A214" s="135" t="s">
        <v>358</v>
      </c>
      <c r="B214" s="146" t="s">
        <v>167</v>
      </c>
      <c r="C214" s="146" t="s">
        <v>370</v>
      </c>
      <c r="D214" s="204" t="s">
        <v>465</v>
      </c>
      <c r="E214" s="146" t="s">
        <v>169</v>
      </c>
      <c r="F214" s="230">
        <f>H211</f>
        <v>0.46111111111111075</v>
      </c>
      <c r="G214" s="160">
        <v>1</v>
      </c>
      <c r="H214" s="230">
        <f>F214+TIME(0,G214,0)</f>
        <v>0.46180555555555519</v>
      </c>
      <c r="I214" s="146"/>
    </row>
    <row r="215" spans="1:9" ht="15" x14ac:dyDescent="0.25">
      <c r="A215" s="135" t="s">
        <v>361</v>
      </c>
      <c r="B215" s="146" t="s">
        <v>167</v>
      </c>
      <c r="C215" s="146" t="s">
        <v>237</v>
      </c>
      <c r="D215" s="204" t="s">
        <v>465</v>
      </c>
      <c r="E215" s="146" t="s">
        <v>169</v>
      </c>
      <c r="F215" s="230">
        <f>H214</f>
        <v>0.46180555555555519</v>
      </c>
      <c r="G215" s="160">
        <v>1</v>
      </c>
      <c r="H215" s="230">
        <f>F215+TIME(0,G215,0)</f>
        <v>0.46249999999999963</v>
      </c>
      <c r="I215" s="146"/>
    </row>
    <row r="216" spans="1:9" ht="15" x14ac:dyDescent="0.25">
      <c r="A216" s="135" t="s">
        <v>364</v>
      </c>
      <c r="B216" s="146" t="s">
        <v>176</v>
      </c>
      <c r="C216" s="146" t="s">
        <v>371</v>
      </c>
      <c r="D216" s="146"/>
      <c r="E216" s="146" t="s">
        <v>169</v>
      </c>
      <c r="F216" s="230">
        <f>H215</f>
        <v>0.46249999999999963</v>
      </c>
      <c r="G216" s="160">
        <v>1</v>
      </c>
      <c r="H216" s="230">
        <f>F216+TIME(0,G216,0)</f>
        <v>0.46319444444444408</v>
      </c>
      <c r="I216" s="146" t="s">
        <v>534</v>
      </c>
    </row>
    <row r="217" spans="1:9" x14ac:dyDescent="0.25">
      <c r="A217" s="133"/>
      <c r="B217" s="133"/>
      <c r="C217" s="133" t="s">
        <v>316</v>
      </c>
      <c r="D217" s="133"/>
      <c r="E217" s="133"/>
      <c r="F217" s="227"/>
      <c r="G217" s="158">
        <f>(H217-H216) * 24 * 60</f>
        <v>53.000000000000533</v>
      </c>
      <c r="H217" s="227">
        <v>0.5</v>
      </c>
      <c r="I217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3:I133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2" r:id="rId13"/>
    <hyperlink ref="D43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57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102" r:id="rId47"/>
    <hyperlink ref="D105" r:id="rId48"/>
    <hyperlink ref="D106" r:id="rId49"/>
    <hyperlink ref="D107" r:id="rId50"/>
    <hyperlink ref="D117" r:id="rId51"/>
    <hyperlink ref="D122" r:id="rId52"/>
    <hyperlink ref="D138" r:id="rId53"/>
    <hyperlink ref="D141" r:id="rId54"/>
    <hyperlink ref="D142" r:id="rId55"/>
    <hyperlink ref="D144" r:id="rId56"/>
    <hyperlink ref="D145" r:id="rId57"/>
    <hyperlink ref="D146" r:id="rId58"/>
    <hyperlink ref="D147" r:id="rId59"/>
    <hyperlink ref="D154" r:id="rId60"/>
    <hyperlink ref="D155" r:id="rId61"/>
    <hyperlink ref="D157" r:id="rId62"/>
    <hyperlink ref="D158" r:id="rId63"/>
    <hyperlink ref="D161" r:id="rId64"/>
    <hyperlink ref="D162" r:id="rId65"/>
    <hyperlink ref="D163" r:id="rId66"/>
    <hyperlink ref="D164" r:id="rId67"/>
    <hyperlink ref="D165" r:id="rId68"/>
    <hyperlink ref="D166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79" r:id="rId79"/>
    <hyperlink ref="D180" r:id="rId80"/>
    <hyperlink ref="D181" r:id="rId81"/>
    <hyperlink ref="D182" r:id="rId82"/>
    <hyperlink ref="D183" r:id="rId83"/>
    <hyperlink ref="D187" r:id="rId84"/>
    <hyperlink ref="D188" r:id="rId85"/>
    <hyperlink ref="D214" r:id="rId86"/>
    <hyperlink ref="D215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1" customWidth="1"/>
    <col min="7" max="7" width="10.77734375" style="161" customWidth="1"/>
    <col min="8" max="8" width="8.77734375" style="231" customWidth="1"/>
    <col min="9" max="9" width="12.77734375" style="136" customWidth="1"/>
  </cols>
  <sheetData>
    <row r="1" spans="1:9" ht="25.05" customHeight="1" x14ac:dyDescent="0.4">
      <c r="A1" s="242" t="str">
        <f>Parameters!B1</f>
        <v>166th IEEE 802.11 WIRELESS LOCAL AREA NETWORKS SESSION</v>
      </c>
      <c r="B1" s="237"/>
      <c r="C1" s="237"/>
      <c r="D1" s="237"/>
      <c r="E1" s="237"/>
      <c r="F1" s="237"/>
      <c r="G1" s="237"/>
      <c r="H1" s="237"/>
      <c r="I1" s="237"/>
    </row>
    <row r="2" spans="1:9" ht="25.05" customHeight="1" x14ac:dyDescent="0.4">
      <c r="A2" s="242" t="str">
        <f>Parameters!B2</f>
        <v>Caribe Hotel and Convention Center, Orlando, FL, US</v>
      </c>
      <c r="B2" s="237"/>
      <c r="C2" s="237"/>
      <c r="D2" s="237"/>
      <c r="E2" s="237"/>
      <c r="F2" s="237"/>
      <c r="G2" s="237"/>
      <c r="H2" s="237"/>
      <c r="I2" s="237"/>
    </row>
    <row r="3" spans="1:9" ht="25.05" customHeight="1" x14ac:dyDescent="0.4">
      <c r="A3" s="242" t="str">
        <f>Parameters!B3</f>
        <v>November 5-10, 2017</v>
      </c>
      <c r="B3" s="237"/>
      <c r="C3" s="237"/>
      <c r="D3" s="237"/>
      <c r="E3" s="237"/>
      <c r="F3" s="237"/>
      <c r="G3" s="237"/>
      <c r="H3" s="237"/>
      <c r="I3" s="237"/>
    </row>
    <row r="4" spans="1:9" ht="18" customHeight="1" x14ac:dyDescent="0.3">
      <c r="A4" s="236" t="s">
        <v>152</v>
      </c>
      <c r="B4" s="237"/>
      <c r="C4" s="237"/>
      <c r="D4" s="237"/>
      <c r="E4" s="237"/>
      <c r="F4" s="237"/>
      <c r="G4" s="237"/>
      <c r="H4" s="237"/>
      <c r="I4" s="237"/>
    </row>
    <row r="5" spans="1:9" ht="18" customHeight="1" x14ac:dyDescent="0.3">
      <c r="A5" s="236" t="s">
        <v>153</v>
      </c>
      <c r="B5" s="237"/>
      <c r="C5" s="237"/>
      <c r="D5" s="237"/>
      <c r="E5" s="237"/>
      <c r="F5" s="237"/>
      <c r="G5" s="237"/>
      <c r="H5" s="237"/>
      <c r="I5" s="237"/>
    </row>
    <row r="6" spans="1:9" ht="18" customHeight="1" x14ac:dyDescent="0.3">
      <c r="A6" s="236" t="s">
        <v>154</v>
      </c>
      <c r="B6" s="237"/>
      <c r="C6" s="237"/>
      <c r="D6" s="237"/>
      <c r="E6" s="237"/>
      <c r="F6" s="237"/>
      <c r="G6" s="237"/>
      <c r="H6" s="237"/>
      <c r="I6" s="237"/>
    </row>
    <row r="7" spans="1:9" ht="18" customHeight="1" x14ac:dyDescent="0.3">
      <c r="A7" s="236" t="s">
        <v>155</v>
      </c>
      <c r="B7" s="237"/>
      <c r="C7" s="237"/>
      <c r="D7" s="237"/>
      <c r="E7" s="237"/>
      <c r="F7" s="237"/>
      <c r="G7" s="237"/>
      <c r="H7" s="237"/>
      <c r="I7" s="237"/>
    </row>
    <row r="8" spans="1:9" ht="30" customHeight="1" x14ac:dyDescent="0.5">
      <c r="A8" s="238" t="str">
        <f>"Agenda R" &amp; Parameters!$B$8</f>
        <v>Agenda R5</v>
      </c>
      <c r="B8" s="239"/>
      <c r="C8" s="239"/>
      <c r="D8" s="239"/>
      <c r="E8" s="239"/>
      <c r="F8" s="239"/>
      <c r="G8" s="239"/>
      <c r="H8" s="239"/>
      <c r="I8" s="239"/>
    </row>
    <row r="12" spans="1:9" ht="15.6" x14ac:dyDescent="0.3">
      <c r="A12" s="240" t="s">
        <v>516</v>
      </c>
      <c r="B12" s="241"/>
      <c r="C12" s="241"/>
      <c r="D12" s="241"/>
      <c r="E12" s="241"/>
      <c r="F12" s="241"/>
      <c r="G12" s="241"/>
      <c r="H12" s="241"/>
      <c r="I12" s="241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34">
        <v>0.8125</v>
      </c>
      <c r="G14" s="195">
        <v>0</v>
      </c>
      <c r="H14" s="234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5">
        <f>H14</f>
        <v>0.8125</v>
      </c>
      <c r="G16" s="159">
        <v>15</v>
      </c>
      <c r="H16" s="235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5">
        <f>H16</f>
        <v>0.82291666666666663</v>
      </c>
      <c r="G18" s="159">
        <v>15</v>
      </c>
      <c r="H18" s="235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5">
        <f>H18</f>
        <v>0.83333333333333326</v>
      </c>
      <c r="G20" s="159">
        <v>30</v>
      </c>
      <c r="H20" s="235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5">
        <f>H20</f>
        <v>0.85416666666666663</v>
      </c>
      <c r="G22" s="159">
        <v>15</v>
      </c>
      <c r="H22" s="235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446</v>
      </c>
      <c r="D24" s="145"/>
      <c r="E24" s="145" t="s">
        <v>169</v>
      </c>
      <c r="F24" s="235">
        <f>H22</f>
        <v>0.86458333333333326</v>
      </c>
      <c r="G24" s="159">
        <v>10</v>
      </c>
      <c r="H24" s="235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447</v>
      </c>
      <c r="D26" s="145"/>
      <c r="E26" s="145" t="s">
        <v>169</v>
      </c>
      <c r="F26" s="235">
        <f>H24</f>
        <v>0.87152777777777768</v>
      </c>
      <c r="G26" s="159">
        <v>15</v>
      </c>
      <c r="H26" s="235">
        <f>F26+TIME(0,G26,0)</f>
        <v>0.88194444444444431</v>
      </c>
      <c r="I26" s="169"/>
    </row>
    <row r="28" spans="1:9" ht="15.6" x14ac:dyDescent="0.3">
      <c r="A28" s="175" t="s">
        <v>448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zoomScaleNormal="100" workbookViewId="0">
      <selection activeCell="B44" sqref="A34:B44"/>
    </sheetView>
  </sheetViews>
  <sheetFormatPr defaultColWidth="9.33203125" defaultRowHeight="13.2" x14ac:dyDescent="0.25"/>
  <cols>
    <col min="1" max="1" width="29.33203125" customWidth="1"/>
    <col min="2" max="2" width="60.6640625" customWidth="1"/>
    <col min="3" max="3" width="26.6640625" customWidth="1"/>
    <col min="4" max="4" width="44.33203125" customWidth="1"/>
    <col min="5" max="16384" width="9.3320312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80" t="s">
        <v>95</v>
      </c>
      <c r="B3" s="380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489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491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494</v>
      </c>
    </row>
    <row r="9" spans="1:5" ht="12.75" customHeight="1" x14ac:dyDescent="0.25">
      <c r="A9" s="197" t="s">
        <v>129</v>
      </c>
      <c r="B9" s="47" t="s">
        <v>79</v>
      </c>
      <c r="C9" s="47" t="s">
        <v>379</v>
      </c>
      <c r="D9" s="69" t="s">
        <v>488</v>
      </c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493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495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497</v>
      </c>
    </row>
    <row r="13" spans="1:5" ht="12.75" customHeight="1" x14ac:dyDescent="0.25">
      <c r="A13" s="206" t="s">
        <v>127</v>
      </c>
      <c r="B13" s="207" t="s">
        <v>145</v>
      </c>
      <c r="C13" s="207" t="s">
        <v>378</v>
      </c>
      <c r="D13" s="208"/>
      <c r="E13" s="207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498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499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500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496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506</v>
      </c>
    </row>
    <row r="19" spans="1:9" ht="12.75" customHeight="1" x14ac:dyDescent="0.25">
      <c r="A19" s="198" t="s">
        <v>431</v>
      </c>
      <c r="B19" s="47" t="s">
        <v>432</v>
      </c>
      <c r="C19" s="47" t="s">
        <v>438</v>
      </c>
      <c r="D19" s="69" t="s">
        <v>501</v>
      </c>
    </row>
    <row r="20" spans="1:9" ht="12.75" customHeight="1" x14ac:dyDescent="0.25">
      <c r="A20" s="200" t="s">
        <v>429</v>
      </c>
      <c r="B20" s="47" t="s">
        <v>472</v>
      </c>
      <c r="C20" s="47" t="s">
        <v>430</v>
      </c>
      <c r="D20" s="69" t="s">
        <v>492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481</v>
      </c>
      <c r="C35" s="2"/>
      <c r="D35" s="2"/>
    </row>
    <row r="36" spans="1:4" x14ac:dyDescent="0.25">
      <c r="A36" s="52" t="s">
        <v>113</v>
      </c>
      <c r="B36" s="75" t="s">
        <v>482</v>
      </c>
      <c r="C36" s="2"/>
      <c r="D36" s="2"/>
    </row>
    <row r="37" spans="1:4" x14ac:dyDescent="0.25">
      <c r="A37" s="52" t="s">
        <v>114</v>
      </c>
      <c r="B37" s="75" t="s">
        <v>505</v>
      </c>
      <c r="C37" s="2"/>
      <c r="D37" s="2"/>
    </row>
    <row r="38" spans="1:4" ht="15.6" x14ac:dyDescent="0.25">
      <c r="A38" s="52" t="s">
        <v>116</v>
      </c>
      <c r="B38" s="75" t="s">
        <v>487</v>
      </c>
      <c r="C38" s="2"/>
      <c r="D38" s="2"/>
    </row>
    <row r="39" spans="1:4" ht="15.6" x14ac:dyDescent="0.25">
      <c r="A39" s="52" t="s">
        <v>118</v>
      </c>
      <c r="B39" s="75" t="s">
        <v>504</v>
      </c>
      <c r="C39" s="2"/>
      <c r="D39" s="2"/>
    </row>
    <row r="40" spans="1:4" x14ac:dyDescent="0.25">
      <c r="A40" s="52" t="s">
        <v>117</v>
      </c>
      <c r="B40" s="75" t="s">
        <v>486</v>
      </c>
      <c r="C40" s="2"/>
      <c r="D40" s="2"/>
    </row>
    <row r="41" spans="1:4" x14ac:dyDescent="0.25">
      <c r="A41" s="52" t="s">
        <v>449</v>
      </c>
      <c r="B41" s="75" t="s">
        <v>483</v>
      </c>
      <c r="C41" s="2"/>
      <c r="D41" s="2"/>
    </row>
    <row r="42" spans="1:4" x14ac:dyDescent="0.25">
      <c r="A42" s="52" t="s">
        <v>1</v>
      </c>
      <c r="B42" s="75" t="s">
        <v>503</v>
      </c>
      <c r="C42" s="2"/>
      <c r="D42" s="2"/>
    </row>
    <row r="43" spans="1:4" x14ac:dyDescent="0.25">
      <c r="A43" s="52" t="s">
        <v>115</v>
      </c>
      <c r="B43" s="75" t="s">
        <v>502</v>
      </c>
      <c r="C43" s="2"/>
      <c r="D43" s="2"/>
    </row>
    <row r="44" spans="1:4" x14ac:dyDescent="0.25">
      <c r="A44" s="52" t="s">
        <v>151</v>
      </c>
      <c r="B44" s="75" t="s">
        <v>507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450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3.2" x14ac:dyDescent="0.25"/>
  <cols>
    <col min="1" max="1" width="33.33203125" customWidth="1"/>
    <col min="2" max="2" width="65.6640625" customWidth="1"/>
  </cols>
  <sheetData>
    <row r="1" spans="1:2" s="6" customFormat="1" x14ac:dyDescent="0.25">
      <c r="A1" s="39" t="s">
        <v>93</v>
      </c>
      <c r="B1" s="39" t="s">
        <v>478</v>
      </c>
    </row>
    <row r="2" spans="1:2" x14ac:dyDescent="0.25">
      <c r="A2" s="39" t="s">
        <v>91</v>
      </c>
      <c r="B2" s="39" t="s">
        <v>479</v>
      </c>
    </row>
    <row r="3" spans="1:2" ht="13.8" thickBot="1" x14ac:dyDescent="0.3">
      <c r="A3" s="39" t="s">
        <v>92</v>
      </c>
      <c r="B3" s="39" t="s">
        <v>480</v>
      </c>
    </row>
    <row r="4" spans="1:2" s="6" customFormat="1" x14ac:dyDescent="0.25">
      <c r="A4" s="6" t="s">
        <v>87</v>
      </c>
      <c r="B4" s="41">
        <v>43044</v>
      </c>
    </row>
    <row r="5" spans="1:2" s="6" customFormat="1" x14ac:dyDescent="0.25">
      <c r="A5" s="45" t="s">
        <v>90</v>
      </c>
      <c r="B5" s="42">
        <f>B4+1</f>
        <v>43045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43049</v>
      </c>
    </row>
    <row r="8" spans="1:2" x14ac:dyDescent="0.25">
      <c r="A8" t="s">
        <v>86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Stephens, AdrianX</cp:lastModifiedBy>
  <cp:lastPrinted>2016-11-11T14:02:10Z</cp:lastPrinted>
  <dcterms:created xsi:type="dcterms:W3CDTF">2007-05-08T22:03:28Z</dcterms:created>
  <dcterms:modified xsi:type="dcterms:W3CDTF">2017-11-10T02:00:28Z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