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74" r:id="rId4"/>
    <sheet name="CAC" sheetId="87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5" l="1"/>
  <c r="H28" i="875"/>
  <c r="F28" i="875"/>
  <c r="H26" i="875"/>
  <c r="F26" i="875"/>
  <c r="H24" i="875"/>
  <c r="F24" i="875"/>
  <c r="H22" i="875"/>
  <c r="F22" i="875"/>
  <c r="H20" i="875"/>
  <c r="F20" i="875"/>
  <c r="H18" i="875"/>
  <c r="F18" i="875"/>
  <c r="H16" i="875"/>
  <c r="F16" i="875"/>
  <c r="H14" i="875"/>
  <c r="A8" i="875"/>
  <c r="A3" i="875"/>
  <c r="A2" i="875"/>
  <c r="A1" i="875"/>
  <c r="G209" i="874"/>
  <c r="H208" i="874"/>
  <c r="F208" i="874"/>
  <c r="H207" i="874"/>
  <c r="F207" i="874"/>
  <c r="H206" i="874"/>
  <c r="F206" i="874"/>
  <c r="H203" i="874"/>
  <c r="F203" i="874"/>
  <c r="H202" i="874"/>
  <c r="F202" i="874"/>
  <c r="H201" i="874"/>
  <c r="F201" i="874"/>
  <c r="H198" i="874"/>
  <c r="F198" i="874"/>
  <c r="H196" i="874"/>
  <c r="F196" i="874"/>
  <c r="H195" i="874"/>
  <c r="F195" i="874"/>
  <c r="H194" i="874"/>
  <c r="F194" i="874"/>
  <c r="H193" i="874"/>
  <c r="F193" i="874"/>
  <c r="H192" i="874"/>
  <c r="F192" i="874"/>
  <c r="H191" i="874"/>
  <c r="F191" i="874"/>
  <c r="H190" i="874"/>
  <c r="F190" i="874"/>
  <c r="H189" i="874"/>
  <c r="F189" i="874"/>
  <c r="H187" i="874"/>
  <c r="F187" i="874"/>
  <c r="H186" i="874"/>
  <c r="F186" i="874"/>
  <c r="H185" i="874"/>
  <c r="F185" i="874"/>
  <c r="H184" i="874"/>
  <c r="F184" i="874"/>
  <c r="H183" i="874"/>
  <c r="F183" i="874"/>
  <c r="H182" i="874"/>
  <c r="F182" i="874"/>
  <c r="H180" i="874"/>
  <c r="F180" i="874"/>
  <c r="H179" i="874"/>
  <c r="F179" i="874"/>
  <c r="H175" i="874"/>
  <c r="F175" i="874"/>
  <c r="H174" i="874"/>
  <c r="F174" i="874"/>
  <c r="H173" i="874"/>
  <c r="F173" i="874"/>
  <c r="H172" i="874"/>
  <c r="F172" i="874"/>
  <c r="H171" i="874"/>
  <c r="F171" i="874"/>
  <c r="H169" i="874"/>
  <c r="F169" i="874"/>
  <c r="H167" i="874"/>
  <c r="F167" i="874"/>
  <c r="H166" i="874"/>
  <c r="F166" i="874"/>
  <c r="H165" i="874"/>
  <c r="F165" i="874"/>
  <c r="H164" i="874"/>
  <c r="F164" i="874"/>
  <c r="H163" i="874"/>
  <c r="F163" i="874"/>
  <c r="H162" i="874"/>
  <c r="F162" i="874"/>
  <c r="H161" i="874"/>
  <c r="F161" i="874"/>
  <c r="H160" i="874"/>
  <c r="F160" i="874"/>
  <c r="H158" i="874"/>
  <c r="F158" i="874"/>
  <c r="H157" i="874"/>
  <c r="F157" i="874"/>
  <c r="H156" i="874"/>
  <c r="F156" i="874"/>
  <c r="H155" i="874"/>
  <c r="F155" i="874"/>
  <c r="H154" i="874"/>
  <c r="F154" i="874"/>
  <c r="H153" i="874"/>
  <c r="F153" i="874"/>
  <c r="H151" i="874"/>
  <c r="F151" i="874"/>
  <c r="H150" i="874"/>
  <c r="F150" i="874"/>
  <c r="H149" i="874"/>
  <c r="F149" i="874"/>
  <c r="H148" i="874"/>
  <c r="F148" i="874"/>
  <c r="H147" i="874"/>
  <c r="F147" i="874"/>
  <c r="H146" i="874"/>
  <c r="F146" i="874"/>
  <c r="H145" i="874"/>
  <c r="F145" i="874"/>
  <c r="H141" i="874"/>
  <c r="F141" i="874"/>
  <c r="H140" i="874"/>
  <c r="F140" i="874"/>
  <c r="H139" i="874"/>
  <c r="F139" i="874"/>
  <c r="H138" i="874"/>
  <c r="F138" i="874"/>
  <c r="H137" i="874"/>
  <c r="F137" i="874"/>
  <c r="H136" i="874"/>
  <c r="F136" i="874"/>
  <c r="H135" i="874"/>
  <c r="F135" i="874"/>
  <c r="H134" i="874"/>
  <c r="F134" i="874"/>
  <c r="H133" i="874"/>
  <c r="F133" i="874"/>
  <c r="H130" i="874"/>
  <c r="F130" i="874"/>
  <c r="H129" i="874"/>
  <c r="F129" i="874"/>
  <c r="H128" i="874"/>
  <c r="G123" i="874"/>
  <c r="H122" i="874"/>
  <c r="F122" i="874"/>
  <c r="H120" i="874"/>
  <c r="F120" i="874"/>
  <c r="H119" i="874"/>
  <c r="F119" i="874"/>
  <c r="H118" i="874"/>
  <c r="F118" i="874"/>
  <c r="H115" i="874"/>
  <c r="F115" i="874"/>
  <c r="H113" i="874"/>
  <c r="F113" i="874"/>
  <c r="H112" i="874"/>
  <c r="F112" i="874"/>
  <c r="H108" i="874"/>
  <c r="F108" i="874"/>
  <c r="H105" i="874"/>
  <c r="F105" i="874"/>
  <c r="H104" i="874"/>
  <c r="F104" i="874"/>
  <c r="H103" i="874"/>
  <c r="F103" i="874"/>
  <c r="H102" i="874"/>
  <c r="F102" i="874"/>
  <c r="H101" i="874"/>
  <c r="F101" i="874"/>
  <c r="H98" i="874"/>
  <c r="F98" i="874"/>
  <c r="H97" i="874"/>
  <c r="F97" i="874"/>
  <c r="H96" i="874"/>
  <c r="G91" i="874"/>
  <c r="H90" i="874"/>
  <c r="F90" i="874"/>
  <c r="H88" i="874"/>
  <c r="F88" i="874"/>
  <c r="H85" i="874"/>
  <c r="F85" i="874"/>
  <c r="H84" i="874"/>
  <c r="F84" i="874"/>
  <c r="H82" i="874"/>
  <c r="F82" i="874"/>
  <c r="H81" i="874"/>
  <c r="F81" i="874"/>
  <c r="H80" i="874"/>
  <c r="F80" i="874"/>
  <c r="H79" i="874"/>
  <c r="F79" i="874"/>
  <c r="H78" i="874"/>
  <c r="F78" i="874"/>
  <c r="H77" i="874"/>
  <c r="F77" i="874"/>
  <c r="H76" i="874"/>
  <c r="F76" i="874"/>
  <c r="H75" i="874"/>
  <c r="F75" i="874"/>
  <c r="H73" i="874"/>
  <c r="F73" i="874"/>
  <c r="H72" i="874"/>
  <c r="F72" i="874"/>
  <c r="H71" i="874"/>
  <c r="F71" i="874"/>
  <c r="H70" i="874"/>
  <c r="F70" i="874"/>
  <c r="H69" i="874"/>
  <c r="F69" i="874"/>
  <c r="H68" i="874"/>
  <c r="F68" i="874"/>
  <c r="H66" i="874"/>
  <c r="F66" i="874"/>
  <c r="H65" i="874"/>
  <c r="F65" i="874"/>
  <c r="H64" i="874"/>
  <c r="F64" i="874"/>
  <c r="H63" i="874"/>
  <c r="F63" i="874"/>
  <c r="H62" i="874"/>
  <c r="F62" i="874"/>
  <c r="H61" i="874"/>
  <c r="F61" i="874"/>
  <c r="H60" i="874"/>
  <c r="F60" i="874"/>
  <c r="H59" i="874"/>
  <c r="F59" i="874"/>
  <c r="H58" i="874"/>
  <c r="F58" i="874"/>
  <c r="H57" i="874"/>
  <c r="F57" i="874"/>
  <c r="H53" i="874"/>
  <c r="F53" i="874"/>
  <c r="H52" i="874"/>
  <c r="F52" i="874"/>
  <c r="H51" i="874"/>
  <c r="F51" i="874"/>
  <c r="H50" i="874"/>
  <c r="F50" i="874"/>
  <c r="H49" i="874"/>
  <c r="F49" i="874"/>
  <c r="H48" i="874"/>
  <c r="F48" i="874"/>
  <c r="H47" i="874"/>
  <c r="F47" i="874"/>
  <c r="H46" i="874"/>
  <c r="F46" i="874"/>
  <c r="H45" i="874"/>
  <c r="F45" i="874"/>
  <c r="H42" i="874"/>
  <c r="F42" i="874"/>
  <c r="H41" i="874"/>
  <c r="F41" i="874"/>
  <c r="H40" i="874"/>
  <c r="F40" i="874"/>
  <c r="H39" i="874"/>
  <c r="F39" i="874"/>
  <c r="H38" i="874"/>
  <c r="F38" i="874"/>
  <c r="H36" i="874"/>
  <c r="F36" i="874"/>
  <c r="H35" i="874"/>
  <c r="F35" i="874"/>
  <c r="H34" i="874"/>
  <c r="F34" i="874"/>
  <c r="H33" i="874"/>
  <c r="F33" i="874"/>
  <c r="H32" i="874"/>
  <c r="F32" i="874"/>
  <c r="H31" i="874"/>
  <c r="F31" i="874"/>
  <c r="H30" i="874"/>
  <c r="F30" i="874"/>
  <c r="H29" i="874"/>
  <c r="F29" i="874"/>
  <c r="H28" i="874"/>
  <c r="F28" i="874"/>
  <c r="H27" i="874"/>
  <c r="F27" i="874"/>
  <c r="H26" i="874"/>
  <c r="F26" i="874"/>
  <c r="H24" i="874"/>
  <c r="F24" i="874"/>
  <c r="H20" i="874"/>
  <c r="F20" i="874"/>
  <c r="H19" i="874"/>
  <c r="F19" i="874"/>
  <c r="H18" i="874"/>
  <c r="F18" i="874"/>
  <c r="H17" i="874"/>
  <c r="F17" i="874"/>
  <c r="H16" i="874"/>
  <c r="F16" i="874"/>
  <c r="H15" i="874"/>
  <c r="A8" i="874"/>
  <c r="A3" i="874"/>
  <c r="A2" i="874"/>
  <c r="A1" i="874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<sst xmlns="http://schemas.openxmlformats.org/spreadsheetml/2006/main" count="1046" uniqueCount="525">
  <si>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</si>
  <si>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</si>
  <si>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</si>
  <si>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</si>
  <si>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</si>
  <si>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</si>
  <si>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</si>
  <si>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</si>
  <si>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</si>
  <si>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</si>
  <si>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</si>
  <si>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</si>
  <si>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</si>
  <si>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</si>
  <si>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</si>
  <si>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</si>
  <si>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</si>
  <si>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</si>
  <si>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</si>
  <si>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</si>
  <si>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</si>
  <si>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</si>
  <si>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</si>
  <si>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</si>
  <si>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</si>
  <si>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</si>
  <si>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</si>
  <si>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</si>
  <si>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</si>
  <si>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</si>
  <si>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</si>
  <si>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</si>
  <si>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</si>
  <si>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</si>
  <si>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</si>
  <si>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</si>
  <si>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</si>
  <si>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</si>
  <si>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</si>
  <si>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</si>
  <si>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</si>
  <si>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</si>
  <si>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</si>
  <si>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</si>
  <si>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</si>
  <si>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</si>
  <si>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</si>
  <si>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</si>
  <si>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</si>
  <si>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</si>
  <si>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</si>
  <si>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</si>
  <si>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</si>
  <si>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</si>
  <si>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</si>
  <si>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</si>
  <si>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</si>
  <si>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</si>
  <si>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</si>
  <si>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</si>
  <si>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</si>
  <si>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</si>
  <si>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</si>
  <si>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</si>
  <si>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</si>
  <si>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</si>
  <si>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</si>
  <si>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</si>
  <si>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</si>
  <si>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</si>
  <si>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</si>
  <si>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</si>
  <si>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</si>
  <si>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</si>
  <si>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</si>
  <si>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</si>
  <si>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</si>
  <si>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</si>
  <si>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</si>
  <si>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</si>
  <si>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</si>
  <si>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</si>
  <si>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</si>
  <si>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</si>
  <si>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</si>
  <si>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</si>
  <si>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</si>
  <si>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</si>
  <si>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</si>
  <si>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</si>
  <si>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</si>
  <si>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</si>
  <si>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</si>
  <si>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</si>
  <si>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</si>
  <si>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</si>
  <si>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</si>
  <si>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</si>
  <si>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</si>
  <si>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</si>
  <si>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</si>
  <si>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</si>
  <si>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</si>
  <si>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</si>
  <si>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</si>
  <si>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</si>
  <si>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</si>
  <si>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</si>
  <si>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</si>
  <si>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</si>
  <si>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</si>
  <si>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</si>
  <si>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</si>
  <si>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</si>
  <si>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</si>
  <si>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</si>
  <si>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</si>
  <si>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</si>
  <si>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</si>
  <si>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</si>
  <si>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</si>
  <si>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</si>
  <si>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</si>
  <si>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</si>
  <si>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</si>
  <si>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</si>
  <si>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</si>
  <si>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</si>
  <si>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</si>
  <si>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</si>
  <si>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</si>
  <si>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</si>
  <si>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</si>
  <si>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</si>
  <si>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</si>
  <si>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</si>
  <si>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</si>
  <si>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</si>
  <si>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</si>
  <si>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</si>
  <si>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</si>
  <si>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</si>
  <si>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</si>
  <si>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</si>
  <si>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</si>
  <si>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</si>
  <si>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</si>
  <si>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</si>
  <si>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</si>
  <si>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</si>
  <si>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</si>
  <si>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</si>
  <si>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</si>
  <si>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</si>
  <si>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</si>
  <si>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</si>
  <si>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</si>
  <si>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</si>
  <si>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</si>
  <si>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</si>
  <si>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</si>
  <si>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</si>
  <si>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</si>
  <si>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</si>
  <si>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</si>
  <si>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</si>
  <si>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</si>
  <si>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</si>
  <si>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</si>
  <si>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</si>
  <si>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</si>
  <si>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</si>
  <si>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</si>
  <si>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</si>
  <si>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</si>
  <si>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</si>
  <si>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</si>
  <si>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</si>
  <si>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</si>
  <si>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</si>
  <si>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</si>
  <si>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</si>
  <si>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</si>
  <si>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</si>
  <si>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</si>
  <si>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</si>
  <si>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</si>
  <si>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</si>
  <si>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</si>
  <si>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</si>
  <si>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</si>
  <si>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</si>
  <si>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</si>
  <si>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</si>
  <si>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</si>
  <si>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</si>
  <si>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</si>
  <si>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</si>
  <si>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</si>
  <si>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</si>
  <si>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</si>
  <si>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</si>
  <si>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</si>
  <si>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</si>
  <si>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</si>
  <si>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</si>
  <si>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</si>
  <si>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</si>
  <si>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</si>
  <si>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</si>
  <si>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</si>
  <si>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</si>
  <si>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</si>
  <si>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</si>
  <si>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</si>
  <si>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</si>
  <si>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</si>
  <si>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</si>
  <si>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</si>
  <si>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</si>
  <si>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</si>
  <si>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</si>
  <si>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</si>
  <si>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</si>
  <si>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</si>
  <si>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</si>
  <si>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</si>
  <si>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</si>
  <si>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</si>
  <si>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</si>
  <si>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</si>
  <si>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</si>
  <si>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</si>
  <si>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</si>
  <si>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</si>
  <si>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</si>
  <si>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</si>
  <si>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</si>
  <si>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</si>
  <si>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</si>
  <si>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</si>
  <si>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</si>
  <si>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</si>
  <si>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</si>
  <si>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</si>
  <si>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</si>
  <si>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</si>
  <si>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</si>
  <si>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</si>
  <si>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</si>
  <si>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</si>
  <si>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</si>
  <si>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</si>
  <si>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</si>
  <si>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</si>
  <si>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</si>
  <si>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</si>
  <si>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</si>
  <si>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</si>
  <si>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</si>
  <si>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</si>
  <si>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</si>
  <si>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</si>
  <si>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</si>
  <si>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</si>
  <si>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</si>
  <si>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</si>
  <si>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</si>
  <si>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</si>
  <si>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</si>
  <si>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</si>
  <si>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</si>
  <si>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</si>
  <si>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</si>
  <si>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</si>
  <si>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</si>
  <si>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</si>
  <si>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</si>
  <si>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</si>
  <si>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</si>
  <si>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</si>
  <si>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</si>
  <si>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</si>
  <si>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</si>
  <si>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</si>
  <si>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</si>
  <si>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</si>
  <si>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</si>
  <si>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</si>
  <si>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</si>
  <si>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</si>
  <si>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</si>
  <si>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</si>
  <si>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</si>
  <si>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</si>
  <si>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</si>
  <si>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</si>
  <si>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</si>
  <si>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</si>
  <si>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</si>
  <si>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</si>
  <si>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</si>
  <si>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</si>
  <si>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</si>
  <si>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</si>
  <si>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</si>
  <si>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</si>
  <si>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</si>
  <si>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</si>
  <si>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</si>
  <si>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</si>
  <si>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</si>
  <si>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</si>
  <si>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</si>
  <si>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</si>
  <si>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</si>
  <si>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</si>
  <si>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</si>
  <si>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</si>
  <si>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</si>
  <si>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</si>
  <si>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</si>
  <si>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</si>
  <si>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</si>
  <si>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</si>
  <si>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</si>
  <si>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</si>
  <si>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</si>
  <si>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</si>
  <si>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</si>
  <si>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</si>
  <si>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</si>
  <si>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</si>
  <si>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</si>
  <si>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</si>
  <si>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</si>
  <si>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</si>
  <si>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</si>
  <si>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</si>
  <si>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</si>
  <si>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</si>
  <si>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</si>
  <si>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</si>
  <si>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</si>
  <si>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</si>
  <si>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</si>
  <si>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</si>
  <si>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</si>
  <si>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</si>
  <si>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</si>
  <si>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</si>
  <si>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</si>
  <si>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</si>
  <si>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</si>
  <si>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</si>
  <si>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</si>
  <si>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</si>
  <si>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</si>
  <si>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</si>
  <si>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</si>
  <si>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</si>
  <si>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</si>
  <si>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</si>
  <si>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</si>
  <si>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</si>
  <si>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</si>
  <si>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</si>
  <si>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</si>
  <si>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</si>
  <si>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</si>
  <si>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</si>
  <si>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</si>
  <si>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</si>
  <si>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</si>
  <si>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</si>
  <si>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</si>
  <si>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</si>
  <si>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</si>
  <si>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</si>
  <si>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</si>
  <si>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</si>
  <si>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</si>
  <si>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</si>
  <si>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</si>
  <si>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</si>
  <si>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</si>
  <si>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</si>
  <si>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</si>
  <si>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</si>
  <si>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</si>
  <si>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</si>
  <si>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</si>
  <si>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</si>
  <si>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</si>
  <si>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</si>
  <si>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</si>
  <si>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</si>
  <si>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</si>
  <si>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</si>
  <si>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</si>
  <si>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</si>
  <si>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</si>
  <si>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</si>
  <si>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</si>
  <si>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</si>
  <si>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</si>
  <si>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</si>
  <si>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</si>
  <si>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</si>
  <si>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</si>
  <si>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</si>
  <si>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</si>
  <si>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</si>
  <si>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</si>
  <si>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</si>
  <si>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</si>
  <si>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</si>
  <si>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</si>
  <si>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</si>
  <si>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</si>
  <si>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</si>
  <si>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</si>
  <si>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</si>
  <si>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</si>
  <si>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</si>
  <si>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</si>
  <si>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</si>
  <si>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</si>
  <si>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</si>
  <si>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</si>
  <si>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</si>
  <si>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</si>
  <si>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</si>
  <si>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</si>
  <si>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</si>
  <si>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</si>
  <si>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</si>
  <si>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</si>
  <si>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</si>
  <si>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</si>
  <si>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</si>
  <si>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</si>
  <si>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</si>
  <si>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</si>
  <si>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</si>
  <si>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</si>
  <si>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</si>
  <si>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</si>
  <si>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</si>
  <si>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</si>
  <si>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</si>
  <si>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</si>
  <si>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</si>
  <si>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</si>
  <si>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</si>
  <si>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</si>
  <si>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</si>
  <si>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</si>
  <si>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</si>
  <si>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</si>
  <si>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</si>
  <si>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</si>
  <si>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</si>
  <si>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</si>
  <si>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</si>
  <si>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</si>
  <si>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</si>
  <si>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</si>
  <si>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</si>
  <si>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</si>
  <si>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</si>
  <si>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</si>
  <si>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</si>
  <si>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</si>
  <si>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</si>
  <si>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</si>
  <si>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</si>
  <si>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</si>
  <si>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</si>
  <si>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</si>
  <si>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</si>
  <si>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</si>
  <si>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</si>
  <si>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</si>
  <si>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</si>
  <si>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</si>
  <si>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</si>
  <si>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</si>
  <si>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</si>
  <si>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</si>
  <si>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</si>
  <si>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</si>
  <si>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</si>
  <si>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</si>
  <si>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</si>
  <si>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</si>
  <si>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</si>
  <si>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</si>
  <si>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</si>
  <si>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</si>
  <si>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</si>
  <si>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</si>
  <si>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</si>
  <si>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</si>
  <si>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</si>
  <si>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</si>
  <si>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</si>
  <si>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</si>
  <si>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</si>
  <si>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</si>
  <si>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</si>
  <si>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</si>
  <si>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</si>
  <si>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</si>
  <si>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</si>
  <si>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</si>
  <si>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https://mentor.ieee.org/802.11/dcn/11-17-1266</t>
  </si>
  <si>
    <t>https://mentor.ieee.org/802.11/dcn/11-17-1265</t>
  </si>
  <si>
    <t>802c summary &amp; impact on architecture</t>
  </si>
  <si>
    <t>Marks</t>
  </si>
  <si>
    <t>doc.: IEEE 802.11-17/1167r6</t>
  </si>
  <si>
    <t>11-17/1024</t>
  </si>
  <si>
    <t>R4</t>
  </si>
  <si>
    <t>Liaison establishment for draft distribution: University of Washington</t>
  </si>
  <si>
    <t>Draft distribution of 802.11ax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</si>
</sst>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49" fontId="87" fillId="50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168" TargetMode="External"/><Relationship Id="rId18" Type="http://schemas.openxmlformats.org/officeDocument/2006/relationships/hyperlink" Target="https://mentor.ieee.org/802.11/dcn/11-17-1266" TargetMode="External"/><Relationship Id="rId26" Type="http://schemas.openxmlformats.org/officeDocument/2006/relationships/hyperlink" Target="https://mentor.ieee.org/802.11/dcn/11-17-1168" TargetMode="External"/><Relationship Id="rId39" Type="http://schemas.openxmlformats.org/officeDocument/2006/relationships/hyperlink" Target="https://mentor.ieee.org/802.11/dcn/11-17-1200" TargetMode="External"/><Relationship Id="rId21" Type="http://schemas.openxmlformats.org/officeDocument/2006/relationships/hyperlink" Target="https://mentor.ieee.org/802.11/dcn/11-17-1266" TargetMode="External"/><Relationship Id="rId34" Type="http://schemas.openxmlformats.org/officeDocument/2006/relationships/hyperlink" Target="https://mentor.ieee.org/802.11/dcn/11-17-1200" TargetMode="External"/><Relationship Id="rId42" Type="http://schemas.openxmlformats.org/officeDocument/2006/relationships/hyperlink" Target="https://mentor.ieee.org/802.11/dcn/11-17-1200" TargetMode="External"/><Relationship Id="rId47" Type="http://schemas.openxmlformats.org/officeDocument/2006/relationships/hyperlink" Target="https://mentor.ieee.org/802.11/dcn/11-17-1169" TargetMode="External"/><Relationship Id="rId50" Type="http://schemas.openxmlformats.org/officeDocument/2006/relationships/hyperlink" Target="https://mentor.ieee.org/802.11/dcn/11-17-1167" TargetMode="External"/><Relationship Id="rId55" Type="http://schemas.openxmlformats.org/officeDocument/2006/relationships/hyperlink" Target="https://mentor.ieee.org/802.11/dcn/11-17-1169" TargetMode="External"/><Relationship Id="rId63" Type="http://schemas.openxmlformats.org/officeDocument/2006/relationships/hyperlink" Target="https://mentor.ieee.org/802.11/dcn/11-17-1203" TargetMode="External"/><Relationship Id="rId68" Type="http://schemas.openxmlformats.org/officeDocument/2006/relationships/hyperlink" Target="https://mentor.ieee.org/802.11/dcn/11-17-1203" TargetMode="External"/><Relationship Id="rId76" Type="http://schemas.openxmlformats.org/officeDocument/2006/relationships/hyperlink" Target="https://mentor.ieee.org/802.11/dcn/11-17-1203" TargetMode="External"/><Relationship Id="rId84" Type="http://schemas.openxmlformats.org/officeDocument/2006/relationships/hyperlink" Target="https://mentor.ieee.org/802.11/dcn/11-17-116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203" TargetMode="External"/><Relationship Id="rId2" Type="http://schemas.openxmlformats.org/officeDocument/2006/relationships/hyperlink" Target="https://mentor.ieee.org/802.11/dcn/11-17-1167" TargetMode="External"/><Relationship Id="rId16" Type="http://schemas.openxmlformats.org/officeDocument/2006/relationships/hyperlink" Target="https://mentor.ieee.org/802.11/dcn/11-17-1266" TargetMode="External"/><Relationship Id="rId29" Type="http://schemas.openxmlformats.org/officeDocument/2006/relationships/hyperlink" Target="https://mentor.ieee.org/802.11/dcn/11-17-1200" TargetMode="External"/><Relationship Id="rId11" Type="http://schemas.openxmlformats.org/officeDocument/2006/relationships/hyperlink" Target="https://mentor.ieee.org/802.11/dcn/11-17-1168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0" TargetMode="External"/><Relationship Id="rId37" Type="http://schemas.openxmlformats.org/officeDocument/2006/relationships/hyperlink" Target="https://mentor.ieee.org/802.11/dcn/11-17-1200" TargetMode="External"/><Relationship Id="rId40" Type="http://schemas.openxmlformats.org/officeDocument/2006/relationships/hyperlink" Target="https://mentor.ieee.org/802.11/dcn/11-17-1200" TargetMode="External"/><Relationship Id="rId45" Type="http://schemas.openxmlformats.org/officeDocument/2006/relationships/hyperlink" Target="https://mentor.ieee.org/802.11/dcn/11-17-1167" TargetMode="External"/><Relationship Id="rId53" Type="http://schemas.openxmlformats.org/officeDocument/2006/relationships/hyperlink" Target="https://mentor.ieee.org/802.11/dcn/11-17-1169" TargetMode="External"/><Relationship Id="rId58" Type="http://schemas.openxmlformats.org/officeDocument/2006/relationships/hyperlink" Target="https://mentor.ieee.org/802.11/dcn/11-17-1266" TargetMode="External"/><Relationship Id="rId66" Type="http://schemas.openxmlformats.org/officeDocument/2006/relationships/hyperlink" Target="https://mentor.ieee.org/802.11/dcn/11-17-1203" TargetMode="External"/><Relationship Id="rId74" Type="http://schemas.openxmlformats.org/officeDocument/2006/relationships/hyperlink" Target="https://mentor.ieee.org/802.11/dcn/11-17-1203" TargetMode="External"/><Relationship Id="rId79" Type="http://schemas.openxmlformats.org/officeDocument/2006/relationships/hyperlink" Target="https://mentor.ieee.org/802.11/dcn/11-17-120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203" TargetMode="External"/><Relationship Id="rId82" Type="http://schemas.openxmlformats.org/officeDocument/2006/relationships/hyperlink" Target="https://mentor.ieee.org/802.11/dcn/11-17-1202" TargetMode="External"/><Relationship Id="rId19" Type="http://schemas.openxmlformats.org/officeDocument/2006/relationships/hyperlink" Target="https://mentor.ieee.org/802.11/dcn/11-17-12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168" TargetMode="External"/><Relationship Id="rId22" Type="http://schemas.openxmlformats.org/officeDocument/2006/relationships/hyperlink" Target="https://mentor.ieee.org/802.11/dcn/11-17-1168" TargetMode="External"/><Relationship Id="rId27" Type="http://schemas.openxmlformats.org/officeDocument/2006/relationships/hyperlink" Target="https://mentor.ieee.org/802.11/dcn/11-17-1168" TargetMode="External"/><Relationship Id="rId30" Type="http://schemas.openxmlformats.org/officeDocument/2006/relationships/hyperlink" Target="https://mentor.ieee.org/802.11/dcn/11-17-1200" TargetMode="External"/><Relationship Id="rId35" Type="http://schemas.openxmlformats.org/officeDocument/2006/relationships/hyperlink" Target="https://mentor.ieee.org/802.11/dcn/11-17-1200" TargetMode="External"/><Relationship Id="rId43" Type="http://schemas.openxmlformats.org/officeDocument/2006/relationships/hyperlink" Target="https://mentor.ieee.org/802.11/dcn/11-17-1200" TargetMode="External"/><Relationship Id="rId48" Type="http://schemas.openxmlformats.org/officeDocument/2006/relationships/hyperlink" Target="https://mentor.ieee.org/802.11/dcn/11-17-1169" TargetMode="External"/><Relationship Id="rId56" Type="http://schemas.openxmlformats.org/officeDocument/2006/relationships/hyperlink" Target="https://mentor.ieee.org/802.11/dcn/11-17-1169" TargetMode="External"/><Relationship Id="rId64" Type="http://schemas.openxmlformats.org/officeDocument/2006/relationships/hyperlink" Target="https://mentor.ieee.org/802.11/dcn/11-17-1203" TargetMode="External"/><Relationship Id="rId69" Type="http://schemas.openxmlformats.org/officeDocument/2006/relationships/hyperlink" Target="https://mentor.ieee.org/802.11/dcn/11-17-1203" TargetMode="External"/><Relationship Id="rId77" Type="http://schemas.openxmlformats.org/officeDocument/2006/relationships/hyperlink" Target="https://mentor.ieee.org/802.11/dcn/11-17-120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167" TargetMode="External"/><Relationship Id="rId72" Type="http://schemas.openxmlformats.org/officeDocument/2006/relationships/hyperlink" Target="https://mentor.ieee.org/802.11/dcn/11-17-1203" TargetMode="External"/><Relationship Id="rId80" Type="http://schemas.openxmlformats.org/officeDocument/2006/relationships/hyperlink" Target="https://mentor.ieee.org/802.11/dcn/11-17-1203" TargetMode="External"/><Relationship Id="rId85" Type="http://schemas.openxmlformats.org/officeDocument/2006/relationships/hyperlink" Target="https://mentor.ieee.org/802.11/dcn/11-17-1169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168" TargetMode="External"/><Relationship Id="rId17" Type="http://schemas.openxmlformats.org/officeDocument/2006/relationships/hyperlink" Target="https://mentor.ieee.org/802.11/dcn/11-17-1266" TargetMode="External"/><Relationship Id="rId25" Type="http://schemas.openxmlformats.org/officeDocument/2006/relationships/hyperlink" Target="https://mentor.ieee.org/802.11/dcn/11-17-1168" TargetMode="External"/><Relationship Id="rId33" Type="http://schemas.openxmlformats.org/officeDocument/2006/relationships/hyperlink" Target="https://mentor.ieee.org/802.11/dcn/11-17-1200" TargetMode="External"/><Relationship Id="rId38" Type="http://schemas.openxmlformats.org/officeDocument/2006/relationships/hyperlink" Target="https://mentor.ieee.org/802.11/dcn/11-17-1200" TargetMode="External"/><Relationship Id="rId46" Type="http://schemas.openxmlformats.org/officeDocument/2006/relationships/hyperlink" Target="https://mentor.ieee.org/802.11/dcn/11-17-1169" TargetMode="External"/><Relationship Id="rId59" Type="http://schemas.openxmlformats.org/officeDocument/2006/relationships/hyperlink" Target="https://mentor.ieee.org/802.11/dcn/11-17-1265" TargetMode="External"/><Relationship Id="rId67" Type="http://schemas.openxmlformats.org/officeDocument/2006/relationships/hyperlink" Target="https://mentor.ieee.org/802.11/dcn/11-17-1203" TargetMode="External"/><Relationship Id="rId20" Type="http://schemas.openxmlformats.org/officeDocument/2006/relationships/hyperlink" Target="https://mentor.ieee.org/802.11/dcn/11-17-1266" TargetMode="External"/><Relationship Id="rId41" Type="http://schemas.openxmlformats.org/officeDocument/2006/relationships/hyperlink" Target="https://mentor.ieee.org/802.11/dcn/11-17-1200" TargetMode="External"/><Relationship Id="rId54" Type="http://schemas.openxmlformats.org/officeDocument/2006/relationships/hyperlink" Target="https://mentor.ieee.org/802.11/dcn/11-17-1169" TargetMode="External"/><Relationship Id="rId62" Type="http://schemas.openxmlformats.org/officeDocument/2006/relationships/hyperlink" Target="https://mentor.ieee.org/802.11/dcn/11-17-1203" TargetMode="External"/><Relationship Id="rId70" Type="http://schemas.openxmlformats.org/officeDocument/2006/relationships/hyperlink" Target="https://mentor.ieee.org/802.11/dcn/11-17-1203" TargetMode="External"/><Relationship Id="rId75" Type="http://schemas.openxmlformats.org/officeDocument/2006/relationships/hyperlink" Target="https://mentor.ieee.org/802.11/dcn/11-17-1203" TargetMode="External"/><Relationship Id="rId83" Type="http://schemas.openxmlformats.org/officeDocument/2006/relationships/hyperlink" Target="https://mentor.ieee.org/802.11/dcn/11-17-120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116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266" TargetMode="External"/><Relationship Id="rId23" Type="http://schemas.openxmlformats.org/officeDocument/2006/relationships/hyperlink" Target="https://mentor.ieee.org/802.11/dcn/11-17-1168" TargetMode="External"/><Relationship Id="rId28" Type="http://schemas.openxmlformats.org/officeDocument/2006/relationships/hyperlink" Target="https://mentor.ieee.org/802.11/dcn/11-17-1200" TargetMode="External"/><Relationship Id="rId36" Type="http://schemas.openxmlformats.org/officeDocument/2006/relationships/hyperlink" Target="https://mentor.ieee.org/802.11/dcn/11-17-1200" TargetMode="External"/><Relationship Id="rId49" Type="http://schemas.openxmlformats.org/officeDocument/2006/relationships/hyperlink" Target="https://mentor.ieee.org/802.11/dcn/11-17-1024" TargetMode="External"/><Relationship Id="rId57" Type="http://schemas.openxmlformats.org/officeDocument/2006/relationships/hyperlink" Target="https://mentor.ieee.org/802.11/dcn/11-17-1169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200" TargetMode="External"/><Relationship Id="rId44" Type="http://schemas.openxmlformats.org/officeDocument/2006/relationships/hyperlink" Target="https://mentor.ieee.org/802.11/dcn/11-17-1200" TargetMode="External"/><Relationship Id="rId52" Type="http://schemas.openxmlformats.org/officeDocument/2006/relationships/hyperlink" Target="https://mentor.ieee.org/802.11/dcn/11-17-1169" TargetMode="External"/><Relationship Id="rId60" Type="http://schemas.openxmlformats.org/officeDocument/2006/relationships/hyperlink" Target="https://mentor.ieee.org/802.11/dcn/11-17-1203" TargetMode="External"/><Relationship Id="rId65" Type="http://schemas.openxmlformats.org/officeDocument/2006/relationships/hyperlink" Target="https://mentor.ieee.org/802.11/dcn/11-17-1203" TargetMode="External"/><Relationship Id="rId73" Type="http://schemas.openxmlformats.org/officeDocument/2006/relationships/hyperlink" Target="https://mentor.ieee.org/802.11/dcn/11-17-1203" TargetMode="External"/><Relationship Id="rId78" Type="http://schemas.openxmlformats.org/officeDocument/2006/relationships/hyperlink" Target="https://mentor.ieee.org/802.11/dcn/11-17-1203" TargetMode="External"/><Relationship Id="rId81" Type="http://schemas.openxmlformats.org/officeDocument/2006/relationships/hyperlink" Target="https://mentor.ieee.org/802.11/dcn/11-17-120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42992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8" t="s">
        <v>122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50"/>
    </row>
    <row r="23" spans="1:16" ht="20.100000000000001" customHeight="1" x14ac:dyDescent="0.35">
      <c r="B23" s="36" t="s">
        <v>121</v>
      </c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</row>
    <row r="24" spans="1:16" ht="20.100000000000001" customHeight="1" x14ac:dyDescent="0.3">
      <c r="C24" s="25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6"/>
    </row>
    <row r="32" spans="1:16" ht="20.100000000000001" customHeight="1" x14ac:dyDescent="0.3">
      <c r="B32" s="37"/>
      <c r="C32" s="247"/>
      <c r="D32" s="247"/>
      <c r="E32" s="247"/>
      <c r="F32" s="247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46"/>
      <c r="D34" s="246"/>
      <c r="E34" s="246"/>
      <c r="F34" s="246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46"/>
      <c r="D36" s="246"/>
      <c r="E36" s="246"/>
      <c r="F36" s="246"/>
    </row>
    <row r="37" spans="2:6" ht="20.100000000000001" customHeight="1" x14ac:dyDescent="0.3">
      <c r="C37" s="246"/>
      <c r="D37" s="246"/>
      <c r="E37" s="246"/>
      <c r="F37" s="24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C9" zoomScale="145" zoomScaleNormal="145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7" t="str">
        <f>Parameters!B1</f>
        <v>165th IEEE 802.11 WIRELESS LOCAL AREA NETWORKS SESSION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9"/>
      <c r="IS2" s="1" t="s">
        <v>3</v>
      </c>
    </row>
    <row r="3" spans="1:253" ht="15.75" customHeight="1" x14ac:dyDescent="0.25"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2"/>
    </row>
    <row r="4" spans="1:253" ht="15.75" customHeight="1" x14ac:dyDescent="0.25">
      <c r="B4" s="263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</row>
    <row r="5" spans="1:253" ht="21" customHeight="1" x14ac:dyDescent="0.25">
      <c r="B5" s="266" t="str">
        <f>Parameters!B2</f>
        <v>Hilton Waikoloa Village, Kona, HI, USA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</row>
    <row r="6" spans="1:253" ht="15.75" customHeight="1" x14ac:dyDescent="0.2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</row>
    <row r="7" spans="1:253" ht="15.75" customHeight="1" x14ac:dyDescent="0.25">
      <c r="A7" s="54"/>
      <c r="B7" s="269" t="str">
        <f>Parameters!B3</f>
        <v>September 10-15, 2017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3"/>
      <c r="R7" s="73"/>
    </row>
    <row r="8" spans="1:253" ht="15.75" customHeight="1" x14ac:dyDescent="0.25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8" t="s">
        <v>2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3"/>
      <c r="R25" s="73"/>
    </row>
    <row r="26" spans="1:21" ht="15.75" customHeight="1" x14ac:dyDescent="0.25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3"/>
      <c r="R26" s="73"/>
    </row>
    <row r="27" spans="1:21" ht="15.75" customHeight="1" x14ac:dyDescent="0.25">
      <c r="B27" s="267" t="s">
        <v>120</v>
      </c>
      <c r="C27" s="267"/>
      <c r="D27" s="267"/>
      <c r="E27" s="267"/>
      <c r="F27" s="267"/>
      <c r="G27" s="267"/>
      <c r="H27" s="267"/>
      <c r="I27" s="267"/>
      <c r="J27" s="273"/>
      <c r="K27" s="273"/>
      <c r="L27" s="270" t="str">
        <f>Title!C14</f>
        <v>adrian.p.stephens@ieee.org</v>
      </c>
      <c r="M27" s="271"/>
      <c r="N27" s="271"/>
      <c r="O27" s="271"/>
      <c r="P27" s="271"/>
      <c r="Q27" s="271"/>
      <c r="R27" s="271"/>
    </row>
    <row r="28" spans="1:21" ht="15.75" customHeight="1" x14ac:dyDescent="0.25">
      <c r="B28" s="274"/>
      <c r="C28" s="274"/>
      <c r="D28" s="274"/>
      <c r="E28" s="274"/>
      <c r="F28" s="274"/>
      <c r="G28" s="274"/>
      <c r="H28" s="274"/>
      <c r="I28" s="274"/>
      <c r="J28" s="273"/>
      <c r="K28" s="273"/>
      <c r="L28" s="272"/>
      <c r="M28" s="272"/>
      <c r="N28" s="272"/>
      <c r="O28" s="272"/>
      <c r="P28" s="272"/>
      <c r="Q28" s="272"/>
      <c r="R28" s="272"/>
    </row>
    <row r="29" spans="1:21" ht="15.75" customHeight="1" x14ac:dyDescent="0.25">
      <c r="B29" s="267" t="s">
        <v>51</v>
      </c>
      <c r="C29" s="267"/>
      <c r="D29" s="267"/>
      <c r="E29" s="267"/>
      <c r="F29" s="267"/>
      <c r="G29" s="267"/>
      <c r="H29" s="267"/>
      <c r="I29" s="267"/>
      <c r="J29" s="273"/>
      <c r="K29" s="273"/>
      <c r="L29" s="270" t="str">
        <f>Title!I14</f>
        <v>jrosdahl@ieee.org</v>
      </c>
      <c r="M29" s="271"/>
      <c r="N29" s="271"/>
      <c r="O29" s="271"/>
      <c r="P29" s="271"/>
      <c r="Q29" s="271"/>
      <c r="R29" s="271"/>
    </row>
    <row r="30" spans="1:21" ht="15.75" customHeight="1" x14ac:dyDescent="0.25">
      <c r="B30" s="274"/>
      <c r="C30" s="274"/>
      <c r="D30" s="274"/>
      <c r="E30" s="274"/>
      <c r="F30" s="274"/>
      <c r="G30" s="274"/>
      <c r="H30" s="274"/>
      <c r="I30" s="274"/>
      <c r="J30" s="273"/>
      <c r="K30" s="273"/>
      <c r="L30" s="272"/>
      <c r="M30" s="272"/>
      <c r="N30" s="272"/>
      <c r="O30" s="272"/>
      <c r="P30" s="272"/>
      <c r="Q30" s="272"/>
      <c r="R30" s="272"/>
    </row>
    <row r="31" spans="1:21" ht="15.75" customHeight="1" x14ac:dyDescent="0.25">
      <c r="B31" s="267" t="s">
        <v>61</v>
      </c>
      <c r="C31" s="267"/>
      <c r="D31" s="267"/>
      <c r="E31" s="267"/>
      <c r="F31" s="267"/>
      <c r="G31" s="267"/>
      <c r="H31" s="267"/>
      <c r="I31" s="267"/>
      <c r="J31" s="273"/>
      <c r="K31" s="273"/>
      <c r="L31" s="270" t="str">
        <f>Title!I20</f>
        <v>dorothy.stanley@hpe.com</v>
      </c>
      <c r="M31" s="271"/>
      <c r="N31" s="271"/>
      <c r="O31" s="271"/>
      <c r="P31" s="271"/>
      <c r="Q31" s="271"/>
      <c r="R31" s="271"/>
    </row>
    <row r="32" spans="1:21" ht="15.75" customHeight="1" x14ac:dyDescent="0.25">
      <c r="B32" s="274"/>
      <c r="C32" s="274"/>
      <c r="D32" s="274"/>
      <c r="E32" s="274"/>
      <c r="F32" s="274"/>
      <c r="G32" s="274"/>
      <c r="H32" s="274"/>
      <c r="I32" s="274"/>
      <c r="J32" s="273"/>
      <c r="K32" s="273"/>
      <c r="L32" s="272"/>
      <c r="M32" s="272"/>
      <c r="N32" s="272"/>
      <c r="O32" s="272"/>
      <c r="P32" s="272"/>
      <c r="Q32" s="272"/>
      <c r="R32" s="27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5" zoomScale="85" zoomScaleNormal="85" workbookViewId="0">
      <selection activeCell="T23" sqref="T23:T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44" t="str">
        <f>" 802.11 Agenda R" &amp;Parameters!B8</f>
        <v xml:space="preserve"> 802.11 Agenda R6</v>
      </c>
      <c r="B1" s="346" t="str">
        <f>Parameters!B2</f>
        <v>Hilton Waikoloa Village, Kona, HI, USA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</row>
    <row r="2" spans="1:32" s="2" customFormat="1" ht="20.25" customHeight="1" x14ac:dyDescent="0.25">
      <c r="A2" s="34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45"/>
      <c r="B3" s="352" t="str">
        <f>Parameters!B3</f>
        <v>September 10-15, 2017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6">
        <f>B5+1</f>
        <v>42989</v>
      </c>
      <c r="D5" s="337"/>
      <c r="E5" s="337"/>
      <c r="F5" s="337"/>
      <c r="G5" s="337"/>
      <c r="H5" s="338"/>
      <c r="I5" s="336">
        <f>B5+2</f>
        <v>42990</v>
      </c>
      <c r="J5" s="337"/>
      <c r="K5" s="337"/>
      <c r="L5" s="337"/>
      <c r="M5" s="337"/>
      <c r="N5" s="338"/>
      <c r="O5" s="336">
        <f>B5+3</f>
        <v>42991</v>
      </c>
      <c r="P5" s="337"/>
      <c r="Q5" s="337"/>
      <c r="R5" s="337"/>
      <c r="S5" s="337"/>
      <c r="T5" s="338"/>
      <c r="U5" s="336">
        <f>B5+4</f>
        <v>42992</v>
      </c>
      <c r="V5" s="337"/>
      <c r="W5" s="337"/>
      <c r="X5" s="337"/>
      <c r="Y5" s="337"/>
      <c r="Z5" s="338"/>
      <c r="AA5" s="336">
        <f>B5+5</f>
        <v>42993</v>
      </c>
      <c r="AB5" s="337"/>
      <c r="AC5" s="337"/>
      <c r="AD5" s="337"/>
      <c r="AE5" s="337"/>
      <c r="AF5" s="338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50" t="s">
        <v>131</v>
      </c>
      <c r="J6" s="351"/>
      <c r="K6" s="351"/>
      <c r="L6" s="351"/>
      <c r="M6" s="35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298" t="s">
        <v>483</v>
      </c>
      <c r="D7" s="299"/>
      <c r="E7" s="299"/>
      <c r="F7" s="299"/>
      <c r="G7" s="299"/>
      <c r="H7" s="300"/>
      <c r="I7" s="347" t="s">
        <v>421</v>
      </c>
      <c r="J7" s="315" t="s">
        <v>434</v>
      </c>
      <c r="K7" s="290" t="s">
        <v>134</v>
      </c>
      <c r="L7" s="339" t="s">
        <v>142</v>
      </c>
      <c r="M7" s="287" t="s">
        <v>53</v>
      </c>
      <c r="N7" s="278"/>
      <c r="O7" s="281" t="s">
        <v>62</v>
      </c>
      <c r="P7" s="315" t="s">
        <v>434</v>
      </c>
      <c r="Q7" s="290" t="s">
        <v>134</v>
      </c>
      <c r="R7" s="341" t="s">
        <v>46</v>
      </c>
      <c r="S7" s="328" t="s">
        <v>54</v>
      </c>
      <c r="T7" s="278"/>
      <c r="U7" s="315" t="s">
        <v>434</v>
      </c>
      <c r="V7" s="339" t="s">
        <v>142</v>
      </c>
      <c r="W7" s="328" t="s">
        <v>54</v>
      </c>
      <c r="X7" s="287" t="s">
        <v>53</v>
      </c>
      <c r="Y7" s="317"/>
      <c r="Z7" s="333" t="s">
        <v>412</v>
      </c>
      <c r="AA7" s="359" t="s">
        <v>64</v>
      </c>
      <c r="AB7" s="360"/>
      <c r="AC7" s="360"/>
      <c r="AD7" s="360"/>
      <c r="AE7" s="360"/>
      <c r="AF7" s="361"/>
    </row>
    <row r="8" spans="1:32" s="2" customFormat="1" ht="15.75" customHeight="1" x14ac:dyDescent="0.25">
      <c r="A8" s="96" t="s">
        <v>36</v>
      </c>
      <c r="B8" s="114"/>
      <c r="C8" s="301"/>
      <c r="D8" s="302"/>
      <c r="E8" s="302"/>
      <c r="F8" s="302"/>
      <c r="G8" s="302"/>
      <c r="H8" s="303"/>
      <c r="I8" s="348"/>
      <c r="J8" s="316"/>
      <c r="K8" s="291"/>
      <c r="L8" s="340"/>
      <c r="M8" s="288"/>
      <c r="N8" s="279"/>
      <c r="O8" s="282"/>
      <c r="P8" s="316"/>
      <c r="Q8" s="291"/>
      <c r="R8" s="342"/>
      <c r="S8" s="329"/>
      <c r="T8" s="279"/>
      <c r="U8" s="316"/>
      <c r="V8" s="340"/>
      <c r="W8" s="329"/>
      <c r="X8" s="288"/>
      <c r="Y8" s="318"/>
      <c r="Z8" s="334"/>
      <c r="AA8" s="362"/>
      <c r="AB8" s="363"/>
      <c r="AC8" s="363"/>
      <c r="AD8" s="363"/>
      <c r="AE8" s="363"/>
      <c r="AF8" s="364"/>
    </row>
    <row r="9" spans="1:32" s="2" customFormat="1" ht="15.75" customHeight="1" x14ac:dyDescent="0.25">
      <c r="A9" s="118" t="s">
        <v>34</v>
      </c>
      <c r="B9" s="90"/>
      <c r="C9" s="292" t="s">
        <v>441</v>
      </c>
      <c r="D9" s="293"/>
      <c r="E9" s="293"/>
      <c r="F9" s="293"/>
      <c r="G9" s="293"/>
      <c r="H9" s="294"/>
      <c r="I9" s="348"/>
      <c r="J9" s="316"/>
      <c r="K9" s="291"/>
      <c r="L9" s="340"/>
      <c r="M9" s="288"/>
      <c r="N9" s="279"/>
      <c r="O9" s="282"/>
      <c r="P9" s="316"/>
      <c r="Q9" s="291"/>
      <c r="R9" s="342"/>
      <c r="S9" s="329"/>
      <c r="T9" s="279"/>
      <c r="U9" s="316"/>
      <c r="V9" s="340"/>
      <c r="W9" s="329"/>
      <c r="X9" s="288"/>
      <c r="Y9" s="318"/>
      <c r="Z9" s="334"/>
      <c r="AA9" s="362"/>
      <c r="AB9" s="363"/>
      <c r="AC9" s="363"/>
      <c r="AD9" s="363"/>
      <c r="AE9" s="363"/>
      <c r="AF9" s="364"/>
    </row>
    <row r="10" spans="1:32" s="2" customFormat="1" ht="15.75" customHeight="1" x14ac:dyDescent="0.25">
      <c r="A10" s="118" t="s">
        <v>35</v>
      </c>
      <c r="B10" s="90"/>
      <c r="C10" s="295"/>
      <c r="D10" s="296"/>
      <c r="E10" s="296"/>
      <c r="F10" s="296"/>
      <c r="G10" s="296"/>
      <c r="H10" s="297"/>
      <c r="I10" s="349"/>
      <c r="J10" s="316"/>
      <c r="K10" s="291"/>
      <c r="L10" s="340"/>
      <c r="M10" s="289"/>
      <c r="N10" s="280"/>
      <c r="O10" s="283"/>
      <c r="P10" s="316"/>
      <c r="Q10" s="291"/>
      <c r="R10" s="343"/>
      <c r="S10" s="329"/>
      <c r="T10" s="280"/>
      <c r="U10" s="316"/>
      <c r="V10" s="340"/>
      <c r="W10" s="329"/>
      <c r="X10" s="289"/>
      <c r="Y10" s="319"/>
      <c r="Z10" s="335"/>
      <c r="AA10" s="362"/>
      <c r="AB10" s="363"/>
      <c r="AC10" s="363"/>
      <c r="AD10" s="363"/>
      <c r="AE10" s="363"/>
      <c r="AF10" s="364"/>
    </row>
    <row r="11" spans="1:32" s="2" customFormat="1" ht="27" customHeight="1" x14ac:dyDescent="0.25">
      <c r="A11" s="119" t="s">
        <v>21</v>
      </c>
      <c r="B11" s="117"/>
      <c r="C11" s="309" t="s">
        <v>6</v>
      </c>
      <c r="D11" s="310"/>
      <c r="E11" s="310"/>
      <c r="F11" s="310"/>
      <c r="G11" s="310"/>
      <c r="H11" s="311"/>
      <c r="I11" s="308" t="s">
        <v>6</v>
      </c>
      <c r="J11" s="308"/>
      <c r="K11" s="308"/>
      <c r="L11" s="308"/>
      <c r="M11" s="308"/>
      <c r="N11" s="308"/>
      <c r="O11" s="311" t="s">
        <v>6</v>
      </c>
      <c r="P11" s="308"/>
      <c r="Q11" s="308"/>
      <c r="R11" s="308"/>
      <c r="S11" s="308"/>
      <c r="T11" s="308"/>
      <c r="U11" s="308" t="s">
        <v>6</v>
      </c>
      <c r="V11" s="308"/>
      <c r="W11" s="308"/>
      <c r="X11" s="308"/>
      <c r="Y11" s="308"/>
      <c r="Z11" s="308"/>
      <c r="AA11" s="362"/>
      <c r="AB11" s="363"/>
      <c r="AC11" s="363"/>
      <c r="AD11" s="363"/>
      <c r="AE11" s="363"/>
      <c r="AF11" s="364"/>
    </row>
    <row r="12" spans="1:32" s="2" customFormat="1" ht="15.75" customHeight="1" x14ac:dyDescent="0.25">
      <c r="A12" s="116" t="s">
        <v>20</v>
      </c>
      <c r="B12" s="90"/>
      <c r="C12" s="281" t="s">
        <v>62</v>
      </c>
      <c r="D12" s="290" t="s">
        <v>134</v>
      </c>
      <c r="E12" s="304" t="s">
        <v>50</v>
      </c>
      <c r="F12" s="287" t="s">
        <v>53</v>
      </c>
      <c r="G12" s="278"/>
      <c r="H12" s="278"/>
      <c r="I12" s="281" t="s">
        <v>62</v>
      </c>
      <c r="J12" s="281" t="s">
        <v>62</v>
      </c>
      <c r="K12" s="290" t="s">
        <v>134</v>
      </c>
      <c r="L12" s="341" t="s">
        <v>46</v>
      </c>
      <c r="M12" s="328" t="s">
        <v>54</v>
      </c>
      <c r="N12" s="333" t="s">
        <v>412</v>
      </c>
      <c r="O12" s="353" t="s">
        <v>63</v>
      </c>
      <c r="P12" s="354"/>
      <c r="Q12" s="354"/>
      <c r="R12" s="354"/>
      <c r="S12" s="354"/>
      <c r="T12" s="355"/>
      <c r="U12" s="315" t="s">
        <v>434</v>
      </c>
      <c r="V12" s="290" t="s">
        <v>134</v>
      </c>
      <c r="W12" s="356" t="s">
        <v>429</v>
      </c>
      <c r="X12" s="275" t="s">
        <v>411</v>
      </c>
      <c r="Y12" s="317"/>
      <c r="Z12" s="333" t="s">
        <v>412</v>
      </c>
      <c r="AA12" s="362"/>
      <c r="AB12" s="363"/>
      <c r="AC12" s="363"/>
      <c r="AD12" s="363"/>
      <c r="AE12" s="363"/>
      <c r="AF12" s="364"/>
    </row>
    <row r="13" spans="1:32" s="2" customFormat="1" ht="15.75" customHeight="1" x14ac:dyDescent="0.25">
      <c r="A13" s="116" t="s">
        <v>22</v>
      </c>
      <c r="B13" s="90"/>
      <c r="C13" s="282"/>
      <c r="D13" s="291"/>
      <c r="E13" s="305"/>
      <c r="F13" s="288"/>
      <c r="G13" s="279"/>
      <c r="H13" s="279"/>
      <c r="I13" s="282"/>
      <c r="J13" s="282"/>
      <c r="K13" s="291"/>
      <c r="L13" s="342"/>
      <c r="M13" s="329"/>
      <c r="N13" s="334"/>
      <c r="O13" s="292"/>
      <c r="P13" s="293"/>
      <c r="Q13" s="293"/>
      <c r="R13" s="293"/>
      <c r="S13" s="293"/>
      <c r="T13" s="294"/>
      <c r="U13" s="316"/>
      <c r="V13" s="291"/>
      <c r="W13" s="357"/>
      <c r="X13" s="276"/>
      <c r="Y13" s="318"/>
      <c r="Z13" s="334"/>
      <c r="AA13" s="362"/>
      <c r="AB13" s="363"/>
      <c r="AC13" s="363"/>
      <c r="AD13" s="363"/>
      <c r="AE13" s="363"/>
      <c r="AF13" s="364"/>
    </row>
    <row r="14" spans="1:32" s="2" customFormat="1" ht="15.75" customHeight="1" x14ac:dyDescent="0.25">
      <c r="A14" s="116" t="s">
        <v>23</v>
      </c>
      <c r="B14" s="90"/>
      <c r="C14" s="282"/>
      <c r="D14" s="291"/>
      <c r="E14" s="305"/>
      <c r="F14" s="288"/>
      <c r="G14" s="279"/>
      <c r="H14" s="279"/>
      <c r="I14" s="282"/>
      <c r="J14" s="282"/>
      <c r="K14" s="291"/>
      <c r="L14" s="342"/>
      <c r="M14" s="329"/>
      <c r="N14" s="334"/>
      <c r="O14" s="292"/>
      <c r="P14" s="293"/>
      <c r="Q14" s="293"/>
      <c r="R14" s="293"/>
      <c r="S14" s="293"/>
      <c r="T14" s="294"/>
      <c r="U14" s="316"/>
      <c r="V14" s="291"/>
      <c r="W14" s="357"/>
      <c r="X14" s="276"/>
      <c r="Y14" s="318"/>
      <c r="Z14" s="334"/>
      <c r="AA14" s="365"/>
      <c r="AB14" s="366"/>
      <c r="AC14" s="366"/>
      <c r="AD14" s="366"/>
      <c r="AE14" s="366"/>
      <c r="AF14" s="367"/>
    </row>
    <row r="15" spans="1:32" s="2" customFormat="1" ht="15.75" customHeight="1" x14ac:dyDescent="0.25">
      <c r="A15" s="116" t="s">
        <v>24</v>
      </c>
      <c r="B15" s="90"/>
      <c r="C15" s="283"/>
      <c r="D15" s="291"/>
      <c r="E15" s="306"/>
      <c r="F15" s="289"/>
      <c r="G15" s="280"/>
      <c r="H15" s="280"/>
      <c r="I15" s="283"/>
      <c r="J15" s="283"/>
      <c r="K15" s="291"/>
      <c r="L15" s="343"/>
      <c r="M15" s="329"/>
      <c r="N15" s="335"/>
      <c r="O15" s="295"/>
      <c r="P15" s="296"/>
      <c r="Q15" s="296"/>
      <c r="R15" s="296"/>
      <c r="S15" s="296"/>
      <c r="T15" s="297"/>
      <c r="U15" s="316"/>
      <c r="V15" s="291"/>
      <c r="W15" s="358"/>
      <c r="X15" s="277"/>
      <c r="Y15" s="319"/>
      <c r="Z15" s="335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308" t="s">
        <v>33</v>
      </c>
      <c r="D16" s="308"/>
      <c r="E16" s="308"/>
      <c r="F16" s="308"/>
      <c r="G16" s="308"/>
      <c r="H16" s="308"/>
      <c r="I16" s="308" t="s">
        <v>33</v>
      </c>
      <c r="J16" s="308"/>
      <c r="K16" s="308"/>
      <c r="L16" s="308"/>
      <c r="M16" s="308"/>
      <c r="N16" s="308"/>
      <c r="O16" s="311" t="s">
        <v>33</v>
      </c>
      <c r="P16" s="308"/>
      <c r="Q16" s="308"/>
      <c r="R16" s="308"/>
      <c r="S16" s="308"/>
      <c r="T16" s="308"/>
      <c r="U16" s="308" t="s">
        <v>33</v>
      </c>
      <c r="V16" s="308"/>
      <c r="W16" s="308"/>
      <c r="X16" s="308"/>
      <c r="Y16" s="308"/>
      <c r="Z16" s="308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11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15" t="s">
        <v>434</v>
      </c>
      <c r="D18" s="330" t="s">
        <v>459</v>
      </c>
      <c r="E18" s="275" t="s">
        <v>411</v>
      </c>
      <c r="F18" s="287" t="s">
        <v>53</v>
      </c>
      <c r="G18" s="278"/>
      <c r="H18" s="278"/>
      <c r="I18" s="315" t="s">
        <v>434</v>
      </c>
      <c r="J18" s="339" t="s">
        <v>142</v>
      </c>
      <c r="K18" s="284" t="s">
        <v>442</v>
      </c>
      <c r="L18" s="356" t="s">
        <v>429</v>
      </c>
      <c r="M18" s="278"/>
      <c r="N18" s="333" t="s">
        <v>413</v>
      </c>
      <c r="O18" s="281" t="s">
        <v>62</v>
      </c>
      <c r="P18" s="281" t="s">
        <v>62</v>
      </c>
      <c r="Q18" s="339" t="s">
        <v>142</v>
      </c>
      <c r="R18" s="284" t="s">
        <v>442</v>
      </c>
      <c r="S18" s="330" t="s">
        <v>459</v>
      </c>
      <c r="T18" s="278"/>
      <c r="U18" s="281" t="s">
        <v>62</v>
      </c>
      <c r="V18" s="315" t="s">
        <v>434</v>
      </c>
      <c r="W18" s="290" t="s">
        <v>134</v>
      </c>
      <c r="X18" s="284" t="s">
        <v>442</v>
      </c>
      <c r="Y18" s="287" t="s">
        <v>53</v>
      </c>
      <c r="Z18" s="317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16"/>
      <c r="D19" s="331"/>
      <c r="E19" s="276"/>
      <c r="F19" s="288"/>
      <c r="G19" s="279"/>
      <c r="H19" s="279"/>
      <c r="I19" s="316"/>
      <c r="J19" s="340"/>
      <c r="K19" s="285"/>
      <c r="L19" s="357"/>
      <c r="M19" s="279"/>
      <c r="N19" s="334"/>
      <c r="O19" s="282"/>
      <c r="P19" s="282"/>
      <c r="Q19" s="340"/>
      <c r="R19" s="285"/>
      <c r="S19" s="331"/>
      <c r="T19" s="279"/>
      <c r="U19" s="282"/>
      <c r="V19" s="316"/>
      <c r="W19" s="291"/>
      <c r="X19" s="285"/>
      <c r="Y19" s="288"/>
      <c r="Z19" s="318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16"/>
      <c r="D20" s="331"/>
      <c r="E20" s="276"/>
      <c r="F20" s="288"/>
      <c r="G20" s="279"/>
      <c r="H20" s="279"/>
      <c r="I20" s="316"/>
      <c r="J20" s="340"/>
      <c r="K20" s="285"/>
      <c r="L20" s="357"/>
      <c r="M20" s="279"/>
      <c r="N20" s="334"/>
      <c r="O20" s="282"/>
      <c r="P20" s="282"/>
      <c r="Q20" s="340"/>
      <c r="R20" s="285"/>
      <c r="S20" s="331"/>
      <c r="T20" s="279"/>
      <c r="U20" s="282"/>
      <c r="V20" s="316"/>
      <c r="W20" s="291"/>
      <c r="X20" s="285"/>
      <c r="Y20" s="288"/>
      <c r="Z20" s="318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16"/>
      <c r="D21" s="332"/>
      <c r="E21" s="277"/>
      <c r="F21" s="289"/>
      <c r="G21" s="280"/>
      <c r="H21" s="280"/>
      <c r="I21" s="316"/>
      <c r="J21" s="340"/>
      <c r="K21" s="286"/>
      <c r="L21" s="358"/>
      <c r="M21" s="280"/>
      <c r="N21" s="335"/>
      <c r="O21" s="283"/>
      <c r="P21" s="283"/>
      <c r="Q21" s="340"/>
      <c r="R21" s="286"/>
      <c r="S21" s="332"/>
      <c r="T21" s="280"/>
      <c r="U21" s="283"/>
      <c r="V21" s="316"/>
      <c r="W21" s="291"/>
      <c r="X21" s="286"/>
      <c r="Y21" s="289"/>
      <c r="Z21" s="319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308" t="s">
        <v>6</v>
      </c>
      <c r="D22" s="308"/>
      <c r="E22" s="308"/>
      <c r="F22" s="308"/>
      <c r="G22" s="308"/>
      <c r="H22" s="308"/>
      <c r="I22" s="308" t="s">
        <v>6</v>
      </c>
      <c r="J22" s="308"/>
      <c r="K22" s="308"/>
      <c r="L22" s="308"/>
      <c r="M22" s="308"/>
      <c r="N22" s="308"/>
      <c r="O22" s="311" t="s">
        <v>6</v>
      </c>
      <c r="P22" s="308"/>
      <c r="Q22" s="308"/>
      <c r="R22" s="308"/>
      <c r="S22" s="308"/>
      <c r="T22" s="308"/>
      <c r="U22" s="308" t="s">
        <v>6</v>
      </c>
      <c r="V22" s="308"/>
      <c r="W22" s="308"/>
      <c r="X22" s="308"/>
      <c r="Y22" s="308"/>
      <c r="Z22" s="308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14" t="s">
        <v>66</v>
      </c>
      <c r="C23" s="281" t="s">
        <v>62</v>
      </c>
      <c r="D23" s="281" t="s">
        <v>62</v>
      </c>
      <c r="E23" s="284" t="s">
        <v>442</v>
      </c>
      <c r="F23" s="290" t="s">
        <v>134</v>
      </c>
      <c r="G23" s="278"/>
      <c r="H23" s="278"/>
      <c r="I23" s="281" t="s">
        <v>62</v>
      </c>
      <c r="J23" s="281" t="s">
        <v>62</v>
      </c>
      <c r="K23" s="315" t="s">
        <v>434</v>
      </c>
      <c r="L23" s="341" t="s">
        <v>46</v>
      </c>
      <c r="M23" s="368" t="s">
        <v>420</v>
      </c>
      <c r="N23" s="278"/>
      <c r="O23" s="281" t="s">
        <v>62</v>
      </c>
      <c r="P23" s="281" t="s">
        <v>62</v>
      </c>
      <c r="Q23" s="339" t="s">
        <v>142</v>
      </c>
      <c r="R23" s="284" t="s">
        <v>442</v>
      </c>
      <c r="S23" s="278"/>
      <c r="T23" s="278"/>
      <c r="U23" s="281" t="s">
        <v>62</v>
      </c>
      <c r="V23" s="328" t="s">
        <v>54</v>
      </c>
      <c r="W23" s="356" t="s">
        <v>429</v>
      </c>
      <c r="X23" s="284" t="s">
        <v>442</v>
      </c>
      <c r="Y23" s="317"/>
      <c r="Z23" s="317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14"/>
      <c r="C24" s="282"/>
      <c r="D24" s="282"/>
      <c r="E24" s="285"/>
      <c r="F24" s="291"/>
      <c r="G24" s="279"/>
      <c r="H24" s="279"/>
      <c r="I24" s="282"/>
      <c r="J24" s="282"/>
      <c r="K24" s="316"/>
      <c r="L24" s="342"/>
      <c r="M24" s="369"/>
      <c r="N24" s="279"/>
      <c r="O24" s="282"/>
      <c r="P24" s="282"/>
      <c r="Q24" s="340"/>
      <c r="R24" s="285"/>
      <c r="S24" s="279"/>
      <c r="T24" s="279"/>
      <c r="U24" s="282"/>
      <c r="V24" s="329"/>
      <c r="W24" s="357"/>
      <c r="X24" s="285"/>
      <c r="Y24" s="318"/>
      <c r="Z24" s="318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14"/>
      <c r="C25" s="282"/>
      <c r="D25" s="282"/>
      <c r="E25" s="285"/>
      <c r="F25" s="291"/>
      <c r="G25" s="279"/>
      <c r="H25" s="279"/>
      <c r="I25" s="282"/>
      <c r="J25" s="282"/>
      <c r="K25" s="316"/>
      <c r="L25" s="342"/>
      <c r="M25" s="369"/>
      <c r="N25" s="279"/>
      <c r="O25" s="282"/>
      <c r="P25" s="282"/>
      <c r="Q25" s="340"/>
      <c r="R25" s="285"/>
      <c r="S25" s="279"/>
      <c r="T25" s="279"/>
      <c r="U25" s="282"/>
      <c r="V25" s="329"/>
      <c r="W25" s="357"/>
      <c r="X25" s="285"/>
      <c r="Y25" s="318"/>
      <c r="Z25" s="318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83"/>
      <c r="D26" s="283"/>
      <c r="E26" s="286"/>
      <c r="F26" s="291"/>
      <c r="G26" s="280"/>
      <c r="H26" s="280"/>
      <c r="I26" s="283"/>
      <c r="J26" s="283"/>
      <c r="K26" s="316"/>
      <c r="L26" s="343"/>
      <c r="M26" s="370"/>
      <c r="N26" s="280"/>
      <c r="O26" s="283"/>
      <c r="P26" s="283"/>
      <c r="Q26" s="340"/>
      <c r="R26" s="286"/>
      <c r="S26" s="280"/>
      <c r="T26" s="280"/>
      <c r="U26" s="283"/>
      <c r="V26" s="329"/>
      <c r="W26" s="358"/>
      <c r="X26" s="286"/>
      <c r="Y26" s="319"/>
      <c r="Z26" s="319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12" t="s">
        <v>65</v>
      </c>
      <c r="C27" s="308" t="s">
        <v>47</v>
      </c>
      <c r="D27" s="308"/>
      <c r="E27" s="308"/>
      <c r="F27" s="308"/>
      <c r="G27" s="308"/>
      <c r="H27" s="308"/>
      <c r="I27" s="308" t="s">
        <v>47</v>
      </c>
      <c r="J27" s="308"/>
      <c r="K27" s="308"/>
      <c r="L27" s="308"/>
      <c r="M27" s="308"/>
      <c r="N27" s="308"/>
      <c r="O27" s="70"/>
      <c r="P27" s="71"/>
      <c r="Q27" s="71"/>
      <c r="R27" s="71"/>
      <c r="S27" s="71"/>
      <c r="T27" s="71"/>
      <c r="U27" s="308" t="s">
        <v>47</v>
      </c>
      <c r="V27" s="308"/>
      <c r="W27" s="308"/>
      <c r="X27" s="308"/>
      <c r="Y27" s="308"/>
      <c r="Z27" s="308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12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70"/>
      <c r="P28" s="88"/>
      <c r="Q28" s="88"/>
      <c r="R28" s="88"/>
      <c r="S28" s="88"/>
      <c r="T28" s="124"/>
      <c r="U28" s="308"/>
      <c r="V28" s="308"/>
      <c r="W28" s="308"/>
      <c r="X28" s="308"/>
      <c r="Y28" s="308"/>
      <c r="Z28" s="308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12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20" t="s">
        <v>143</v>
      </c>
      <c r="P29" s="321"/>
      <c r="Q29" s="321"/>
      <c r="R29" s="321"/>
      <c r="S29" s="321"/>
      <c r="T29" s="321"/>
      <c r="U29" s="308"/>
      <c r="V29" s="308"/>
      <c r="W29" s="308"/>
      <c r="X29" s="308"/>
      <c r="Y29" s="308"/>
      <c r="Z29" s="308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81" t="s">
        <v>62</v>
      </c>
      <c r="D30" s="281" t="s">
        <v>62</v>
      </c>
      <c r="E30" s="290" t="s">
        <v>134</v>
      </c>
      <c r="F30" s="317"/>
      <c r="G30" s="317"/>
      <c r="H30" s="317"/>
      <c r="I30" s="282" t="s">
        <v>62</v>
      </c>
      <c r="J30" s="282" t="s">
        <v>62</v>
      </c>
      <c r="K30" s="278"/>
      <c r="L30" s="278"/>
      <c r="M30" s="288" t="s">
        <v>53</v>
      </c>
      <c r="N30" s="317"/>
      <c r="O30" s="322"/>
      <c r="P30" s="323"/>
      <c r="Q30" s="323"/>
      <c r="R30" s="323"/>
      <c r="S30" s="323"/>
      <c r="T30" s="324"/>
      <c r="U30" s="312" t="s">
        <v>65</v>
      </c>
      <c r="V30" s="312"/>
      <c r="W30" s="312"/>
      <c r="X30" s="312"/>
      <c r="Y30" s="312"/>
      <c r="Z30" s="317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82"/>
      <c r="D31" s="282"/>
      <c r="E31" s="291"/>
      <c r="F31" s="318"/>
      <c r="G31" s="318"/>
      <c r="H31" s="318"/>
      <c r="I31" s="282"/>
      <c r="J31" s="282"/>
      <c r="K31" s="279"/>
      <c r="L31" s="279"/>
      <c r="M31" s="288"/>
      <c r="N31" s="318"/>
      <c r="O31" s="322"/>
      <c r="P31" s="323"/>
      <c r="Q31" s="323"/>
      <c r="R31" s="323"/>
      <c r="S31" s="323"/>
      <c r="T31" s="324"/>
      <c r="U31" s="312"/>
      <c r="V31" s="312"/>
      <c r="W31" s="312"/>
      <c r="X31" s="312"/>
      <c r="Y31" s="312"/>
      <c r="Z31" s="318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82"/>
      <c r="D32" s="282"/>
      <c r="E32" s="291"/>
      <c r="F32" s="318"/>
      <c r="G32" s="318"/>
      <c r="H32" s="318"/>
      <c r="I32" s="282"/>
      <c r="J32" s="282"/>
      <c r="K32" s="279"/>
      <c r="L32" s="279"/>
      <c r="M32" s="288"/>
      <c r="N32" s="318"/>
      <c r="O32" s="322"/>
      <c r="P32" s="323"/>
      <c r="Q32" s="323"/>
      <c r="R32" s="323"/>
      <c r="S32" s="323"/>
      <c r="T32" s="324"/>
      <c r="U32" s="312"/>
      <c r="V32" s="312"/>
      <c r="W32" s="312"/>
      <c r="X32" s="312"/>
      <c r="Y32" s="312"/>
      <c r="Z32" s="318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83"/>
      <c r="D33" s="283"/>
      <c r="E33" s="291"/>
      <c r="F33" s="319"/>
      <c r="G33" s="319"/>
      <c r="H33" s="319"/>
      <c r="I33" s="283"/>
      <c r="J33" s="283"/>
      <c r="K33" s="280"/>
      <c r="L33" s="280"/>
      <c r="M33" s="289"/>
      <c r="N33" s="319"/>
      <c r="O33" s="322"/>
      <c r="P33" s="323"/>
      <c r="Q33" s="323"/>
      <c r="R33" s="323"/>
      <c r="S33" s="323"/>
      <c r="T33" s="324"/>
      <c r="U33" s="312"/>
      <c r="V33" s="312"/>
      <c r="W33" s="312"/>
      <c r="X33" s="312"/>
      <c r="Y33" s="312"/>
      <c r="Z33" s="319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25"/>
      <c r="P34" s="326"/>
      <c r="Q34" s="326"/>
      <c r="R34" s="326"/>
      <c r="S34" s="326"/>
      <c r="T34" s="327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13" t="s">
        <v>130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</row>
    <row r="37" spans="1:32" x14ac:dyDescent="0.25">
      <c r="A37" s="307"/>
      <c r="B37" s="307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07"/>
      <c r="B38" s="307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07"/>
      <c r="B39" s="307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abSelected="1" topLeftCell="A181"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245" t="str">
        <f>Parameters!B1</f>
        <v>165th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5.05" customHeight="1" x14ac:dyDescent="0.4">
      <c r="A2" s="245" t="str">
        <f>Parameters!B2</f>
        <v>Hilton Waikoloa Village, Kona, HI, USA</v>
      </c>
      <c r="B2" s="240"/>
      <c r="C2" s="240"/>
      <c r="D2" s="240"/>
      <c r="E2" s="240"/>
      <c r="F2" s="240"/>
      <c r="G2" s="240"/>
      <c r="H2" s="240"/>
      <c r="I2" s="240"/>
    </row>
    <row r="3" spans="1:9" ht="25.05" customHeight="1" x14ac:dyDescent="0.4">
      <c r="A3" s="245" t="str">
        <f>Parameters!B3</f>
        <v>September 10-15,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3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3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3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3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5">
      <c r="A8" s="241" t="str">
        <f>"Agenda R" &amp; Parameters!$B$8</f>
        <v>Agenda R6</v>
      </c>
      <c r="B8" s="242"/>
      <c r="C8" s="242"/>
      <c r="D8" s="242"/>
      <c r="E8" s="242"/>
      <c r="F8" s="242"/>
      <c r="G8" s="242"/>
      <c r="H8" s="242"/>
      <c r="I8" s="242"/>
    </row>
    <row r="12" spans="1:9" ht="15.6" x14ac:dyDescent="0.3">
      <c r="A12" s="243" t="s">
        <v>505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6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506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507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508</v>
      </c>
      <c r="D84" s="148" t="s">
        <v>465</v>
      </c>
      <c r="E84" s="142" t="s">
        <v>509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243" t="s">
        <v>510</v>
      </c>
      <c r="B93" s="244"/>
      <c r="C93" s="244"/>
      <c r="D93" s="244"/>
      <c r="E93" s="244"/>
      <c r="F93" s="244"/>
      <c r="G93" s="244"/>
      <c r="H93" s="244"/>
      <c r="I93" s="244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/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8" t="s">
        <v>521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518</v>
      </c>
      <c r="D119" s="139"/>
      <c r="E119" s="139" t="s">
        <v>519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511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243" t="s">
        <v>512</v>
      </c>
      <c r="B125" s="244"/>
      <c r="C125" s="244"/>
      <c r="D125" s="244"/>
      <c r="E125" s="244"/>
      <c r="F125" s="244"/>
      <c r="G125" s="244"/>
      <c r="H125" s="244"/>
      <c r="I125" s="244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469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469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469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469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467</v>
      </c>
      <c r="D155" s="148" t="s">
        <v>469</v>
      </c>
      <c r="E155" s="142" t="s">
        <v>283</v>
      </c>
      <c r="F155" s="223">
        <f>H154</f>
        <v>0.36597222222222209</v>
      </c>
      <c r="G155" s="155">
        <v>3</v>
      </c>
      <c r="H155" s="223">
        <f t="shared" si="14"/>
        <v>0.36805555555555541</v>
      </c>
      <c r="I155" s="167"/>
    </row>
    <row r="156" spans="1:9" ht="13.8" x14ac:dyDescent="0.25">
      <c r="A156" s="173" t="s">
        <v>393</v>
      </c>
      <c r="B156" s="179" t="s">
        <v>167</v>
      </c>
      <c r="C156" s="179" t="s">
        <v>276</v>
      </c>
      <c r="D156" s="204" t="s">
        <v>469</v>
      </c>
      <c r="E156" s="179" t="s">
        <v>233</v>
      </c>
      <c r="F156" s="229">
        <f>H155</f>
        <v>0.36805555555555541</v>
      </c>
      <c r="G156" s="185">
        <v>0</v>
      </c>
      <c r="H156" s="229">
        <f t="shared" si="14"/>
        <v>0.36805555555555541</v>
      </c>
      <c r="I156" s="191" t="s">
        <v>522</v>
      </c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469</v>
      </c>
      <c r="E157" s="142" t="s">
        <v>280</v>
      </c>
      <c r="F157" s="223">
        <f>H156</f>
        <v>0.36805555555555541</v>
      </c>
      <c r="G157" s="155">
        <v>3</v>
      </c>
      <c r="H157" s="223">
        <f t="shared" si="14"/>
        <v>0.37013888888888874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469</v>
      </c>
      <c r="E158" s="142" t="s">
        <v>283</v>
      </c>
      <c r="F158" s="223">
        <f>H157</f>
        <v>0.37013888888888874</v>
      </c>
      <c r="G158" s="155">
        <v>3</v>
      </c>
      <c r="H158" s="223">
        <f t="shared" si="14"/>
        <v>0.37222222222222207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469</v>
      </c>
      <c r="E160" s="142" t="s">
        <v>189</v>
      </c>
      <c r="F160" s="223">
        <f>H158</f>
        <v>0.37222222222222207</v>
      </c>
      <c r="G160" s="155">
        <v>3</v>
      </c>
      <c r="H160" s="223">
        <f t="shared" ref="H160:H167" si="15">F160+TIME(0,G160,0)</f>
        <v>0.37430555555555539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469</v>
      </c>
      <c r="E161" s="142" t="s">
        <v>349</v>
      </c>
      <c r="F161" s="223">
        <f t="shared" ref="F161:F167" si="16">H160</f>
        <v>0.37430555555555539</v>
      </c>
      <c r="G161" s="155">
        <v>3</v>
      </c>
      <c r="H161" s="223">
        <f t="shared" si="15"/>
        <v>0.37638888888888872</v>
      </c>
      <c r="I161" s="167" t="s">
        <v>522</v>
      </c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469</v>
      </c>
      <c r="E162" s="142" t="s">
        <v>293</v>
      </c>
      <c r="F162" s="223">
        <f t="shared" si="16"/>
        <v>0.37638888888888872</v>
      </c>
      <c r="G162" s="155">
        <v>3</v>
      </c>
      <c r="H162" s="223">
        <f t="shared" si="15"/>
        <v>0.37847222222222204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469</v>
      </c>
      <c r="E163" s="142" t="s">
        <v>179</v>
      </c>
      <c r="F163" s="223">
        <f t="shared" si="16"/>
        <v>0.37847222222222204</v>
      </c>
      <c r="G163" s="155">
        <v>3</v>
      </c>
      <c r="H163" s="223">
        <f t="shared" si="15"/>
        <v>0.38055555555555537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469</v>
      </c>
      <c r="E164" s="142" t="s">
        <v>298</v>
      </c>
      <c r="F164" s="223">
        <f t="shared" si="16"/>
        <v>0.38055555555555537</v>
      </c>
      <c r="G164" s="155">
        <v>3</v>
      </c>
      <c r="H164" s="223">
        <f t="shared" si="15"/>
        <v>0.3826388888888887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469</v>
      </c>
      <c r="E165" s="142" t="s">
        <v>301</v>
      </c>
      <c r="F165" s="223">
        <f t="shared" si="16"/>
        <v>0.3826388888888887</v>
      </c>
      <c r="G165" s="155">
        <v>3</v>
      </c>
      <c r="H165" s="223">
        <f t="shared" si="15"/>
        <v>0.38472222222222202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469</v>
      </c>
      <c r="E166" s="142" t="s">
        <v>304</v>
      </c>
      <c r="F166" s="223">
        <f t="shared" si="16"/>
        <v>0.38472222222222202</v>
      </c>
      <c r="G166" s="155">
        <v>3</v>
      </c>
      <c r="H166" s="223">
        <f t="shared" si="15"/>
        <v>0.38680555555555535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469</v>
      </c>
      <c r="E167" s="142" t="s">
        <v>376</v>
      </c>
      <c r="F167" s="223">
        <f t="shared" si="16"/>
        <v>0.38680555555555535</v>
      </c>
      <c r="G167" s="155">
        <v>3</v>
      </c>
      <c r="H167" s="223">
        <f t="shared" si="15"/>
        <v>0.38888888888888867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513</v>
      </c>
      <c r="D169" s="148" t="s">
        <v>469</v>
      </c>
      <c r="E169" s="142" t="s">
        <v>426</v>
      </c>
      <c r="F169" s="223">
        <f>H167</f>
        <v>0.38888888888888867</v>
      </c>
      <c r="G169" s="155">
        <v>3</v>
      </c>
      <c r="H169" s="223">
        <f>F169+TIME(0,G169,0)</f>
        <v>0.390972222222222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469</v>
      </c>
      <c r="E171" s="179" t="s">
        <v>353</v>
      </c>
      <c r="F171" s="229">
        <f>H169</f>
        <v>0.390972222222222</v>
      </c>
      <c r="G171" s="185">
        <v>0</v>
      </c>
      <c r="H171" s="229">
        <f>F171+TIME(0,G171,0)</f>
        <v>0.390972222222222</v>
      </c>
      <c r="I171" s="191"/>
    </row>
    <row r="172" spans="1:9" ht="13.8" x14ac:dyDescent="0.25">
      <c r="A172" s="130" t="s">
        <v>471</v>
      </c>
      <c r="B172" s="142" t="s">
        <v>167</v>
      </c>
      <c r="C172" s="142" t="s">
        <v>354</v>
      </c>
      <c r="D172" s="148" t="s">
        <v>469</v>
      </c>
      <c r="E172" s="142" t="s">
        <v>437</v>
      </c>
      <c r="F172" s="223">
        <f>H171</f>
        <v>0.390972222222222</v>
      </c>
      <c r="G172" s="155">
        <v>5</v>
      </c>
      <c r="H172" s="223">
        <f>F172+TIME(0,G172,0)</f>
        <v>0.39444444444444421</v>
      </c>
      <c r="I172" s="167"/>
    </row>
    <row r="173" spans="1:9" ht="13.8" x14ac:dyDescent="0.25">
      <c r="A173" s="173" t="s">
        <v>472</v>
      </c>
      <c r="B173" s="179" t="s">
        <v>167</v>
      </c>
      <c r="C173" s="179" t="s">
        <v>409</v>
      </c>
      <c r="D173" s="204" t="s">
        <v>469</v>
      </c>
      <c r="E173" s="179" t="s">
        <v>353</v>
      </c>
      <c r="F173" s="229">
        <f>H172</f>
        <v>0.39444444444444421</v>
      </c>
      <c r="G173" s="185">
        <v>0</v>
      </c>
      <c r="H173" s="229">
        <f>F173+TIME(0,G173,0)</f>
        <v>0.39444444444444421</v>
      </c>
      <c r="I173" s="191"/>
    </row>
    <row r="174" spans="1:9" ht="13.8" x14ac:dyDescent="0.25">
      <c r="A174" s="173" t="s">
        <v>473</v>
      </c>
      <c r="B174" s="179" t="s">
        <v>167</v>
      </c>
      <c r="C174" s="179" t="s">
        <v>355</v>
      </c>
      <c r="D174" s="204" t="s">
        <v>469</v>
      </c>
      <c r="E174" s="179" t="s">
        <v>308</v>
      </c>
      <c r="F174" s="229">
        <f>H173</f>
        <v>0.39444444444444421</v>
      </c>
      <c r="G174" s="185">
        <v>0</v>
      </c>
      <c r="H174" s="229">
        <f>F174+TIME(0,G174,0)</f>
        <v>0.39444444444444421</v>
      </c>
      <c r="I174" s="191" t="s">
        <v>522</v>
      </c>
    </row>
    <row r="175" spans="1:9" ht="13.8" x14ac:dyDescent="0.25">
      <c r="A175" s="175" t="s">
        <v>474</v>
      </c>
      <c r="B175" s="181" t="s">
        <v>167</v>
      </c>
      <c r="C175" s="181" t="s">
        <v>410</v>
      </c>
      <c r="D175" s="217" t="s">
        <v>469</v>
      </c>
      <c r="E175" s="181" t="s">
        <v>356</v>
      </c>
      <c r="F175" s="230">
        <f>H174</f>
        <v>0.39444444444444421</v>
      </c>
      <c r="G175" s="187">
        <v>0</v>
      </c>
      <c r="H175" s="230">
        <f>F175+TIME(0,G175,0)</f>
        <v>0.39444444444444421</v>
      </c>
      <c r="I175" s="193" t="s">
        <v>522</v>
      </c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0.39444444444444421</v>
      </c>
      <c r="G179" s="155">
        <v>3</v>
      </c>
      <c r="H179" s="223">
        <f>F179+TIME(0,G179,0)</f>
        <v>0.39652777777777753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514</v>
      </c>
      <c r="D180" s="148" t="s">
        <v>1</v>
      </c>
      <c r="E180" s="142" t="s">
        <v>189</v>
      </c>
      <c r="F180" s="223">
        <f>H179</f>
        <v>0.39652777777777753</v>
      </c>
      <c r="G180" s="155">
        <v>6</v>
      </c>
      <c r="H180" s="223">
        <f>F180+TIME(0,G180,0)</f>
        <v>0.40069444444444419</v>
      </c>
      <c r="I180" s="167" t="s">
        <v>522</v>
      </c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0.40069444444444419</v>
      </c>
      <c r="G182" s="185">
        <v>0</v>
      </c>
      <c r="H182" s="229">
        <f t="shared" ref="H182:H187" si="17">F182+TIME(0,G182,0)</f>
        <v>0.40069444444444419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0.40069444444444419</v>
      </c>
      <c r="G183" s="185">
        <v>0</v>
      </c>
      <c r="H183" s="229">
        <f t="shared" si="17"/>
        <v>0.40069444444444419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0.40069444444444419</v>
      </c>
      <c r="G184" s="185">
        <v>0</v>
      </c>
      <c r="H184" s="229">
        <f t="shared" si="17"/>
        <v>0.40069444444444419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0.40069444444444419</v>
      </c>
      <c r="G185" s="185">
        <v>0</v>
      </c>
      <c r="H185" s="229">
        <f t="shared" si="17"/>
        <v>0.40069444444444419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0.40069444444444419</v>
      </c>
      <c r="G186" s="185">
        <v>0</v>
      </c>
      <c r="H186" s="229">
        <f t="shared" si="17"/>
        <v>0.40069444444444419</v>
      </c>
      <c r="I186" s="191"/>
    </row>
    <row r="187" spans="1:9" ht="27.6" x14ac:dyDescent="0.25">
      <c r="A187" s="130" t="s">
        <v>404</v>
      </c>
      <c r="B187" s="142" t="s">
        <v>363</v>
      </c>
      <c r="C187" s="142" t="s">
        <v>470</v>
      </c>
      <c r="D187" s="142"/>
      <c r="E187" s="142" t="s">
        <v>283</v>
      </c>
      <c r="F187" s="223">
        <f>H186</f>
        <v>0.40069444444444419</v>
      </c>
      <c r="G187" s="155">
        <v>3</v>
      </c>
      <c r="H187" s="223">
        <f t="shared" si="17"/>
        <v>0.40277777777777751</v>
      </c>
      <c r="I187" s="167" t="s">
        <v>522</v>
      </c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30" t="s">
        <v>287</v>
      </c>
      <c r="B189" s="142" t="s">
        <v>176</v>
      </c>
      <c r="C189" s="142" t="s">
        <v>447</v>
      </c>
      <c r="D189" s="142"/>
      <c r="E189" s="142" t="s">
        <v>189</v>
      </c>
      <c r="F189" s="223">
        <f>H187</f>
        <v>0.40277777777777751</v>
      </c>
      <c r="G189" s="155">
        <v>3</v>
      </c>
      <c r="H189" s="223">
        <f t="shared" ref="H189:H196" si="18">F189+TIME(0,G189,0)</f>
        <v>0.40486111111111084</v>
      </c>
      <c r="I189" s="167" t="s">
        <v>522</v>
      </c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0.40486111111111084</v>
      </c>
      <c r="G190" s="185">
        <v>0</v>
      </c>
      <c r="H190" s="229">
        <f t="shared" si="18"/>
        <v>0.40486111111111084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0.40486111111111084</v>
      </c>
      <c r="G191" s="185">
        <v>0</v>
      </c>
      <c r="H191" s="229">
        <f t="shared" si="18"/>
        <v>0.40486111111111084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0.40486111111111084</v>
      </c>
      <c r="G192" s="185">
        <v>0</v>
      </c>
      <c r="H192" s="229">
        <f t="shared" si="18"/>
        <v>0.40486111111111084</v>
      </c>
      <c r="I192" s="191"/>
    </row>
    <row r="193" spans="1:9" ht="13.8" x14ac:dyDescent="0.25">
      <c r="A193" s="130" t="s">
        <v>294</v>
      </c>
      <c r="B193" s="142" t="s">
        <v>176</v>
      </c>
      <c r="C193" s="142" t="s">
        <v>297</v>
      </c>
      <c r="D193" s="142"/>
      <c r="E193" s="142" t="s">
        <v>298</v>
      </c>
      <c r="F193" s="223">
        <f t="shared" si="19"/>
        <v>0.40486111111111084</v>
      </c>
      <c r="G193" s="155">
        <v>6</v>
      </c>
      <c r="H193" s="223">
        <f t="shared" si="18"/>
        <v>0.40902777777777749</v>
      </c>
      <c r="I193" s="167" t="s">
        <v>522</v>
      </c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0.40902777777777749</v>
      </c>
      <c r="G194" s="185">
        <v>0</v>
      </c>
      <c r="H194" s="229">
        <f t="shared" si="18"/>
        <v>0.40902777777777749</v>
      </c>
      <c r="I194" s="191"/>
    </row>
    <row r="195" spans="1:9" ht="13.8" x14ac:dyDescent="0.25">
      <c r="A195" s="130" t="s">
        <v>299</v>
      </c>
      <c r="B195" s="142" t="s">
        <v>176</v>
      </c>
      <c r="C195" s="142" t="s">
        <v>351</v>
      </c>
      <c r="D195" s="142"/>
      <c r="E195" s="142" t="s">
        <v>304</v>
      </c>
      <c r="F195" s="223">
        <f t="shared" si="19"/>
        <v>0.40902777777777749</v>
      </c>
      <c r="G195" s="155">
        <v>6</v>
      </c>
      <c r="H195" s="223">
        <f t="shared" si="18"/>
        <v>0.41319444444444414</v>
      </c>
      <c r="I195" s="167" t="s">
        <v>522</v>
      </c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0.41319444444444414</v>
      </c>
      <c r="G196" s="185">
        <v>0</v>
      </c>
      <c r="H196" s="229">
        <f t="shared" si="18"/>
        <v>0.41319444444444414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207" t="s">
        <v>307</v>
      </c>
      <c r="B198" s="208" t="s">
        <v>363</v>
      </c>
      <c r="C198" s="208" t="s">
        <v>513</v>
      </c>
      <c r="D198" s="208"/>
      <c r="E198" s="208" t="s">
        <v>426</v>
      </c>
      <c r="F198" s="234">
        <f>H196</f>
        <v>0.41319444444444414</v>
      </c>
      <c r="G198" s="209">
        <v>6</v>
      </c>
      <c r="H198" s="234">
        <f>F198+TIME(0,G198,0)</f>
        <v>0.41736111111111079</v>
      </c>
      <c r="I198" s="210" t="s">
        <v>522</v>
      </c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30" x14ac:dyDescent="0.25">
      <c r="A201" s="127" t="s">
        <v>311</v>
      </c>
      <c r="B201" s="139" t="s">
        <v>363</v>
      </c>
      <c r="C201" s="139" t="s">
        <v>523</v>
      </c>
      <c r="D201" s="139"/>
      <c r="E201" s="139" t="s">
        <v>189</v>
      </c>
      <c r="F201" s="220">
        <f>H198</f>
        <v>0.41736111111111079</v>
      </c>
      <c r="G201" s="152">
        <v>5</v>
      </c>
      <c r="H201" s="220">
        <f>F201+TIME(0,G201,0)</f>
        <v>0.420833333333333</v>
      </c>
      <c r="I201" s="164" t="s">
        <v>522</v>
      </c>
    </row>
    <row r="202" spans="1:9" ht="15" x14ac:dyDescent="0.25">
      <c r="A202" s="127" t="s">
        <v>312</v>
      </c>
      <c r="B202" s="139" t="s">
        <v>363</v>
      </c>
      <c r="C202" s="139" t="s">
        <v>524</v>
      </c>
      <c r="D202" s="139"/>
      <c r="E202" s="139" t="s">
        <v>298</v>
      </c>
      <c r="F202" s="220">
        <f>H201</f>
        <v>0.420833333333333</v>
      </c>
      <c r="G202" s="152">
        <v>3</v>
      </c>
      <c r="H202" s="220">
        <f>F202+TIME(0,G202,0)</f>
        <v>0.42291666666666633</v>
      </c>
      <c r="I202" s="164" t="s">
        <v>522</v>
      </c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0.42291666666666633</v>
      </c>
      <c r="G203" s="184">
        <v>0</v>
      </c>
      <c r="H203" s="228">
        <f>F203+TIME(0,G203,0)</f>
        <v>0.42291666666666633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0.42291666666666633</v>
      </c>
      <c r="G206" s="161">
        <v>1</v>
      </c>
      <c r="H206" s="235">
        <f>F206+TIME(0,G206,0)</f>
        <v>0.42361111111111077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0.42361111111111077</v>
      </c>
      <c r="G207" s="161">
        <v>1</v>
      </c>
      <c r="H207" s="235">
        <f>F207+TIME(0,G207,0)</f>
        <v>0.42430555555555521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0.42430555555555521</v>
      </c>
      <c r="G208" s="161">
        <v>1</v>
      </c>
      <c r="H208" s="235">
        <f>F208+TIME(0,G208,0)</f>
        <v>0.42499999999999966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108.0000000000005</v>
      </c>
      <c r="H209" s="232">
        <v>0.5</v>
      </c>
      <c r="I209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25:I12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8" r:id="rId50"/>
    <hyperlink ref="D130" r:id="rId51"/>
    <hyperlink ref="D133" r:id="rId52"/>
    <hyperlink ref="D134" r:id="rId53"/>
    <hyperlink ref="D136" r:id="rId54"/>
    <hyperlink ref="D137" r:id="rId55"/>
    <hyperlink ref="D138" r:id="rId56"/>
    <hyperlink ref="D139" r:id="rId57"/>
    <hyperlink ref="D146" r:id="rId58"/>
    <hyperlink ref="D147" r:id="rId59"/>
    <hyperlink ref="D149" r:id="rId60"/>
    <hyperlink ref="D150" r:id="rId61"/>
    <hyperlink ref="D153" r:id="rId62"/>
    <hyperlink ref="D154" r:id="rId63"/>
    <hyperlink ref="D155" r:id="rId64"/>
    <hyperlink ref="D156" r:id="rId65"/>
    <hyperlink ref="D157" r:id="rId66"/>
    <hyperlink ref="D158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6" r:id="rId74"/>
    <hyperlink ref="D167" r:id="rId75"/>
    <hyperlink ref="D169" r:id="rId76"/>
    <hyperlink ref="D171" r:id="rId77"/>
    <hyperlink ref="D172" r:id="rId78"/>
    <hyperlink ref="D173" r:id="rId79"/>
    <hyperlink ref="D174" r:id="rId80"/>
    <hyperlink ref="D175" r:id="rId81"/>
    <hyperlink ref="D179" r:id="rId82"/>
    <hyperlink ref="D180" r:id="rId83"/>
    <hyperlink ref="D206" r:id="rId84"/>
    <hyperlink ref="D207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245" t="str">
        <f>Parameters!B1</f>
        <v>165th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5.05" customHeight="1" x14ac:dyDescent="0.4">
      <c r="A2" s="245" t="str">
        <f>Parameters!B2</f>
        <v>Hilton Waikoloa Village, Kona, HI, USA</v>
      </c>
      <c r="B2" s="240"/>
      <c r="C2" s="240"/>
      <c r="D2" s="240"/>
      <c r="E2" s="240"/>
      <c r="F2" s="240"/>
      <c r="G2" s="240"/>
      <c r="H2" s="240"/>
      <c r="I2" s="240"/>
    </row>
    <row r="3" spans="1:9" ht="25.05" customHeight="1" x14ac:dyDescent="0.4">
      <c r="A3" s="245" t="str">
        <f>Parameters!B3</f>
        <v>September 10-15,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3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3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3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3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5">
      <c r="A8" s="241" t="str">
        <f>"Agenda R" &amp; Parameters!$B$8</f>
        <v>Agenda R6</v>
      </c>
      <c r="B8" s="242"/>
      <c r="C8" s="242"/>
      <c r="D8" s="242"/>
      <c r="E8" s="242"/>
      <c r="F8" s="242"/>
      <c r="G8" s="242"/>
      <c r="H8" s="242"/>
      <c r="I8" s="242"/>
    </row>
    <row r="12" spans="1:9" ht="15.6" x14ac:dyDescent="0.3">
      <c r="A12" s="243" t="s">
        <v>515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490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496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501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492</v>
      </c>
    </row>
    <row r="9" spans="1:5" s="215" customFormat="1" x14ac:dyDescent="0.25">
      <c r="A9" s="211" t="s">
        <v>129</v>
      </c>
      <c r="B9" s="212" t="s">
        <v>79</v>
      </c>
      <c r="C9" s="212" t="s">
        <v>379</v>
      </c>
      <c r="D9" s="213"/>
      <c r="E9" s="214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500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493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498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491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494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489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499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495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488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497</v>
      </c>
    </row>
    <row r="20" spans="1:9" ht="12.75" customHeight="1" x14ac:dyDescent="0.25">
      <c r="A20" s="201" t="s">
        <v>430</v>
      </c>
      <c r="B20" s="47" t="s">
        <v>503</v>
      </c>
      <c r="C20" s="47" t="s">
        <v>431</v>
      </c>
      <c r="D20" s="69" t="s">
        <v>502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479</v>
      </c>
      <c r="C35" s="2"/>
      <c r="D35" s="2"/>
    </row>
    <row r="36" spans="1:4" x14ac:dyDescent="0.25">
      <c r="A36" s="52" t="s">
        <v>113</v>
      </c>
      <c r="B36" s="75" t="s">
        <v>480</v>
      </c>
      <c r="C36" s="2"/>
      <c r="D36" s="2"/>
    </row>
    <row r="37" spans="1:4" x14ac:dyDescent="0.25">
      <c r="A37" s="52" t="s">
        <v>114</v>
      </c>
      <c r="B37" s="75" t="s">
        <v>484</v>
      </c>
      <c r="C37" s="2"/>
      <c r="D37" s="2"/>
    </row>
    <row r="38" spans="1:4" ht="15.6" x14ac:dyDescent="0.25">
      <c r="A38" s="52" t="s">
        <v>116</v>
      </c>
      <c r="B38" s="75" t="s">
        <v>516</v>
      </c>
      <c r="C38" s="2"/>
      <c r="D38" s="2"/>
    </row>
    <row r="39" spans="1:4" ht="15.6" x14ac:dyDescent="0.25">
      <c r="A39" s="52" t="s">
        <v>118</v>
      </c>
      <c r="B39" s="75" t="s">
        <v>485</v>
      </c>
      <c r="C39" s="2"/>
      <c r="D39" s="2"/>
    </row>
    <row r="40" spans="1:4" x14ac:dyDescent="0.25">
      <c r="A40" s="52" t="s">
        <v>117</v>
      </c>
      <c r="B40" s="75" t="s">
        <v>517</v>
      </c>
      <c r="C40" s="2"/>
      <c r="D40" s="2"/>
    </row>
    <row r="41" spans="1:4" x14ac:dyDescent="0.25">
      <c r="A41" s="52" t="s">
        <v>452</v>
      </c>
      <c r="B41" s="75" t="s">
        <v>481</v>
      </c>
      <c r="C41" s="2"/>
      <c r="D41" s="2"/>
    </row>
    <row r="42" spans="1:4" x14ac:dyDescent="0.25">
      <c r="A42" s="52" t="s">
        <v>1</v>
      </c>
      <c r="B42" s="75" t="s">
        <v>486</v>
      </c>
      <c r="C42" s="2"/>
      <c r="D42" s="2"/>
    </row>
    <row r="43" spans="1:4" x14ac:dyDescent="0.25">
      <c r="A43" s="52" t="s">
        <v>115</v>
      </c>
      <c r="B43" s="75" t="s">
        <v>487</v>
      </c>
      <c r="C43" s="2"/>
      <c r="D43" s="2"/>
    </row>
    <row r="44" spans="1:4" x14ac:dyDescent="0.25">
      <c r="A44" s="52" t="s">
        <v>151</v>
      </c>
      <c r="B44" s="75" t="s">
        <v>482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476</v>
      </c>
    </row>
    <row r="2" spans="1:2" x14ac:dyDescent="0.25">
      <c r="A2" s="39" t="s">
        <v>91</v>
      </c>
      <c r="B2" s="39" t="s">
        <v>477</v>
      </c>
    </row>
    <row r="3" spans="1:2" ht="13.8" thickBot="1" x14ac:dyDescent="0.3">
      <c r="A3" s="39" t="s">
        <v>92</v>
      </c>
      <c r="B3" s="39" t="s">
        <v>478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2017-09-15T06:49:33Z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