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70" r:id="rId4"/>
    <sheet name="CAC" sheetId="87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71" l="1"/>
  <c r="H28" i="871"/>
  <c r="F28" i="871"/>
  <c r="H26" i="871"/>
  <c r="F26" i="871"/>
  <c r="H24" i="871"/>
  <c r="F24" i="871"/>
  <c r="H22" i="871"/>
  <c r="F22" i="871"/>
  <c r="H20" i="871"/>
  <c r="F20" i="871"/>
  <c r="H18" i="871"/>
  <c r="F18" i="871"/>
  <c r="H16" i="871"/>
  <c r="F16" i="871"/>
  <c r="H14" i="871"/>
  <c r="A3" i="871"/>
  <c r="A2" i="871"/>
  <c r="A1" i="871"/>
  <c r="G209" i="870"/>
  <c r="H208" i="870"/>
  <c r="F208" i="870"/>
  <c r="H207" i="870"/>
  <c r="F207" i="870"/>
  <c r="H206" i="870"/>
  <c r="F206" i="870"/>
  <c r="H203" i="870"/>
  <c r="F203" i="870"/>
  <c r="H202" i="870"/>
  <c r="F202" i="870"/>
  <c r="H201" i="870"/>
  <c r="F201" i="870"/>
  <c r="H198" i="870"/>
  <c r="F198" i="870"/>
  <c r="H196" i="870"/>
  <c r="F196" i="870"/>
  <c r="H195" i="870"/>
  <c r="F195" i="870"/>
  <c r="H194" i="870"/>
  <c r="F194" i="870"/>
  <c r="H193" i="870"/>
  <c r="F193" i="870"/>
  <c r="H192" i="870"/>
  <c r="F192" i="870"/>
  <c r="H191" i="870"/>
  <c r="F191" i="870"/>
  <c r="H190" i="870"/>
  <c r="F190" i="870"/>
  <c r="H189" i="870"/>
  <c r="F189" i="870"/>
  <c r="H187" i="870"/>
  <c r="F187" i="870"/>
  <c r="H186" i="870"/>
  <c r="F186" i="870"/>
  <c r="H185" i="870"/>
  <c r="F185" i="870"/>
  <c r="H184" i="870"/>
  <c r="F184" i="870"/>
  <c r="H183" i="870"/>
  <c r="F183" i="870"/>
  <c r="H182" i="870"/>
  <c r="F182" i="870"/>
  <c r="H180" i="870"/>
  <c r="F180" i="870"/>
  <c r="H179" i="870"/>
  <c r="F179" i="870"/>
  <c r="H175" i="870"/>
  <c r="F175" i="870"/>
  <c r="H174" i="870"/>
  <c r="F174" i="870"/>
  <c r="H173" i="870"/>
  <c r="F173" i="870"/>
  <c r="H172" i="870"/>
  <c r="F172" i="870"/>
  <c r="H171" i="870"/>
  <c r="F171" i="870"/>
  <c r="H169" i="870"/>
  <c r="F169" i="870"/>
  <c r="H167" i="870"/>
  <c r="F167" i="870"/>
  <c r="H166" i="870"/>
  <c r="F166" i="870"/>
  <c r="H165" i="870"/>
  <c r="F165" i="870"/>
  <c r="H164" i="870"/>
  <c r="F164" i="870"/>
  <c r="H163" i="870"/>
  <c r="F163" i="870"/>
  <c r="H162" i="870"/>
  <c r="F162" i="870"/>
  <c r="H161" i="870"/>
  <c r="F161" i="870"/>
  <c r="H160" i="870"/>
  <c r="F160" i="870"/>
  <c r="H158" i="870"/>
  <c r="F158" i="870"/>
  <c r="H157" i="870"/>
  <c r="F157" i="870"/>
  <c r="H156" i="870"/>
  <c r="F156" i="870"/>
  <c r="H155" i="870"/>
  <c r="F155" i="870"/>
  <c r="H154" i="870"/>
  <c r="F154" i="870"/>
  <c r="H153" i="870"/>
  <c r="F153" i="870"/>
  <c r="H151" i="870"/>
  <c r="F151" i="870"/>
  <c r="H150" i="870"/>
  <c r="F150" i="870"/>
  <c r="H149" i="870"/>
  <c r="F149" i="870"/>
  <c r="H148" i="870"/>
  <c r="F148" i="870"/>
  <c r="H147" i="870"/>
  <c r="F147" i="870"/>
  <c r="H146" i="870"/>
  <c r="F146" i="870"/>
  <c r="H145" i="870"/>
  <c r="F145" i="870"/>
  <c r="H141" i="870"/>
  <c r="F141" i="870"/>
  <c r="H140" i="870"/>
  <c r="F140" i="870"/>
  <c r="H139" i="870"/>
  <c r="F139" i="870"/>
  <c r="H138" i="870"/>
  <c r="F138" i="870"/>
  <c r="H137" i="870"/>
  <c r="F137" i="870"/>
  <c r="H136" i="870"/>
  <c r="F136" i="870"/>
  <c r="H135" i="870"/>
  <c r="F135" i="870"/>
  <c r="H134" i="870"/>
  <c r="F134" i="870"/>
  <c r="H133" i="870"/>
  <c r="F133" i="870"/>
  <c r="H130" i="870"/>
  <c r="F130" i="870"/>
  <c r="H129" i="870"/>
  <c r="F129" i="870"/>
  <c r="H128" i="870"/>
  <c r="G123" i="870"/>
  <c r="H122" i="870"/>
  <c r="F122" i="870"/>
  <c r="H120" i="870"/>
  <c r="F120" i="870"/>
  <c r="H119" i="870"/>
  <c r="F119" i="870"/>
  <c r="H118" i="870"/>
  <c r="F118" i="870"/>
  <c r="H115" i="870"/>
  <c r="F115" i="870"/>
  <c r="H113" i="870"/>
  <c r="F113" i="870"/>
  <c r="H112" i="870"/>
  <c r="F112" i="870"/>
  <c r="H108" i="870"/>
  <c r="F108" i="870"/>
  <c r="H105" i="870"/>
  <c r="F105" i="870"/>
  <c r="H104" i="870"/>
  <c r="F104" i="870"/>
  <c r="H103" i="870"/>
  <c r="F103" i="870"/>
  <c r="H102" i="870"/>
  <c r="F102" i="870"/>
  <c r="H101" i="870"/>
  <c r="F101" i="870"/>
  <c r="H98" i="870"/>
  <c r="F98" i="870"/>
  <c r="H97" i="870"/>
  <c r="F97" i="870"/>
  <c r="H96" i="870"/>
  <c r="G91" i="870"/>
  <c r="H90" i="870"/>
  <c r="F90" i="870"/>
  <c r="H88" i="870"/>
  <c r="F88" i="870"/>
  <c r="H85" i="870"/>
  <c r="F85" i="870"/>
  <c r="H84" i="870"/>
  <c r="F84" i="870"/>
  <c r="H82" i="870"/>
  <c r="F82" i="870"/>
  <c r="H81" i="870"/>
  <c r="F81" i="870"/>
  <c r="H80" i="870"/>
  <c r="F80" i="870"/>
  <c r="H79" i="870"/>
  <c r="F79" i="870"/>
  <c r="H78" i="870"/>
  <c r="F78" i="870"/>
  <c r="H77" i="870"/>
  <c r="F77" i="870"/>
  <c r="H76" i="870"/>
  <c r="F76" i="870"/>
  <c r="H75" i="870"/>
  <c r="F75" i="870"/>
  <c r="H73" i="870"/>
  <c r="F73" i="870"/>
  <c r="H72" i="870"/>
  <c r="F72" i="870"/>
  <c r="H71" i="870"/>
  <c r="F71" i="870"/>
  <c r="H70" i="870"/>
  <c r="F70" i="870"/>
  <c r="H69" i="870"/>
  <c r="F69" i="870"/>
  <c r="H68" i="870"/>
  <c r="F68" i="870"/>
  <c r="H66" i="870"/>
  <c r="F66" i="870"/>
  <c r="H65" i="870"/>
  <c r="F65" i="870"/>
  <c r="H64" i="870"/>
  <c r="F64" i="870"/>
  <c r="H63" i="870"/>
  <c r="F63" i="870"/>
  <c r="H62" i="870"/>
  <c r="F62" i="870"/>
  <c r="H61" i="870"/>
  <c r="F61" i="870"/>
  <c r="H60" i="870"/>
  <c r="F60" i="870"/>
  <c r="H59" i="870"/>
  <c r="F59" i="870"/>
  <c r="H58" i="870"/>
  <c r="F58" i="870"/>
  <c r="H57" i="870"/>
  <c r="F57" i="870"/>
  <c r="H53" i="870"/>
  <c r="F53" i="870"/>
  <c r="H52" i="870"/>
  <c r="F52" i="870"/>
  <c r="H51" i="870"/>
  <c r="F51" i="870"/>
  <c r="H50" i="870"/>
  <c r="F50" i="870"/>
  <c r="H49" i="870"/>
  <c r="F49" i="870"/>
  <c r="H48" i="870"/>
  <c r="F48" i="870"/>
  <c r="H47" i="870"/>
  <c r="F47" i="870"/>
  <c r="H46" i="870"/>
  <c r="F46" i="870"/>
  <c r="H45" i="870"/>
  <c r="F45" i="870"/>
  <c r="H42" i="870"/>
  <c r="F42" i="870"/>
  <c r="H41" i="870"/>
  <c r="F41" i="870"/>
  <c r="H40" i="870"/>
  <c r="F40" i="870"/>
  <c r="H39" i="870"/>
  <c r="F39" i="870"/>
  <c r="H38" i="870"/>
  <c r="F38" i="870"/>
  <c r="H36" i="870"/>
  <c r="F36" i="870"/>
  <c r="H35" i="870"/>
  <c r="F35" i="870"/>
  <c r="H34" i="870"/>
  <c r="F34" i="870"/>
  <c r="H33" i="870"/>
  <c r="F33" i="870"/>
  <c r="H32" i="870"/>
  <c r="F32" i="870"/>
  <c r="H31" i="870"/>
  <c r="F31" i="870"/>
  <c r="H30" i="870"/>
  <c r="F30" i="870"/>
  <c r="H29" i="870"/>
  <c r="F29" i="870"/>
  <c r="H28" i="870"/>
  <c r="F28" i="870"/>
  <c r="H27" i="870"/>
  <c r="F27" i="870"/>
  <c r="H26" i="870"/>
  <c r="F26" i="870"/>
  <c r="H24" i="870"/>
  <c r="F24" i="870"/>
  <c r="H20" i="870"/>
  <c r="F20" i="870"/>
  <c r="H19" i="870"/>
  <c r="F19" i="870"/>
  <c r="H18" i="870"/>
  <c r="F18" i="870"/>
  <c r="H17" i="870"/>
  <c r="F17" i="870"/>
  <c r="H16" i="870"/>
  <c r="F16" i="870"/>
  <c r="H15" i="870"/>
  <c r="A3" i="870"/>
  <c r="A2" i="870"/>
  <c r="A1" i="870"/>
  <c r="B8" i="782"/>
  <c r="A1" i="779" s="1"/>
  <c r="B1" i="779"/>
  <c r="L31" i="20"/>
  <c r="L29" i="20"/>
  <c r="L27" i="20"/>
  <c r="B2" i="20"/>
  <c r="B5" i="779"/>
  <c r="O5" i="779"/>
  <c r="B5" i="782"/>
  <c r="B7" i="782"/>
  <c r="B3" i="779"/>
  <c r="B5" i="20"/>
  <c r="B7" i="20"/>
  <c r="AA5" i="779"/>
  <c r="I5" i="779"/>
  <c r="C5" i="779"/>
  <c r="U5" i="779"/>
  <c r="A8" i="871" l="1"/>
  <c r="A8" i="870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<sst xmlns="http://schemas.openxmlformats.org/spreadsheetml/2006/main" count="1029" uniqueCount="523">
  <si>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</si>
  <si>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</si>
  <si>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</si>
  <si>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</si>
  <si>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</si>
  <si>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</si>
  <si>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</si>
  <si>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</si>
  <si>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</si>
  <si>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</si>
  <si>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</si>
  <si>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</si>
  <si>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</si>
  <si>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</si>
  <si>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</si>
  <si>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</si>
  <si>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</si>
  <si>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</si>
  <si>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</si>
  <si>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</si>
  <si>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</si>
  <si>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</si>
  <si>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</si>
  <si>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</si>
  <si>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</si>
  <si>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</si>
  <si>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</si>
  <si>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</si>
  <si>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</si>
  <si>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</si>
  <si>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</si>
  <si>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</si>
  <si>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</si>
  <si>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</si>
  <si>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</si>
  <si>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</si>
  <si>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</si>
  <si>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</si>
  <si>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</si>
  <si>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</si>
  <si>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</si>
  <si>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</si>
  <si>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</si>
  <si>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</si>
  <si>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</si>
  <si>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</si>
  <si>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</si>
  <si>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</si>
  <si>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</si>
  <si>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</si>
  <si>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</si>
  <si>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</si>
  <si>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</si>
  <si>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</si>
  <si>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</si>
  <si>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</si>
  <si>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</si>
  <si>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</si>
  <si>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</si>
  <si>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</si>
  <si>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</si>
  <si>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</si>
  <si>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</si>
  <si>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</si>
  <si>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</si>
  <si>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</si>
  <si>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</si>
  <si>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</si>
  <si>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</si>
  <si>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</si>
  <si>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</si>
  <si>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</si>
  <si>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</si>
  <si>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</si>
  <si>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</si>
  <si>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</si>
  <si>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</si>
  <si>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</si>
  <si>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</si>
  <si>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</si>
  <si>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</si>
  <si>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</si>
  <si>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</si>
  <si>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</si>
  <si>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</si>
  <si>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</si>
  <si>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</si>
  <si>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</si>
  <si>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</si>
  <si>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</si>
  <si>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</si>
  <si>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</si>
  <si>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</si>
  <si>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</si>
  <si>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</si>
  <si>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</si>
  <si>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</si>
  <si>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</si>
  <si>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</si>
  <si>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</si>
  <si>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</si>
  <si>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</si>
  <si>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</si>
  <si>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</si>
  <si>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</si>
  <si>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</si>
  <si>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</si>
  <si>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</si>
  <si>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</si>
  <si>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</si>
  <si>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</si>
  <si>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</si>
  <si>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</si>
  <si>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</si>
  <si>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</si>
  <si>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</si>
  <si>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</si>
  <si>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</si>
  <si>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</si>
  <si>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</si>
  <si>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</si>
  <si>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</si>
  <si>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</si>
  <si>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</si>
  <si>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</si>
  <si>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</si>
  <si>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</si>
  <si>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</si>
  <si>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</si>
  <si>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</si>
  <si>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</si>
  <si>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</si>
  <si>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</si>
  <si>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</si>
  <si>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</si>
  <si>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</si>
  <si>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</si>
  <si>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</si>
  <si>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</si>
  <si>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</si>
  <si>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</si>
  <si>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</si>
  <si>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</si>
  <si>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</si>
  <si>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</si>
  <si>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</si>
  <si>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</si>
  <si>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</si>
  <si>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</si>
  <si>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</si>
  <si>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</si>
  <si>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</si>
  <si>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</si>
  <si>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</si>
  <si>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</si>
  <si>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</si>
  <si>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</si>
  <si>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</si>
  <si>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</si>
  <si>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</si>
  <si>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</si>
  <si>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</si>
  <si>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</si>
  <si>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</si>
  <si>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</si>
  <si>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</si>
  <si>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</si>
  <si>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</si>
  <si>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</si>
  <si>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</si>
  <si>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</si>
  <si>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</si>
  <si>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</si>
  <si>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</si>
  <si>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</si>
  <si>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</si>
  <si>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</si>
  <si>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</si>
  <si>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</si>
  <si>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</si>
  <si>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</si>
  <si>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</si>
  <si>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</si>
  <si>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</si>
  <si>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</si>
  <si>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</si>
  <si>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</si>
  <si>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</si>
  <si>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</si>
  <si>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</si>
  <si>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</si>
  <si>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</si>
  <si>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</si>
  <si>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</si>
  <si>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</si>
  <si>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</si>
  <si>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</si>
  <si>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</si>
  <si>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</si>
  <si>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</si>
  <si>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</si>
  <si>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</si>
  <si>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</si>
  <si>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</si>
  <si>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</si>
  <si>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</si>
  <si>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</si>
  <si>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</si>
  <si>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</si>
  <si>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</si>
  <si>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</si>
  <si>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</si>
  <si>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</si>
  <si>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</si>
  <si>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</si>
  <si>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</si>
  <si>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</si>
  <si>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</si>
  <si>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</si>
  <si>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</si>
  <si>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</si>
  <si>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</si>
  <si>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</si>
  <si>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</si>
  <si>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</si>
  <si>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</si>
  <si>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</si>
  <si>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</si>
  <si>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</si>
  <si>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</si>
  <si>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</si>
  <si>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</si>
  <si>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</si>
  <si>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</si>
  <si>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</si>
  <si>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</si>
  <si>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</si>
  <si>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</si>
  <si>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</si>
  <si>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</si>
  <si>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</si>
  <si>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</si>
  <si>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</si>
  <si>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</si>
  <si>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</si>
  <si>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</si>
  <si>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</si>
  <si>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</si>
  <si>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</si>
  <si>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</si>
  <si>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</si>
  <si>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</si>
  <si>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</si>
  <si>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</si>
  <si>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</si>
  <si>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</si>
  <si>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</si>
  <si>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</si>
  <si>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</si>
  <si>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</si>
  <si>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</si>
  <si>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</si>
  <si>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</si>
  <si>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</si>
  <si>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</si>
  <si>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</si>
  <si>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</si>
  <si>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</si>
  <si>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</si>
  <si>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</si>
  <si>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</si>
  <si>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</si>
  <si>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</si>
  <si>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</si>
  <si>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</si>
  <si>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</si>
  <si>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</si>
  <si>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</si>
  <si>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</si>
  <si>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</si>
  <si>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</si>
  <si>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</si>
  <si>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</si>
  <si>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</si>
  <si>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</si>
  <si>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</si>
  <si>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</si>
  <si>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</si>
  <si>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</si>
  <si>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</si>
  <si>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</si>
  <si>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</si>
  <si>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</si>
  <si>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</si>
  <si>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</si>
  <si>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</si>
  <si>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</si>
  <si>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</si>
  <si>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</si>
  <si>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</si>
  <si>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</si>
  <si>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</si>
  <si>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</si>
  <si>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</si>
  <si>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</si>
  <si>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</si>
  <si>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</si>
  <si>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</si>
  <si>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</si>
  <si>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</si>
  <si>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</si>
  <si>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</si>
  <si>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</si>
  <si>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</si>
  <si>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</si>
  <si>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</si>
  <si>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</si>
  <si>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</si>
  <si>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</si>
  <si>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</si>
  <si>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</si>
  <si>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</si>
  <si>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</si>
  <si>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</si>
  <si>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</si>
  <si>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</si>
  <si>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</si>
  <si>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</si>
  <si>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</si>
  <si>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</si>
  <si>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</si>
  <si>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</si>
  <si>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</si>
  <si>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</si>
  <si>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</si>
  <si>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</si>
  <si>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</si>
  <si>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</si>
  <si>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</si>
  <si>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</si>
  <si>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</si>
  <si>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</si>
  <si>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</si>
  <si>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</si>
  <si>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</si>
  <si>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</si>
  <si>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</si>
  <si>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</si>
  <si>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</si>
  <si>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</si>
  <si>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</si>
  <si>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</si>
  <si>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</si>
  <si>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</si>
  <si>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</si>
  <si>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</si>
  <si>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</si>
  <si>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</si>
  <si>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</si>
  <si>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</si>
  <si>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</si>
  <si>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</si>
  <si>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</si>
  <si>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</si>
  <si>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</si>
  <si>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</si>
  <si>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</si>
  <si>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</si>
  <si>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</si>
  <si>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</si>
  <si>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</si>
  <si>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</si>
  <si>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</si>
  <si>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</si>
  <si>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</si>
  <si>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</si>
  <si>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</si>
  <si>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</si>
  <si>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</si>
  <si>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</si>
  <si>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</si>
  <si>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</si>
  <si>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</si>
  <si>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</si>
  <si>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</si>
  <si>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</si>
  <si>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</si>
  <si>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</si>
  <si>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</si>
  <si>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</si>
  <si>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</si>
  <si>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</si>
  <si>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</si>
  <si>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</si>
  <si>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</si>
  <si>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</si>
  <si>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</si>
  <si>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</si>
  <si>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</si>
  <si>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</si>
  <si>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</si>
  <si>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</si>
  <si>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</si>
  <si>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</si>
  <si>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</si>
  <si>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</si>
  <si>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</si>
  <si>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</si>
  <si>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</si>
  <si>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</si>
  <si>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</si>
  <si>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</si>
  <si>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</si>
  <si>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</si>
  <si>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</si>
  <si>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</si>
  <si>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</si>
  <si>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</si>
  <si>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</si>
  <si>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</si>
  <si>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</si>
  <si>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</si>
  <si>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</si>
  <si>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</si>
  <si>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</si>
  <si>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</si>
  <si>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</si>
  <si>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</si>
  <si>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</si>
  <si>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</si>
  <si>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</si>
  <si>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</si>
  <si>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</si>
  <si>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</si>
  <si>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</si>
  <si>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</si>
  <si>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</si>
  <si>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</si>
  <si>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</si>
  <si>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</si>
  <si>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</si>
  <si>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</si>
  <si>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</si>
  <si>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</si>
  <si>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</si>
  <si>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</si>
  <si>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</si>
  <si>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</si>
  <si>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</si>
  <si>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</si>
  <si>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</si>
  <si>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</si>
  <si>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</si>
  <si>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</si>
  <si>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</si>
  <si>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</si>
  <si>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</si>
  <si>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</si>
  <si>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</si>
  <si>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</si>
  <si>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</si>
  <si>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</si>
  <si>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</si>
  <si>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</si>
  <si>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</si>
  <si>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</si>
  <si>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</si>
  <si>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</si>
  <si>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</si>
  <si>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11-17/876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</si>
  <si>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</si>
  <si>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</si>
  <si>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</si>
  <si>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</si>
  <si>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</si>
  <si>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</si>
  <si>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</si>
  <si>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</si>
  <si>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</si>
  <si>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</si>
  <si>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</si>
  <si>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</si>
  <si>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</si>
  <si>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</si>
  <si>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</si>
  <si>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</si>
  <si>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</si>
  <si>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</si>
  <si>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</si>
  <si>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</si>
  <si>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</si>
  <si>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</si>
  <si>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</si>
  <si>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</si>
  <si>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</si>
  <si>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</si>
  <si>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</si>
  <si>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</si>
  <si>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</si>
  <si>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</si>
  <si>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</si>
  <si>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</si>
  <si>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</si>
  <si>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</si>
  <si>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</si>
  <si>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</si>
  <si>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</si>
  <si>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</si>
  <si>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</si>
  <si>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</si>
  <si>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</si>
  <si>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</si>
  <si>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</si>
  <si>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</si>
  <si>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</si>
  <si>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</si>
  <si>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</si>
  <si>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</si>
  <si>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https://mentor.ieee.org/802.11/dcn/11-17-1266</t>
  </si>
  <si>
    <t>https://mentor.ieee.org/802.11/dcn/11-17-1265</t>
  </si>
  <si>
    <t>802c summary &amp; impact on architecture</t>
  </si>
  <si>
    <t>Marks</t>
  </si>
  <si>
    <t>doc.: IEEE 802.11-17/1167r2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</si>
</sst>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0" borderId="0" xfId="0" applyFont="1" applyFill="1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26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0876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522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42989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5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3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3">
      <c r="B32" s="37"/>
      <c r="C32" s="240"/>
      <c r="D32" s="240"/>
      <c r="E32" s="240"/>
      <c r="F32" s="240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9"/>
      <c r="D34" s="239"/>
      <c r="E34" s="239"/>
      <c r="F34" s="239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9"/>
      <c r="D36" s="239"/>
      <c r="E36" s="239"/>
      <c r="F36" s="239"/>
    </row>
    <row r="37" spans="2:6" ht="20.100000000000001" customHeight="1" x14ac:dyDescent="0.3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C9" zoomScale="145" zoomScaleNormal="145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6" t="str">
        <f>Parameters!B1</f>
        <v>165th IEEE 802.11 WIRELESS LOCAL AREA NETWORKS SESSION</v>
      </c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8"/>
      <c r="IS2" s="1" t="s">
        <v>3</v>
      </c>
    </row>
    <row r="3" spans="1:253" ht="15.75" customHeight="1" x14ac:dyDescent="0.25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1"/>
    </row>
    <row r="4" spans="1:253" ht="15.75" customHeight="1" x14ac:dyDescent="0.25"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4"/>
    </row>
    <row r="5" spans="1:253" ht="21" customHeight="1" x14ac:dyDescent="0.25">
      <c r="B5" s="265" t="str">
        <f>Parameters!B2</f>
        <v>Hilton Waikoloa Village, Kona, HI, USA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3" ht="15.75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</row>
    <row r="7" spans="1:253" ht="15.75" customHeight="1" x14ac:dyDescent="0.25">
      <c r="A7" s="54"/>
      <c r="B7" s="267" t="str">
        <f>Parameters!B3</f>
        <v>September 10-15, 2017</v>
      </c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73"/>
      <c r="R7" s="73"/>
    </row>
    <row r="8" spans="1:253" ht="15.75" customHeight="1" x14ac:dyDescent="0.25">
      <c r="A8" s="54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6" t="s">
        <v>2</v>
      </c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73"/>
      <c r="R25" s="73"/>
    </row>
    <row r="26" spans="1:21" ht="15.75" customHeight="1" x14ac:dyDescent="0.25">
      <c r="A26" s="54"/>
      <c r="B26" s="266"/>
      <c r="C26" s="266"/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6"/>
      <c r="P26" s="266"/>
      <c r="Q26" s="73"/>
      <c r="R26" s="73"/>
    </row>
    <row r="27" spans="1:21" ht="15.75" customHeight="1" x14ac:dyDescent="0.25">
      <c r="B27" s="253" t="s">
        <v>120</v>
      </c>
      <c r="C27" s="253"/>
      <c r="D27" s="253"/>
      <c r="E27" s="253"/>
      <c r="F27" s="253"/>
      <c r="G27" s="253"/>
      <c r="H27" s="253"/>
      <c r="I27" s="253"/>
      <c r="J27" s="254"/>
      <c r="K27" s="254"/>
      <c r="L27" s="250" t="str">
        <f>Title!C14</f>
        <v>adrian.p.stephens@ieee.org</v>
      </c>
      <c r="M27" s="251"/>
      <c r="N27" s="251"/>
      <c r="O27" s="251"/>
      <c r="P27" s="251"/>
      <c r="Q27" s="251"/>
      <c r="R27" s="251"/>
    </row>
    <row r="28" spans="1:21" ht="15.75" customHeight="1" x14ac:dyDescent="0.25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2"/>
      <c r="M28" s="252"/>
      <c r="N28" s="252"/>
      <c r="O28" s="252"/>
      <c r="P28" s="252"/>
      <c r="Q28" s="252"/>
      <c r="R28" s="252"/>
    </row>
    <row r="29" spans="1:21" ht="15.75" customHeight="1" x14ac:dyDescent="0.25">
      <c r="B29" s="253" t="s">
        <v>51</v>
      </c>
      <c r="C29" s="253"/>
      <c r="D29" s="253"/>
      <c r="E29" s="253"/>
      <c r="F29" s="253"/>
      <c r="G29" s="253"/>
      <c r="H29" s="253"/>
      <c r="I29" s="253"/>
      <c r="J29" s="254"/>
      <c r="K29" s="254"/>
      <c r="L29" s="250" t="str">
        <f>Title!I14</f>
        <v>jrosdahl@ieee.org</v>
      </c>
      <c r="M29" s="251"/>
      <c r="N29" s="251"/>
      <c r="O29" s="251"/>
      <c r="P29" s="251"/>
      <c r="Q29" s="251"/>
      <c r="R29" s="251"/>
    </row>
    <row r="30" spans="1:21" ht="15.75" customHeight="1" x14ac:dyDescent="0.25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2"/>
      <c r="M30" s="252"/>
      <c r="N30" s="252"/>
      <c r="O30" s="252"/>
      <c r="P30" s="252"/>
      <c r="Q30" s="252"/>
      <c r="R30" s="252"/>
    </row>
    <row r="31" spans="1:21" ht="15.75" customHeight="1" x14ac:dyDescent="0.25">
      <c r="B31" s="253" t="s">
        <v>61</v>
      </c>
      <c r="C31" s="253"/>
      <c r="D31" s="253"/>
      <c r="E31" s="253"/>
      <c r="F31" s="253"/>
      <c r="G31" s="253"/>
      <c r="H31" s="253"/>
      <c r="I31" s="253"/>
      <c r="J31" s="254"/>
      <c r="K31" s="254"/>
      <c r="L31" s="250" t="str">
        <f>Title!I20</f>
        <v>dorothy.stanley@hpe.com</v>
      </c>
      <c r="M31" s="251"/>
      <c r="N31" s="251"/>
      <c r="O31" s="251"/>
      <c r="P31" s="251"/>
      <c r="Q31" s="251"/>
      <c r="R31" s="251"/>
    </row>
    <row r="32" spans="1:21" ht="15.75" customHeight="1" x14ac:dyDescent="0.25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2"/>
      <c r="M32" s="252"/>
      <c r="N32" s="252"/>
      <c r="O32" s="252"/>
      <c r="P32" s="252"/>
      <c r="Q32" s="252"/>
      <c r="R32" s="252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2" zoomScale="85" zoomScaleNormal="85" workbookViewId="0">
      <selection activeCell="C16" sqref="C16:H17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04" t="str">
        <f>" 802.11 Agenda R" &amp;Parameters!B8</f>
        <v xml:space="preserve"> 802.11 Agenda R2</v>
      </c>
      <c r="B1" s="306" t="str">
        <f>Parameters!B2</f>
        <v>Hilton Waikoloa Village, Kona, HI, USA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</row>
    <row r="2" spans="1:32" s="2" customFormat="1" ht="20.25" customHeight="1" x14ac:dyDescent="0.25">
      <c r="A2" s="30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05"/>
      <c r="B3" s="312" t="str">
        <f>Parameters!B3</f>
        <v>September 10-15, 2017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3">
        <f>B5+1</f>
        <v>42989</v>
      </c>
      <c r="D5" s="334"/>
      <c r="E5" s="334"/>
      <c r="F5" s="334"/>
      <c r="G5" s="334"/>
      <c r="H5" s="335"/>
      <c r="I5" s="333">
        <f>B5+2</f>
        <v>42990</v>
      </c>
      <c r="J5" s="334"/>
      <c r="K5" s="334"/>
      <c r="L5" s="334"/>
      <c r="M5" s="334"/>
      <c r="N5" s="335"/>
      <c r="O5" s="333">
        <f>B5+3</f>
        <v>42991</v>
      </c>
      <c r="P5" s="334"/>
      <c r="Q5" s="334"/>
      <c r="R5" s="334"/>
      <c r="S5" s="334"/>
      <c r="T5" s="335"/>
      <c r="U5" s="333">
        <f>B5+4</f>
        <v>42992</v>
      </c>
      <c r="V5" s="334"/>
      <c r="W5" s="334"/>
      <c r="X5" s="334"/>
      <c r="Y5" s="334"/>
      <c r="Z5" s="335"/>
      <c r="AA5" s="333">
        <f>B5+5</f>
        <v>42993</v>
      </c>
      <c r="AB5" s="334"/>
      <c r="AC5" s="334"/>
      <c r="AD5" s="334"/>
      <c r="AE5" s="334"/>
      <c r="AF5" s="335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10" t="s">
        <v>131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355" t="s">
        <v>485</v>
      </c>
      <c r="D7" s="356"/>
      <c r="E7" s="356"/>
      <c r="F7" s="356"/>
      <c r="G7" s="356"/>
      <c r="H7" s="357"/>
      <c r="I7" s="307" t="s">
        <v>421</v>
      </c>
      <c r="J7" s="322" t="s">
        <v>434</v>
      </c>
      <c r="K7" s="271" t="s">
        <v>134</v>
      </c>
      <c r="L7" s="294" t="s">
        <v>142</v>
      </c>
      <c r="M7" s="300" t="s">
        <v>53</v>
      </c>
      <c r="N7" s="277"/>
      <c r="O7" s="273" t="s">
        <v>62</v>
      </c>
      <c r="P7" s="322" t="s">
        <v>434</v>
      </c>
      <c r="Q7" s="271" t="s">
        <v>134</v>
      </c>
      <c r="R7" s="297" t="s">
        <v>46</v>
      </c>
      <c r="S7" s="339" t="s">
        <v>54</v>
      </c>
      <c r="T7" s="277"/>
      <c r="U7" s="322" t="s">
        <v>434</v>
      </c>
      <c r="V7" s="294" t="s">
        <v>142</v>
      </c>
      <c r="W7" s="339" t="s">
        <v>54</v>
      </c>
      <c r="X7" s="300" t="s">
        <v>53</v>
      </c>
      <c r="Y7" s="268"/>
      <c r="Z7" s="336" t="s">
        <v>412</v>
      </c>
      <c r="AA7" s="324" t="s">
        <v>64</v>
      </c>
      <c r="AB7" s="325"/>
      <c r="AC7" s="325"/>
      <c r="AD7" s="325"/>
      <c r="AE7" s="325"/>
      <c r="AF7" s="326"/>
    </row>
    <row r="8" spans="1:32" s="2" customFormat="1" ht="15.75" customHeight="1" x14ac:dyDescent="0.25">
      <c r="A8" s="96" t="s">
        <v>36</v>
      </c>
      <c r="B8" s="114"/>
      <c r="C8" s="358"/>
      <c r="D8" s="359"/>
      <c r="E8" s="359"/>
      <c r="F8" s="359"/>
      <c r="G8" s="359"/>
      <c r="H8" s="360"/>
      <c r="I8" s="308"/>
      <c r="J8" s="323"/>
      <c r="K8" s="272"/>
      <c r="L8" s="295"/>
      <c r="M8" s="283"/>
      <c r="N8" s="278"/>
      <c r="O8" s="274"/>
      <c r="P8" s="323"/>
      <c r="Q8" s="272"/>
      <c r="R8" s="298"/>
      <c r="S8" s="340"/>
      <c r="T8" s="278"/>
      <c r="U8" s="323"/>
      <c r="V8" s="295"/>
      <c r="W8" s="340"/>
      <c r="X8" s="283"/>
      <c r="Y8" s="269"/>
      <c r="Z8" s="337"/>
      <c r="AA8" s="327"/>
      <c r="AB8" s="328"/>
      <c r="AC8" s="328"/>
      <c r="AD8" s="328"/>
      <c r="AE8" s="328"/>
      <c r="AF8" s="329"/>
    </row>
    <row r="9" spans="1:32" s="2" customFormat="1" ht="15.75" customHeight="1" x14ac:dyDescent="0.25">
      <c r="A9" s="118" t="s">
        <v>34</v>
      </c>
      <c r="B9" s="90"/>
      <c r="C9" s="316" t="s">
        <v>441</v>
      </c>
      <c r="D9" s="317"/>
      <c r="E9" s="317"/>
      <c r="F9" s="317"/>
      <c r="G9" s="317"/>
      <c r="H9" s="318"/>
      <c r="I9" s="308"/>
      <c r="J9" s="323"/>
      <c r="K9" s="272"/>
      <c r="L9" s="295"/>
      <c r="M9" s="283"/>
      <c r="N9" s="278"/>
      <c r="O9" s="274"/>
      <c r="P9" s="323"/>
      <c r="Q9" s="272"/>
      <c r="R9" s="298"/>
      <c r="S9" s="340"/>
      <c r="T9" s="278"/>
      <c r="U9" s="323"/>
      <c r="V9" s="295"/>
      <c r="W9" s="340"/>
      <c r="X9" s="283"/>
      <c r="Y9" s="269"/>
      <c r="Z9" s="337"/>
      <c r="AA9" s="327"/>
      <c r="AB9" s="328"/>
      <c r="AC9" s="328"/>
      <c r="AD9" s="328"/>
      <c r="AE9" s="328"/>
      <c r="AF9" s="329"/>
    </row>
    <row r="10" spans="1:32" s="2" customFormat="1" ht="15.75" customHeight="1" x14ac:dyDescent="0.25">
      <c r="A10" s="118" t="s">
        <v>35</v>
      </c>
      <c r="B10" s="90"/>
      <c r="C10" s="319"/>
      <c r="D10" s="320"/>
      <c r="E10" s="320"/>
      <c r="F10" s="320"/>
      <c r="G10" s="320"/>
      <c r="H10" s="321"/>
      <c r="I10" s="309"/>
      <c r="J10" s="323"/>
      <c r="K10" s="272"/>
      <c r="L10" s="295"/>
      <c r="M10" s="284"/>
      <c r="N10" s="279"/>
      <c r="O10" s="275"/>
      <c r="P10" s="323"/>
      <c r="Q10" s="272"/>
      <c r="R10" s="299"/>
      <c r="S10" s="340"/>
      <c r="T10" s="279"/>
      <c r="U10" s="323"/>
      <c r="V10" s="295"/>
      <c r="W10" s="340"/>
      <c r="X10" s="284"/>
      <c r="Y10" s="270"/>
      <c r="Z10" s="338"/>
      <c r="AA10" s="327"/>
      <c r="AB10" s="328"/>
      <c r="AC10" s="328"/>
      <c r="AD10" s="328"/>
      <c r="AE10" s="328"/>
      <c r="AF10" s="329"/>
    </row>
    <row r="11" spans="1:32" s="2" customFormat="1" ht="27" customHeight="1" x14ac:dyDescent="0.25">
      <c r="A11" s="119" t="s">
        <v>21</v>
      </c>
      <c r="B11" s="117"/>
      <c r="C11" s="342" t="s">
        <v>6</v>
      </c>
      <c r="D11" s="343"/>
      <c r="E11" s="343"/>
      <c r="F11" s="343"/>
      <c r="G11" s="343"/>
      <c r="H11" s="296"/>
      <c r="I11" s="276" t="s">
        <v>6</v>
      </c>
      <c r="J11" s="276"/>
      <c r="K11" s="276"/>
      <c r="L11" s="276"/>
      <c r="M11" s="276"/>
      <c r="N11" s="276"/>
      <c r="O11" s="296" t="s">
        <v>6</v>
      </c>
      <c r="P11" s="276"/>
      <c r="Q11" s="276"/>
      <c r="R11" s="276"/>
      <c r="S11" s="276"/>
      <c r="T11" s="276"/>
      <c r="U11" s="276" t="s">
        <v>6</v>
      </c>
      <c r="V11" s="276"/>
      <c r="W11" s="276"/>
      <c r="X11" s="276"/>
      <c r="Y11" s="276"/>
      <c r="Z11" s="276"/>
      <c r="AA11" s="327"/>
      <c r="AB11" s="328"/>
      <c r="AC11" s="328"/>
      <c r="AD11" s="328"/>
      <c r="AE11" s="328"/>
      <c r="AF11" s="329"/>
    </row>
    <row r="12" spans="1:32" s="2" customFormat="1" ht="15.75" customHeight="1" x14ac:dyDescent="0.25">
      <c r="A12" s="116" t="s">
        <v>20</v>
      </c>
      <c r="B12" s="90"/>
      <c r="C12" s="273" t="s">
        <v>62</v>
      </c>
      <c r="D12" s="271" t="s">
        <v>134</v>
      </c>
      <c r="E12" s="361" t="s">
        <v>50</v>
      </c>
      <c r="F12" s="300" t="s">
        <v>53</v>
      </c>
      <c r="G12" s="277"/>
      <c r="H12" s="277"/>
      <c r="I12" s="273" t="s">
        <v>62</v>
      </c>
      <c r="J12" s="273" t="s">
        <v>62</v>
      </c>
      <c r="K12" s="271" t="s">
        <v>134</v>
      </c>
      <c r="L12" s="297" t="s">
        <v>46</v>
      </c>
      <c r="M12" s="339" t="s">
        <v>54</v>
      </c>
      <c r="N12" s="336" t="s">
        <v>412</v>
      </c>
      <c r="O12" s="313" t="s">
        <v>63</v>
      </c>
      <c r="P12" s="314"/>
      <c r="Q12" s="314"/>
      <c r="R12" s="314"/>
      <c r="S12" s="314"/>
      <c r="T12" s="315"/>
      <c r="U12" s="322" t="s">
        <v>434</v>
      </c>
      <c r="V12" s="271" t="s">
        <v>134</v>
      </c>
      <c r="W12" s="288" t="s">
        <v>429</v>
      </c>
      <c r="X12" s="291" t="s">
        <v>411</v>
      </c>
      <c r="Y12" s="268"/>
      <c r="Z12" s="336" t="s">
        <v>412</v>
      </c>
      <c r="AA12" s="327"/>
      <c r="AB12" s="328"/>
      <c r="AC12" s="328"/>
      <c r="AD12" s="328"/>
      <c r="AE12" s="328"/>
      <c r="AF12" s="329"/>
    </row>
    <row r="13" spans="1:32" s="2" customFormat="1" ht="15.75" customHeight="1" x14ac:dyDescent="0.25">
      <c r="A13" s="116" t="s">
        <v>22</v>
      </c>
      <c r="B13" s="90"/>
      <c r="C13" s="274"/>
      <c r="D13" s="272"/>
      <c r="E13" s="362"/>
      <c r="F13" s="283"/>
      <c r="G13" s="278"/>
      <c r="H13" s="278"/>
      <c r="I13" s="274"/>
      <c r="J13" s="274"/>
      <c r="K13" s="272"/>
      <c r="L13" s="298"/>
      <c r="M13" s="340"/>
      <c r="N13" s="337"/>
      <c r="O13" s="316"/>
      <c r="P13" s="317"/>
      <c r="Q13" s="317"/>
      <c r="R13" s="317"/>
      <c r="S13" s="317"/>
      <c r="T13" s="318"/>
      <c r="U13" s="323"/>
      <c r="V13" s="272"/>
      <c r="W13" s="289"/>
      <c r="X13" s="292"/>
      <c r="Y13" s="269"/>
      <c r="Z13" s="337"/>
      <c r="AA13" s="327"/>
      <c r="AB13" s="328"/>
      <c r="AC13" s="328"/>
      <c r="AD13" s="328"/>
      <c r="AE13" s="328"/>
      <c r="AF13" s="329"/>
    </row>
    <row r="14" spans="1:32" s="2" customFormat="1" ht="15.75" customHeight="1" x14ac:dyDescent="0.25">
      <c r="A14" s="116" t="s">
        <v>23</v>
      </c>
      <c r="B14" s="90"/>
      <c r="C14" s="274"/>
      <c r="D14" s="272"/>
      <c r="E14" s="362"/>
      <c r="F14" s="283"/>
      <c r="G14" s="278"/>
      <c r="H14" s="278"/>
      <c r="I14" s="274"/>
      <c r="J14" s="274"/>
      <c r="K14" s="272"/>
      <c r="L14" s="298"/>
      <c r="M14" s="340"/>
      <c r="N14" s="337"/>
      <c r="O14" s="316"/>
      <c r="P14" s="317"/>
      <c r="Q14" s="317"/>
      <c r="R14" s="317"/>
      <c r="S14" s="317"/>
      <c r="T14" s="318"/>
      <c r="U14" s="323"/>
      <c r="V14" s="272"/>
      <c r="W14" s="289"/>
      <c r="X14" s="292"/>
      <c r="Y14" s="269"/>
      <c r="Z14" s="337"/>
      <c r="AA14" s="330"/>
      <c r="AB14" s="331"/>
      <c r="AC14" s="331"/>
      <c r="AD14" s="331"/>
      <c r="AE14" s="331"/>
      <c r="AF14" s="332"/>
    </row>
    <row r="15" spans="1:32" s="2" customFormat="1" ht="15.75" customHeight="1" x14ac:dyDescent="0.25">
      <c r="A15" s="116" t="s">
        <v>24</v>
      </c>
      <c r="B15" s="90"/>
      <c r="C15" s="275"/>
      <c r="D15" s="272"/>
      <c r="E15" s="363"/>
      <c r="F15" s="284"/>
      <c r="G15" s="279"/>
      <c r="H15" s="279"/>
      <c r="I15" s="275"/>
      <c r="J15" s="275"/>
      <c r="K15" s="272"/>
      <c r="L15" s="299"/>
      <c r="M15" s="340"/>
      <c r="N15" s="338"/>
      <c r="O15" s="319"/>
      <c r="P15" s="320"/>
      <c r="Q15" s="320"/>
      <c r="R15" s="320"/>
      <c r="S15" s="320"/>
      <c r="T15" s="321"/>
      <c r="U15" s="323"/>
      <c r="V15" s="272"/>
      <c r="W15" s="290"/>
      <c r="X15" s="293"/>
      <c r="Y15" s="270"/>
      <c r="Z15" s="338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276" t="s">
        <v>33</v>
      </c>
      <c r="D16" s="276"/>
      <c r="E16" s="276"/>
      <c r="F16" s="276"/>
      <c r="G16" s="276"/>
      <c r="H16" s="276"/>
      <c r="I16" s="276" t="s">
        <v>33</v>
      </c>
      <c r="J16" s="276"/>
      <c r="K16" s="276"/>
      <c r="L16" s="276"/>
      <c r="M16" s="276"/>
      <c r="N16" s="276"/>
      <c r="O16" s="296" t="s">
        <v>33</v>
      </c>
      <c r="P16" s="276"/>
      <c r="Q16" s="276"/>
      <c r="R16" s="276"/>
      <c r="S16" s="276"/>
      <c r="T16" s="276"/>
      <c r="U16" s="276" t="s">
        <v>33</v>
      </c>
      <c r="V16" s="276"/>
      <c r="W16" s="276"/>
      <c r="X16" s="276"/>
      <c r="Y16" s="276"/>
      <c r="Z16" s="276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9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22" t="s">
        <v>434</v>
      </c>
      <c r="D18" s="301" t="s">
        <v>459</v>
      </c>
      <c r="E18" s="291" t="s">
        <v>411</v>
      </c>
      <c r="F18" s="300" t="s">
        <v>53</v>
      </c>
      <c r="G18" s="277"/>
      <c r="H18" s="277"/>
      <c r="I18" s="322" t="s">
        <v>434</v>
      </c>
      <c r="J18" s="294" t="s">
        <v>142</v>
      </c>
      <c r="K18" s="285" t="s">
        <v>442</v>
      </c>
      <c r="L18" s="288" t="s">
        <v>429</v>
      </c>
      <c r="M18" s="277"/>
      <c r="N18" s="336" t="s">
        <v>413</v>
      </c>
      <c r="O18" s="273" t="s">
        <v>62</v>
      </c>
      <c r="P18" s="273" t="s">
        <v>62</v>
      </c>
      <c r="Q18" s="294" t="s">
        <v>142</v>
      </c>
      <c r="R18" s="285" t="s">
        <v>442</v>
      </c>
      <c r="S18" s="301" t="s">
        <v>459</v>
      </c>
      <c r="T18" s="277"/>
      <c r="U18" s="273" t="s">
        <v>62</v>
      </c>
      <c r="V18" s="322" t="s">
        <v>434</v>
      </c>
      <c r="W18" s="271" t="s">
        <v>134</v>
      </c>
      <c r="X18" s="285" t="s">
        <v>442</v>
      </c>
      <c r="Y18" s="300" t="s">
        <v>53</v>
      </c>
      <c r="Z18" s="268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23"/>
      <c r="D19" s="302"/>
      <c r="E19" s="292"/>
      <c r="F19" s="283"/>
      <c r="G19" s="278"/>
      <c r="H19" s="278"/>
      <c r="I19" s="323"/>
      <c r="J19" s="295"/>
      <c r="K19" s="286"/>
      <c r="L19" s="289"/>
      <c r="M19" s="278"/>
      <c r="N19" s="337"/>
      <c r="O19" s="274"/>
      <c r="P19" s="274"/>
      <c r="Q19" s="295"/>
      <c r="R19" s="286"/>
      <c r="S19" s="302"/>
      <c r="T19" s="278"/>
      <c r="U19" s="274"/>
      <c r="V19" s="323"/>
      <c r="W19" s="272"/>
      <c r="X19" s="286"/>
      <c r="Y19" s="283"/>
      <c r="Z19" s="269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23"/>
      <c r="D20" s="302"/>
      <c r="E20" s="292"/>
      <c r="F20" s="283"/>
      <c r="G20" s="278"/>
      <c r="H20" s="278"/>
      <c r="I20" s="323"/>
      <c r="J20" s="295"/>
      <c r="K20" s="286"/>
      <c r="L20" s="289"/>
      <c r="M20" s="278"/>
      <c r="N20" s="337"/>
      <c r="O20" s="274"/>
      <c r="P20" s="274"/>
      <c r="Q20" s="295"/>
      <c r="R20" s="286"/>
      <c r="S20" s="302"/>
      <c r="T20" s="278"/>
      <c r="U20" s="274"/>
      <c r="V20" s="323"/>
      <c r="W20" s="272"/>
      <c r="X20" s="286"/>
      <c r="Y20" s="283"/>
      <c r="Z20" s="269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23"/>
      <c r="D21" s="303"/>
      <c r="E21" s="293"/>
      <c r="F21" s="284"/>
      <c r="G21" s="279"/>
      <c r="H21" s="279"/>
      <c r="I21" s="323"/>
      <c r="J21" s="295"/>
      <c r="K21" s="287"/>
      <c r="L21" s="290"/>
      <c r="M21" s="279"/>
      <c r="N21" s="338"/>
      <c r="O21" s="275"/>
      <c r="P21" s="275"/>
      <c r="Q21" s="295"/>
      <c r="R21" s="287"/>
      <c r="S21" s="303"/>
      <c r="T21" s="279"/>
      <c r="U21" s="275"/>
      <c r="V21" s="323"/>
      <c r="W21" s="272"/>
      <c r="X21" s="287"/>
      <c r="Y21" s="284"/>
      <c r="Z21" s="270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276" t="s">
        <v>6</v>
      </c>
      <c r="D22" s="276"/>
      <c r="E22" s="276"/>
      <c r="F22" s="276"/>
      <c r="G22" s="276"/>
      <c r="H22" s="276"/>
      <c r="I22" s="276" t="s">
        <v>6</v>
      </c>
      <c r="J22" s="276"/>
      <c r="K22" s="276"/>
      <c r="L22" s="276"/>
      <c r="M22" s="276"/>
      <c r="N22" s="276"/>
      <c r="O22" s="296" t="s">
        <v>6</v>
      </c>
      <c r="P22" s="276"/>
      <c r="Q22" s="276"/>
      <c r="R22" s="276"/>
      <c r="S22" s="276"/>
      <c r="T22" s="276"/>
      <c r="U22" s="276" t="s">
        <v>6</v>
      </c>
      <c r="V22" s="276"/>
      <c r="W22" s="276"/>
      <c r="X22" s="276"/>
      <c r="Y22" s="276"/>
      <c r="Z22" s="276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46" t="s">
        <v>66</v>
      </c>
      <c r="C23" s="273" t="s">
        <v>62</v>
      </c>
      <c r="D23" s="273" t="s">
        <v>62</v>
      </c>
      <c r="E23" s="285" t="s">
        <v>442</v>
      </c>
      <c r="F23" s="271" t="s">
        <v>134</v>
      </c>
      <c r="G23" s="277"/>
      <c r="H23" s="277"/>
      <c r="I23" s="273" t="s">
        <v>62</v>
      </c>
      <c r="J23" s="273" t="s">
        <v>62</v>
      </c>
      <c r="K23" s="322" t="s">
        <v>434</v>
      </c>
      <c r="L23" s="297" t="s">
        <v>46</v>
      </c>
      <c r="M23" s="280" t="s">
        <v>420</v>
      </c>
      <c r="N23" s="277"/>
      <c r="O23" s="273" t="s">
        <v>62</v>
      </c>
      <c r="P23" s="273" t="s">
        <v>62</v>
      </c>
      <c r="Q23" s="294" t="s">
        <v>142</v>
      </c>
      <c r="R23" s="285" t="s">
        <v>442</v>
      </c>
      <c r="S23" s="288" t="s">
        <v>429</v>
      </c>
      <c r="T23" s="277"/>
      <c r="U23" s="273" t="s">
        <v>62</v>
      </c>
      <c r="V23" s="339" t="s">
        <v>54</v>
      </c>
      <c r="W23" s="288" t="s">
        <v>429</v>
      </c>
      <c r="X23" s="285" t="s">
        <v>442</v>
      </c>
      <c r="Y23" s="268"/>
      <c r="Z23" s="268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46"/>
      <c r="C24" s="274"/>
      <c r="D24" s="274"/>
      <c r="E24" s="286"/>
      <c r="F24" s="272"/>
      <c r="G24" s="278"/>
      <c r="H24" s="278"/>
      <c r="I24" s="274"/>
      <c r="J24" s="274"/>
      <c r="K24" s="323"/>
      <c r="L24" s="298"/>
      <c r="M24" s="281"/>
      <c r="N24" s="278"/>
      <c r="O24" s="274"/>
      <c r="P24" s="274"/>
      <c r="Q24" s="295"/>
      <c r="R24" s="286"/>
      <c r="S24" s="289"/>
      <c r="T24" s="278"/>
      <c r="U24" s="274"/>
      <c r="V24" s="340"/>
      <c r="W24" s="289"/>
      <c r="X24" s="286"/>
      <c r="Y24" s="269"/>
      <c r="Z24" s="269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46"/>
      <c r="C25" s="274"/>
      <c r="D25" s="274"/>
      <c r="E25" s="286"/>
      <c r="F25" s="272"/>
      <c r="G25" s="278"/>
      <c r="H25" s="278"/>
      <c r="I25" s="274"/>
      <c r="J25" s="274"/>
      <c r="K25" s="323"/>
      <c r="L25" s="298"/>
      <c r="M25" s="281"/>
      <c r="N25" s="278"/>
      <c r="O25" s="274"/>
      <c r="P25" s="274"/>
      <c r="Q25" s="295"/>
      <c r="R25" s="286"/>
      <c r="S25" s="289"/>
      <c r="T25" s="278"/>
      <c r="U25" s="274"/>
      <c r="V25" s="340"/>
      <c r="W25" s="289"/>
      <c r="X25" s="286"/>
      <c r="Y25" s="269"/>
      <c r="Z25" s="269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75"/>
      <c r="D26" s="275"/>
      <c r="E26" s="287"/>
      <c r="F26" s="272"/>
      <c r="G26" s="279"/>
      <c r="H26" s="279"/>
      <c r="I26" s="275"/>
      <c r="J26" s="275"/>
      <c r="K26" s="323"/>
      <c r="L26" s="299"/>
      <c r="M26" s="282"/>
      <c r="N26" s="279"/>
      <c r="O26" s="275"/>
      <c r="P26" s="275"/>
      <c r="Q26" s="295"/>
      <c r="R26" s="287"/>
      <c r="S26" s="290"/>
      <c r="T26" s="279"/>
      <c r="U26" s="275"/>
      <c r="V26" s="340"/>
      <c r="W26" s="290"/>
      <c r="X26" s="287"/>
      <c r="Y26" s="270"/>
      <c r="Z26" s="270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44" t="s">
        <v>65</v>
      </c>
      <c r="C27" s="276" t="s">
        <v>47</v>
      </c>
      <c r="D27" s="276"/>
      <c r="E27" s="276"/>
      <c r="F27" s="276"/>
      <c r="G27" s="276"/>
      <c r="H27" s="276"/>
      <c r="I27" s="276" t="s">
        <v>47</v>
      </c>
      <c r="J27" s="276"/>
      <c r="K27" s="276"/>
      <c r="L27" s="276"/>
      <c r="M27" s="276"/>
      <c r="N27" s="276"/>
      <c r="O27" s="70"/>
      <c r="P27" s="71"/>
      <c r="Q27" s="71"/>
      <c r="R27" s="71"/>
      <c r="S27" s="71"/>
      <c r="T27" s="71"/>
      <c r="U27" s="276" t="s">
        <v>47</v>
      </c>
      <c r="V27" s="276"/>
      <c r="W27" s="276"/>
      <c r="X27" s="276"/>
      <c r="Y27" s="276"/>
      <c r="Z27" s="276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44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70"/>
      <c r="P28" s="88"/>
      <c r="Q28" s="88"/>
      <c r="R28" s="88"/>
      <c r="S28" s="88"/>
      <c r="T28" s="124"/>
      <c r="U28" s="276"/>
      <c r="V28" s="276"/>
      <c r="W28" s="276"/>
      <c r="X28" s="276"/>
      <c r="Y28" s="276"/>
      <c r="Z28" s="276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44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347" t="s">
        <v>143</v>
      </c>
      <c r="P29" s="348"/>
      <c r="Q29" s="348"/>
      <c r="R29" s="348"/>
      <c r="S29" s="348"/>
      <c r="T29" s="348"/>
      <c r="U29" s="276"/>
      <c r="V29" s="276"/>
      <c r="W29" s="276"/>
      <c r="X29" s="276"/>
      <c r="Y29" s="276"/>
      <c r="Z29" s="276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73" t="s">
        <v>62</v>
      </c>
      <c r="D30" s="273" t="s">
        <v>62</v>
      </c>
      <c r="E30" s="271" t="s">
        <v>134</v>
      </c>
      <c r="F30" s="268"/>
      <c r="G30" s="268"/>
      <c r="H30" s="268"/>
      <c r="I30" s="274" t="s">
        <v>62</v>
      </c>
      <c r="J30" s="274" t="s">
        <v>62</v>
      </c>
      <c r="K30" s="277"/>
      <c r="L30" s="277"/>
      <c r="M30" s="283" t="s">
        <v>53</v>
      </c>
      <c r="N30" s="268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268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74"/>
      <c r="D31" s="274"/>
      <c r="E31" s="272"/>
      <c r="F31" s="269"/>
      <c r="G31" s="269"/>
      <c r="H31" s="269"/>
      <c r="I31" s="274"/>
      <c r="J31" s="274"/>
      <c r="K31" s="278"/>
      <c r="L31" s="278"/>
      <c r="M31" s="283"/>
      <c r="N31" s="269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269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74"/>
      <c r="D32" s="274"/>
      <c r="E32" s="272"/>
      <c r="F32" s="269"/>
      <c r="G32" s="269"/>
      <c r="H32" s="269"/>
      <c r="I32" s="274"/>
      <c r="J32" s="274"/>
      <c r="K32" s="278"/>
      <c r="L32" s="278"/>
      <c r="M32" s="283"/>
      <c r="N32" s="269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269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75"/>
      <c r="D33" s="275"/>
      <c r="E33" s="272"/>
      <c r="F33" s="270"/>
      <c r="G33" s="270"/>
      <c r="H33" s="270"/>
      <c r="I33" s="275"/>
      <c r="J33" s="275"/>
      <c r="K33" s="279"/>
      <c r="L33" s="279"/>
      <c r="M33" s="284"/>
      <c r="N33" s="270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270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45" t="s">
        <v>130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5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topLeftCell="A22" zoomScale="145" zoomScaleNormal="145" workbookViewId="0">
      <selection activeCell="C22" sqref="C22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R2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507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7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508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509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510</v>
      </c>
      <c r="D84" s="148" t="s">
        <v>465</v>
      </c>
      <c r="E84" s="142" t="s">
        <v>511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369" t="s">
        <v>512</v>
      </c>
      <c r="B93" s="370"/>
      <c r="C93" s="370"/>
      <c r="D93" s="370"/>
      <c r="E93" s="370"/>
      <c r="F93" s="370"/>
      <c r="G93" s="370"/>
      <c r="H93" s="370"/>
      <c r="I93" s="370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/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8" t="s">
        <v>469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520</v>
      </c>
      <c r="D119" s="139"/>
      <c r="E119" s="139" t="s">
        <v>521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513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369" t="s">
        <v>514</v>
      </c>
      <c r="B125" s="370"/>
      <c r="C125" s="370"/>
      <c r="D125" s="370"/>
      <c r="E125" s="370"/>
      <c r="F125" s="370"/>
      <c r="G125" s="370"/>
      <c r="H125" s="370"/>
      <c r="I125" s="370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470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470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470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470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276</v>
      </c>
      <c r="D155" s="148" t="s">
        <v>470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3.8" x14ac:dyDescent="0.25">
      <c r="A156" s="130" t="s">
        <v>393</v>
      </c>
      <c r="B156" s="142" t="s">
        <v>167</v>
      </c>
      <c r="C156" s="142" t="s">
        <v>467</v>
      </c>
      <c r="D156" s="148" t="s">
        <v>470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470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470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470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470</v>
      </c>
      <c r="E161" s="142" t="s">
        <v>472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470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470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470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470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470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470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515</v>
      </c>
      <c r="D169" s="148" t="s">
        <v>470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470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3.8" x14ac:dyDescent="0.25">
      <c r="A172" s="130" t="s">
        <v>473</v>
      </c>
      <c r="B172" s="142" t="s">
        <v>167</v>
      </c>
      <c r="C172" s="142" t="s">
        <v>354</v>
      </c>
      <c r="D172" s="148" t="s">
        <v>470</v>
      </c>
      <c r="E172" s="142" t="s">
        <v>437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3.8" x14ac:dyDescent="0.25">
      <c r="A173" s="173" t="s">
        <v>474</v>
      </c>
      <c r="B173" s="179" t="s">
        <v>167</v>
      </c>
      <c r="C173" s="179" t="s">
        <v>409</v>
      </c>
      <c r="D173" s="204" t="s">
        <v>470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3.8" x14ac:dyDescent="0.25">
      <c r="A174" s="130" t="s">
        <v>475</v>
      </c>
      <c r="B174" s="142" t="s">
        <v>167</v>
      </c>
      <c r="C174" s="142" t="s">
        <v>355</v>
      </c>
      <c r="D174" s="148" t="s">
        <v>470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3.8" x14ac:dyDescent="0.25">
      <c r="A175" s="207" t="s">
        <v>476</v>
      </c>
      <c r="B175" s="208" t="s">
        <v>167</v>
      </c>
      <c r="C175" s="208" t="s">
        <v>410</v>
      </c>
      <c r="D175" s="209" t="s">
        <v>470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516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7.6" x14ac:dyDescent="0.25">
      <c r="A187" s="173" t="s">
        <v>404</v>
      </c>
      <c r="B187" s="179" t="s">
        <v>363</v>
      </c>
      <c r="C187" s="179" t="s">
        <v>471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73" t="s">
        <v>287</v>
      </c>
      <c r="B189" s="179" t="s">
        <v>176</v>
      </c>
      <c r="C189" s="179" t="s">
        <v>447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3.8" x14ac:dyDescent="0.25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3.8" x14ac:dyDescent="0.25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175" t="s">
        <v>307</v>
      </c>
      <c r="B198" s="181" t="s">
        <v>363</v>
      </c>
      <c r="C198" s="181" t="s">
        <v>515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5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5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7:I7"/>
    <mergeCell ref="A8:I8"/>
    <mergeCell ref="A12:I12"/>
    <mergeCell ref="A93:I93"/>
    <mergeCell ref="A125:I125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8" r:id="rId50"/>
    <hyperlink ref="D130" r:id="rId51"/>
    <hyperlink ref="D133" r:id="rId52"/>
    <hyperlink ref="D134" r:id="rId53"/>
    <hyperlink ref="D136" r:id="rId54"/>
    <hyperlink ref="D137" r:id="rId55"/>
    <hyperlink ref="D138" r:id="rId56"/>
    <hyperlink ref="D139" r:id="rId57"/>
    <hyperlink ref="D146" r:id="rId58"/>
    <hyperlink ref="D147" r:id="rId59"/>
    <hyperlink ref="D149" r:id="rId60"/>
    <hyperlink ref="D150" r:id="rId61"/>
    <hyperlink ref="D153" r:id="rId62"/>
    <hyperlink ref="D154" r:id="rId63"/>
    <hyperlink ref="D155" r:id="rId64"/>
    <hyperlink ref="D156" r:id="rId65"/>
    <hyperlink ref="D157" r:id="rId66"/>
    <hyperlink ref="D158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6" r:id="rId74"/>
    <hyperlink ref="D167" r:id="rId75"/>
    <hyperlink ref="D169" r:id="rId76"/>
    <hyperlink ref="D171" r:id="rId77"/>
    <hyperlink ref="D172" r:id="rId78"/>
    <hyperlink ref="D173" r:id="rId79"/>
    <hyperlink ref="D174" r:id="rId80"/>
    <hyperlink ref="D175" r:id="rId81"/>
    <hyperlink ref="D179" r:id="rId82"/>
    <hyperlink ref="D180" r:id="rId83"/>
    <hyperlink ref="D206" r:id="rId84"/>
    <hyperlink ref="D207" r:id="rId85"/>
  </hyperlinks>
  <pageMargins left="0.7" right="0.7" top="0.75" bottom="0.75" header="0.3" footer="0.3"/>
  <pageSetup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366" t="str">
        <f>Parameters!B1</f>
        <v>165th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5.05" customHeight="1" x14ac:dyDescent="0.4">
      <c r="A2" s="366" t="str">
        <f>Parameters!B2</f>
        <v>Hilton Waikoloa Village, Kona, HI, USA</v>
      </c>
      <c r="B2" s="365"/>
      <c r="C2" s="365"/>
      <c r="D2" s="365"/>
      <c r="E2" s="365"/>
      <c r="F2" s="365"/>
      <c r="G2" s="365"/>
      <c r="H2" s="365"/>
      <c r="I2" s="365"/>
    </row>
    <row r="3" spans="1:9" ht="25.05" customHeight="1" x14ac:dyDescent="0.4">
      <c r="A3" s="366" t="str">
        <f>Parameters!B3</f>
        <v>September 10-15,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3">
      <c r="A4" s="364" t="s">
        <v>152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3">
      <c r="A5" s="364" t="s">
        <v>153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3">
      <c r="A6" s="364" t="s">
        <v>154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3">
      <c r="A7" s="364" t="s">
        <v>155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5">
      <c r="A8" s="367" t="str">
        <f>"Agenda R" &amp; Parameters!$B$8</f>
        <v>Agenda R2</v>
      </c>
      <c r="B8" s="368"/>
      <c r="C8" s="368"/>
      <c r="D8" s="368"/>
      <c r="E8" s="368"/>
      <c r="F8" s="368"/>
      <c r="G8" s="368"/>
      <c r="H8" s="368"/>
      <c r="I8" s="368"/>
    </row>
    <row r="12" spans="1:9" ht="15.6" x14ac:dyDescent="0.3">
      <c r="A12" s="369" t="s">
        <v>517</v>
      </c>
      <c r="B12" s="370"/>
      <c r="C12" s="370"/>
      <c r="D12" s="370"/>
      <c r="E12" s="370"/>
      <c r="F12" s="370"/>
      <c r="G12" s="370"/>
      <c r="H12" s="370"/>
      <c r="I12" s="370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492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498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503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494</v>
      </c>
    </row>
    <row r="9" spans="1:5" s="216" customFormat="1" x14ac:dyDescent="0.25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502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495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500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493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496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491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501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497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490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499</v>
      </c>
    </row>
    <row r="20" spans="1:9" ht="12.75" customHeight="1" x14ac:dyDescent="0.25">
      <c r="A20" s="201" t="s">
        <v>430</v>
      </c>
      <c r="B20" s="47" t="s">
        <v>505</v>
      </c>
      <c r="C20" s="47" t="s">
        <v>431</v>
      </c>
      <c r="D20" s="69" t="s">
        <v>504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481</v>
      </c>
      <c r="C35" s="2"/>
      <c r="D35" s="2"/>
    </row>
    <row r="36" spans="1:4" x14ac:dyDescent="0.25">
      <c r="A36" s="52" t="s">
        <v>113</v>
      </c>
      <c r="B36" s="75" t="s">
        <v>482</v>
      </c>
      <c r="C36" s="2"/>
      <c r="D36" s="2"/>
    </row>
    <row r="37" spans="1:4" x14ac:dyDescent="0.25">
      <c r="A37" s="52" t="s">
        <v>114</v>
      </c>
      <c r="B37" s="75" t="s">
        <v>486</v>
      </c>
      <c r="C37" s="2"/>
      <c r="D37" s="2"/>
    </row>
    <row r="38" spans="1:4" ht="15.6" x14ac:dyDescent="0.25">
      <c r="A38" s="52" t="s">
        <v>116</v>
      </c>
      <c r="B38" s="75" t="s">
        <v>518</v>
      </c>
      <c r="C38" s="2"/>
      <c r="D38" s="2"/>
    </row>
    <row r="39" spans="1:4" ht="15.6" x14ac:dyDescent="0.25">
      <c r="A39" s="52" t="s">
        <v>118</v>
      </c>
      <c r="B39" s="75" t="s">
        <v>487</v>
      </c>
      <c r="C39" s="2"/>
      <c r="D39" s="2"/>
    </row>
    <row r="40" spans="1:4" x14ac:dyDescent="0.25">
      <c r="A40" s="52" t="s">
        <v>117</v>
      </c>
      <c r="B40" s="75" t="s">
        <v>519</v>
      </c>
      <c r="C40" s="2"/>
      <c r="D40" s="2"/>
    </row>
    <row r="41" spans="1:4" x14ac:dyDescent="0.25">
      <c r="A41" s="52" t="s">
        <v>452</v>
      </c>
      <c r="B41" s="75" t="s">
        <v>483</v>
      </c>
      <c r="C41" s="2"/>
      <c r="D41" s="2"/>
    </row>
    <row r="42" spans="1:4" x14ac:dyDescent="0.25">
      <c r="A42" s="52" t="s">
        <v>1</v>
      </c>
      <c r="B42" s="75" t="s">
        <v>488</v>
      </c>
      <c r="C42" s="2"/>
      <c r="D42" s="2"/>
    </row>
    <row r="43" spans="1:4" x14ac:dyDescent="0.25">
      <c r="A43" s="52" t="s">
        <v>115</v>
      </c>
      <c r="B43" s="75" t="s">
        <v>489</v>
      </c>
      <c r="C43" s="2"/>
      <c r="D43" s="2"/>
    </row>
    <row r="44" spans="1:4" x14ac:dyDescent="0.25">
      <c r="A44" s="52" t="s">
        <v>151</v>
      </c>
      <c r="B44" s="75" t="s">
        <v>484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478</v>
      </c>
    </row>
    <row r="2" spans="1:2" x14ac:dyDescent="0.25">
      <c r="A2" s="39" t="s">
        <v>91</v>
      </c>
      <c r="B2" s="39" t="s">
        <v>479</v>
      </c>
    </row>
    <row r="3" spans="1:2" ht="13.8" thickBot="1" x14ac:dyDescent="0.3">
      <c r="A3" s="39" t="s">
        <v>92</v>
      </c>
      <c r="B3" s="39" t="s">
        <v>480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2017-09-11T19:09:37Z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