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9\"/>
    </mc:Choice>
  </mc:AlternateContent>
  <bookViews>
    <workbookView xWindow="0" yWindow="60" windowWidth="2745" windowHeight="3990" tabRatio="741" activeTab="5"/>
  </bookViews>
  <sheets>
    <sheet name="Title" sheetId="419" r:id="rId1"/>
    <sheet name="802.11 Cover" sheetId="20" r:id="rId2"/>
    <sheet name="Agenda Graphic" sheetId="779" r:id="rId3"/>
    <sheet name="WG11" sheetId="868" r:id="rId4"/>
    <sheet name="CAC" sheetId="869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69" l="1"/>
  <c r="H28" i="869"/>
  <c r="F28" i="869"/>
  <c r="H26" i="869"/>
  <c r="F26" i="869"/>
  <c r="H24" i="869"/>
  <c r="F24" i="869"/>
  <c r="H22" i="869"/>
  <c r="F22" i="869"/>
  <c r="H20" i="869"/>
  <c r="F20" i="869"/>
  <c r="H18" i="869"/>
  <c r="F18" i="869"/>
  <c r="H16" i="869"/>
  <c r="F16" i="869"/>
  <c r="H14" i="869"/>
  <c r="A8" i="869"/>
  <c r="A3" i="869"/>
  <c r="A2" i="869"/>
  <c r="A1" i="869"/>
  <c r="G209" i="868"/>
  <c r="H208" i="868"/>
  <c r="F208" i="868"/>
  <c r="H207" i="868"/>
  <c r="F207" i="868"/>
  <c r="H206" i="868"/>
  <c r="F206" i="868"/>
  <c r="H203" i="868"/>
  <c r="F203" i="868"/>
  <c r="H202" i="868"/>
  <c r="F202" i="868"/>
  <c r="H201" i="868"/>
  <c r="F201" i="868"/>
  <c r="H198" i="868"/>
  <c r="F198" i="868"/>
  <c r="H196" i="868"/>
  <c r="F196" i="868"/>
  <c r="H195" i="868"/>
  <c r="F195" i="868"/>
  <c r="H194" i="868"/>
  <c r="F194" i="868"/>
  <c r="H193" i="868"/>
  <c r="F193" i="868"/>
  <c r="H192" i="868"/>
  <c r="F192" i="868"/>
  <c r="H191" i="868"/>
  <c r="F191" i="868"/>
  <c r="H190" i="868"/>
  <c r="F190" i="868"/>
  <c r="H189" i="868"/>
  <c r="F189" i="868"/>
  <c r="H187" i="868"/>
  <c r="F187" i="868"/>
  <c r="H186" i="868"/>
  <c r="F186" i="868"/>
  <c r="H185" i="868"/>
  <c r="F185" i="868"/>
  <c r="H184" i="868"/>
  <c r="F184" i="868"/>
  <c r="H183" i="868"/>
  <c r="F183" i="868"/>
  <c r="H182" i="868"/>
  <c r="F182" i="868"/>
  <c r="H180" i="868"/>
  <c r="F180" i="868"/>
  <c r="H179" i="868"/>
  <c r="F179" i="868"/>
  <c r="H175" i="868"/>
  <c r="F175" i="868"/>
  <c r="H174" i="868"/>
  <c r="F174" i="868"/>
  <c r="H173" i="868"/>
  <c r="F173" i="868"/>
  <c r="H172" i="868"/>
  <c r="F172" i="868"/>
  <c r="H171" i="868"/>
  <c r="F171" i="868"/>
  <c r="H169" i="868"/>
  <c r="F169" i="868"/>
  <c r="H167" i="868"/>
  <c r="F167" i="868"/>
  <c r="H166" i="868"/>
  <c r="F166" i="868"/>
  <c r="H165" i="868"/>
  <c r="F165" i="868"/>
  <c r="H164" i="868"/>
  <c r="F164" i="868"/>
  <c r="H163" i="868"/>
  <c r="F163" i="868"/>
  <c r="H162" i="868"/>
  <c r="F162" i="868"/>
  <c r="H161" i="868"/>
  <c r="F161" i="868"/>
  <c r="H160" i="868"/>
  <c r="F160" i="868"/>
  <c r="H158" i="868"/>
  <c r="F158" i="868"/>
  <c r="H157" i="868"/>
  <c r="F157" i="868"/>
  <c r="H156" i="868"/>
  <c r="F156" i="868"/>
  <c r="H155" i="868"/>
  <c r="F155" i="868"/>
  <c r="H154" i="868"/>
  <c r="F154" i="868"/>
  <c r="H153" i="868"/>
  <c r="F153" i="868"/>
  <c r="H151" i="868"/>
  <c r="F151" i="868"/>
  <c r="H150" i="868"/>
  <c r="F150" i="868"/>
  <c r="H149" i="868"/>
  <c r="F149" i="868"/>
  <c r="H148" i="868"/>
  <c r="F148" i="868"/>
  <c r="H147" i="868"/>
  <c r="F147" i="868"/>
  <c r="H146" i="868"/>
  <c r="F146" i="868"/>
  <c r="H145" i="868"/>
  <c r="F145" i="868"/>
  <c r="H141" i="868"/>
  <c r="F141" i="868"/>
  <c r="H140" i="868"/>
  <c r="F140" i="868"/>
  <c r="H139" i="868"/>
  <c r="F139" i="868"/>
  <c r="H138" i="868"/>
  <c r="F138" i="868"/>
  <c r="H137" i="868"/>
  <c r="F137" i="868"/>
  <c r="H136" i="868"/>
  <c r="F136" i="868"/>
  <c r="H135" i="868"/>
  <c r="F135" i="868"/>
  <c r="H134" i="868"/>
  <c r="F134" i="868"/>
  <c r="H133" i="868"/>
  <c r="F133" i="868"/>
  <c r="H130" i="868"/>
  <c r="F130" i="868"/>
  <c r="H129" i="868"/>
  <c r="F129" i="868"/>
  <c r="H128" i="868"/>
  <c r="G123" i="868"/>
  <c r="H122" i="868"/>
  <c r="F122" i="868"/>
  <c r="H120" i="868"/>
  <c r="F120" i="868"/>
  <c r="H119" i="868"/>
  <c r="F119" i="868"/>
  <c r="H116" i="868"/>
  <c r="F116" i="868"/>
  <c r="H115" i="868"/>
  <c r="F115" i="868"/>
  <c r="H113" i="868"/>
  <c r="F113" i="868"/>
  <c r="H112" i="868"/>
  <c r="F112" i="868"/>
  <c r="H108" i="868"/>
  <c r="F108" i="868"/>
  <c r="H105" i="868"/>
  <c r="F105" i="868"/>
  <c r="H104" i="868"/>
  <c r="F104" i="868"/>
  <c r="H103" i="868"/>
  <c r="F103" i="868"/>
  <c r="H102" i="868"/>
  <c r="F102" i="868"/>
  <c r="H101" i="868"/>
  <c r="F101" i="868"/>
  <c r="H98" i="868"/>
  <c r="F98" i="868"/>
  <c r="H97" i="868"/>
  <c r="F97" i="868"/>
  <c r="H96" i="868"/>
  <c r="G91" i="868"/>
  <c r="H90" i="868"/>
  <c r="F90" i="868"/>
  <c r="H88" i="868"/>
  <c r="F88" i="868"/>
  <c r="H85" i="868"/>
  <c r="F85" i="868"/>
  <c r="H84" i="868"/>
  <c r="F84" i="868"/>
  <c r="H82" i="868"/>
  <c r="F82" i="868"/>
  <c r="H81" i="868"/>
  <c r="F81" i="868"/>
  <c r="H80" i="868"/>
  <c r="F80" i="868"/>
  <c r="H79" i="868"/>
  <c r="F79" i="868"/>
  <c r="H78" i="868"/>
  <c r="F78" i="868"/>
  <c r="H77" i="868"/>
  <c r="F77" i="868"/>
  <c r="H76" i="868"/>
  <c r="F76" i="868"/>
  <c r="H75" i="868"/>
  <c r="F75" i="868"/>
  <c r="H73" i="868"/>
  <c r="F73" i="868"/>
  <c r="H72" i="868"/>
  <c r="F72" i="868"/>
  <c r="H71" i="868"/>
  <c r="F71" i="868"/>
  <c r="H70" i="868"/>
  <c r="F70" i="868"/>
  <c r="H69" i="868"/>
  <c r="F69" i="868"/>
  <c r="H68" i="868"/>
  <c r="F68" i="868"/>
  <c r="H66" i="868"/>
  <c r="F66" i="868"/>
  <c r="H65" i="868"/>
  <c r="F65" i="868"/>
  <c r="H64" i="868"/>
  <c r="F64" i="868"/>
  <c r="H63" i="868"/>
  <c r="F63" i="868"/>
  <c r="H62" i="868"/>
  <c r="F62" i="868"/>
  <c r="H61" i="868"/>
  <c r="F61" i="868"/>
  <c r="H60" i="868"/>
  <c r="F60" i="868"/>
  <c r="H59" i="868"/>
  <c r="F59" i="868"/>
  <c r="H58" i="868"/>
  <c r="F58" i="868"/>
  <c r="H57" i="868"/>
  <c r="F57" i="868"/>
  <c r="H53" i="868"/>
  <c r="F53" i="868"/>
  <c r="H52" i="868"/>
  <c r="F52" i="868"/>
  <c r="H51" i="868"/>
  <c r="F51" i="868"/>
  <c r="H50" i="868"/>
  <c r="F50" i="868"/>
  <c r="H49" i="868"/>
  <c r="F49" i="868"/>
  <c r="H48" i="868"/>
  <c r="F48" i="868"/>
  <c r="H47" i="868"/>
  <c r="F47" i="868"/>
  <c r="H46" i="868"/>
  <c r="F46" i="868"/>
  <c r="H45" i="868"/>
  <c r="F45" i="868"/>
  <c r="H42" i="868"/>
  <c r="F42" i="868"/>
  <c r="H41" i="868"/>
  <c r="F41" i="868"/>
  <c r="H40" i="868"/>
  <c r="F40" i="868"/>
  <c r="H39" i="868"/>
  <c r="F39" i="868"/>
  <c r="H38" i="868"/>
  <c r="F38" i="868"/>
  <c r="H36" i="868"/>
  <c r="F36" i="868"/>
  <c r="H35" i="868"/>
  <c r="F35" i="868"/>
  <c r="H34" i="868"/>
  <c r="F34" i="868"/>
  <c r="H33" i="868"/>
  <c r="F33" i="868"/>
  <c r="H32" i="868"/>
  <c r="F32" i="868"/>
  <c r="H31" i="868"/>
  <c r="F31" i="868"/>
  <c r="H30" i="868"/>
  <c r="F30" i="868"/>
  <c r="H29" i="868"/>
  <c r="F29" i="868"/>
  <c r="H28" i="868"/>
  <c r="F28" i="868"/>
  <c r="H27" i="868"/>
  <c r="F27" i="868"/>
  <c r="H26" i="868"/>
  <c r="F26" i="868"/>
  <c r="H24" i="868"/>
  <c r="F24" i="868"/>
  <c r="H20" i="868"/>
  <c r="F20" i="868"/>
  <c r="H19" i="868"/>
  <c r="F19" i="868"/>
  <c r="H18" i="868"/>
  <c r="F18" i="868"/>
  <c r="H17" i="868"/>
  <c r="F17" i="868"/>
  <c r="H16" i="868"/>
  <c r="F16" i="868"/>
  <c r="H15" i="868"/>
  <c r="A8" i="868"/>
  <c r="A3" i="868"/>
  <c r="A2" i="868"/>
  <c r="A1" i="868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<sst xmlns="http://schemas.openxmlformats.org/spreadsheetml/2006/main" count="1029" uniqueCount="521">
  <si>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</si>
  <si>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</si>
  <si>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</si>
  <si>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</si>
  <si>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</si>
  <si>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</si>
  <si>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</si>
  <si>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</si>
  <si>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</si>
  <si>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</si>
  <si>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</si>
  <si>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</si>
  <si>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</si>
  <si>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</si>
  <si>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</si>
  <si>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</si>
  <si>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</si>
  <si>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</si>
  <si>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</si>
  <si>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</si>
  <si>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</si>
  <si>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</si>
  <si>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</si>
  <si>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</si>
  <si>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</si>
  <si>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</si>
  <si>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</si>
  <si>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</si>
  <si>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</si>
  <si>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</si>
  <si>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</si>
  <si>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</si>
  <si>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</si>
  <si>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</si>
  <si>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</si>
  <si>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</si>
  <si>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</si>
  <si>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</si>
  <si>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</si>
  <si>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</si>
  <si>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</si>
  <si>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</si>
  <si>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</si>
  <si>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</si>
  <si>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</si>
  <si>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</si>
  <si>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</si>
  <si>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</si>
  <si>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</si>
  <si>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</si>
  <si>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</si>
  <si>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</si>
  <si>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</si>
  <si>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</si>
  <si>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</si>
  <si>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</si>
  <si>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</si>
  <si>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</si>
  <si>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</si>
  <si>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</si>
  <si>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</si>
  <si>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</si>
  <si>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</si>
  <si>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</si>
  <si>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</si>
  <si>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</si>
  <si>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</si>
  <si>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</si>
  <si>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</si>
  <si>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</si>
  <si>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</si>
  <si>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</si>
  <si>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</si>
  <si>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</si>
  <si>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</si>
  <si>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</si>
  <si>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</si>
  <si>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</si>
  <si>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</si>
  <si>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</si>
  <si>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</si>
  <si>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</si>
  <si>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</si>
  <si>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</si>
  <si>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</si>
  <si>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</si>
  <si>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</si>
  <si>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</si>
  <si>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</si>
  <si>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</si>
  <si>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</si>
  <si>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</si>
  <si>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</si>
  <si>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</si>
  <si>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</si>
  <si>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</si>
  <si>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</si>
  <si>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</si>
  <si>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</si>
  <si>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</si>
  <si>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</si>
  <si>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</si>
  <si>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</si>
  <si>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</si>
  <si>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</si>
  <si>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</si>
  <si>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</si>
  <si>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</si>
  <si>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</si>
  <si>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</si>
  <si>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</si>
  <si>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</si>
  <si>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</si>
  <si>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</si>
  <si>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</si>
  <si>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</si>
  <si>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</si>
  <si>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</si>
  <si>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</si>
  <si>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</si>
  <si>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</si>
  <si>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</si>
  <si>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</si>
  <si>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</si>
  <si>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</si>
  <si>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</si>
  <si>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</si>
  <si>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</si>
  <si>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</si>
  <si>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</si>
  <si>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</si>
  <si>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</si>
  <si>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</si>
  <si>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</si>
  <si>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</si>
  <si>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</si>
  <si>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</si>
  <si>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</si>
  <si>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</si>
  <si>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</si>
  <si>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</si>
  <si>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</si>
  <si>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</si>
  <si>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</si>
  <si>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</si>
  <si>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</si>
  <si>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</si>
  <si>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</si>
  <si>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</si>
  <si>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</si>
  <si>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</si>
  <si>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</si>
  <si>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</si>
  <si>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</si>
  <si>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</si>
  <si>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</si>
  <si>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</si>
  <si>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</si>
  <si>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</si>
  <si>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</si>
  <si>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</si>
  <si>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</si>
  <si>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</si>
  <si>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</si>
  <si>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</si>
  <si>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</si>
  <si>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</si>
  <si>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</si>
  <si>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</si>
  <si>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</si>
  <si>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</si>
  <si>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</si>
  <si>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</si>
  <si>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</si>
  <si>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</si>
  <si>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</si>
  <si>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</si>
  <si>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</si>
  <si>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</si>
  <si>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</si>
  <si>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</si>
  <si>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</si>
  <si>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</si>
  <si>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</si>
  <si>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</si>
  <si>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</si>
  <si>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</si>
  <si>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</si>
  <si>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</si>
  <si>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</si>
  <si>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</si>
  <si>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</si>
  <si>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</si>
  <si>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</si>
  <si>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</si>
  <si>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</si>
  <si>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</si>
  <si>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</si>
  <si>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</si>
  <si>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</si>
  <si>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</si>
  <si>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</si>
  <si>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</si>
  <si>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</si>
  <si>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</si>
  <si>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</si>
  <si>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</si>
  <si>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</si>
  <si>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</si>
  <si>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</si>
  <si>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</si>
  <si>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</si>
  <si>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</si>
  <si>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</si>
  <si>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</si>
  <si>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</si>
  <si>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</si>
  <si>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</si>
  <si>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</si>
  <si>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</si>
  <si>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</si>
  <si>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</si>
  <si>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</si>
  <si>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</si>
  <si>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</si>
  <si>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</si>
  <si>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</si>
  <si>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</si>
  <si>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</si>
  <si>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</si>
  <si>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</si>
  <si>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</si>
  <si>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</si>
  <si>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</si>
  <si>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</si>
  <si>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</si>
  <si>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</si>
  <si>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</si>
  <si>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</si>
  <si>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</si>
  <si>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</si>
  <si>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</si>
  <si>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</si>
  <si>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</si>
  <si>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</si>
  <si>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</si>
  <si>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</si>
  <si>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</si>
  <si>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</si>
  <si>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</si>
  <si>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</si>
  <si>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</si>
  <si>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</si>
  <si>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</si>
  <si>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</si>
  <si>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</si>
  <si>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</si>
  <si>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</si>
  <si>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</si>
  <si>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</si>
  <si>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</si>
  <si>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</si>
  <si>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</si>
  <si>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</si>
  <si>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</si>
  <si>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</si>
  <si>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</si>
  <si>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</si>
  <si>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</si>
  <si>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</si>
  <si>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</si>
  <si>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</si>
  <si>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</si>
  <si>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</si>
  <si>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</si>
  <si>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</si>
  <si>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</si>
  <si>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</si>
  <si>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</si>
  <si>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</si>
  <si>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</si>
  <si>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</si>
  <si>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</si>
  <si>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</si>
  <si>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</si>
  <si>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</si>
  <si>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</si>
  <si>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</si>
  <si>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</si>
  <si>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</si>
  <si>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</si>
  <si>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</si>
  <si>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</si>
  <si>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</si>
  <si>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</si>
  <si>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</si>
  <si>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</si>
  <si>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</si>
  <si>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</si>
  <si>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</si>
  <si>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</si>
  <si>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</si>
  <si>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</si>
  <si>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</si>
  <si>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</si>
  <si>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</si>
  <si>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</si>
  <si>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</si>
  <si>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</si>
  <si>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</si>
  <si>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</si>
  <si>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</si>
  <si>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</si>
  <si>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</si>
  <si>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</si>
  <si>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</si>
  <si>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</si>
  <si>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</si>
  <si>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</si>
  <si>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</si>
  <si>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</si>
  <si>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</si>
  <si>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</si>
  <si>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</si>
  <si>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</si>
  <si>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</si>
  <si>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</si>
  <si>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</si>
  <si>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</si>
  <si>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</si>
  <si>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</si>
  <si>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</si>
  <si>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</si>
  <si>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</si>
  <si>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</si>
  <si>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</si>
  <si>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</si>
  <si>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</si>
  <si>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</si>
  <si>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</si>
  <si>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</si>
  <si>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</si>
  <si>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</si>
  <si>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</si>
  <si>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</si>
  <si>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</si>
  <si>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</si>
  <si>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</si>
  <si>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</si>
  <si>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</si>
  <si>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</si>
  <si>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</si>
  <si>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</si>
  <si>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</si>
  <si>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</si>
  <si>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</si>
  <si>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</si>
  <si>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</si>
  <si>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</si>
  <si>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</si>
  <si>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</si>
  <si>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</si>
  <si>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</si>
  <si>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</si>
  <si>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</si>
  <si>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</si>
  <si>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</si>
  <si>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</si>
  <si>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</si>
  <si>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</si>
  <si>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</si>
  <si>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</si>
  <si>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</si>
  <si>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</si>
  <si>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</si>
  <si>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</si>
  <si>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</si>
  <si>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</si>
  <si>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</si>
  <si>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</si>
  <si>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</si>
  <si>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</si>
  <si>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</si>
  <si>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</si>
  <si>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</si>
  <si>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</si>
  <si>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</si>
  <si>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</si>
  <si>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</si>
  <si>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</si>
  <si>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</si>
  <si>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</si>
  <si>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</si>
  <si>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</si>
  <si>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</si>
  <si>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</si>
  <si>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</si>
  <si>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</si>
  <si>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</si>
  <si>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</si>
  <si>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</si>
  <si>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</si>
  <si>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</si>
  <si>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</si>
  <si>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</si>
  <si>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</si>
  <si>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</si>
  <si>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</si>
  <si>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</si>
  <si>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</si>
  <si>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</si>
  <si>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</si>
  <si>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</si>
  <si>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</si>
  <si>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</si>
  <si>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</si>
  <si>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</si>
  <si>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</si>
  <si>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</si>
  <si>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</si>
  <si>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</si>
  <si>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</si>
  <si>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</si>
  <si>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</si>
  <si>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</si>
  <si>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</si>
  <si>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</si>
  <si>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</si>
  <si>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</si>
  <si>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</si>
  <si>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</si>
  <si>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</si>
  <si>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</si>
  <si>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</si>
  <si>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</si>
  <si>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</si>
  <si>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</si>
  <si>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802.18 Liaison - topics that will come up during 802.18's Thursday meeting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</si>
  <si>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</si>
  <si>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</si>
  <si>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</si>
  <si>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</si>
  <si>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</si>
  <si>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</si>
  <si>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</si>
  <si>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</si>
  <si>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</si>
  <si>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</si>
  <si>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</si>
  <si>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</si>
  <si>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</si>
  <si>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</si>
  <si>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</si>
  <si>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</si>
  <si>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</si>
  <si>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</si>
  <si>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</si>
  <si>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</si>
  <si>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</si>
  <si>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</si>
  <si>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</si>
  <si>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</si>
  <si>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</si>
  <si>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</si>
  <si>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</si>
  <si>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</si>
  <si>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</si>
  <si>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</si>
  <si>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</si>
  <si>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</si>
  <si>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11-17/876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</si>
  <si>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</si>
  <si>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</si>
  <si>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</si>
  <si>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</si>
  <si>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</si>
  <si>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</si>
  <si>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</si>
  <si>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doc.: IEEE 802.11-17/1167r0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</si>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</sst>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5" Type="http://schemas.openxmlformats.org/officeDocument/2006/relationships/hyperlink" Target="http://www.ieee.org/web/membership/ethics/code_ethics.html" TargetMode="External"/><Relationship Id="rId1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0876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printerSettings" Target="../printerSettings/printerSettings12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Relationship Id="rId8" Type="http://schemas.openxmlformats.org/officeDocument/2006/relationships/hyperlink" Target="https://mentor.ieee.org/802.11/dcn/11-17-120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E5" sqref="E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509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42956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25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25">
      <c r="B32" s="37"/>
      <c r="C32" s="240"/>
      <c r="D32" s="240"/>
      <c r="E32" s="240"/>
      <c r="F32" s="240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9"/>
      <c r="D34" s="239"/>
      <c r="E34" s="239"/>
      <c r="F34" s="239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9"/>
      <c r="D36" s="239"/>
      <c r="E36" s="239"/>
      <c r="F36" s="239"/>
    </row>
    <row r="37" spans="2:6" ht="20.100000000000001" customHeight="1" x14ac:dyDescent="0.25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70" zoomScaleNormal="70" workbookViewId="0">
      <selection activeCell="C10" sqref="C1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6" t="str">
        <f>Parameters!B1</f>
        <v>165th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">
      <c r="B5" s="265" t="str">
        <f>Parameters!B2</f>
        <v>Hilton Waikoloa Village, Kona, HI, USA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">
      <c r="A7" s="54"/>
      <c r="B7" s="267" t="str">
        <f>Parameters!B3</f>
        <v>September 10-15,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W23" sqref="W23:W26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05" t="str">
        <f>" 802.11 Agenda R" &amp;Parameters!B8</f>
        <v xml:space="preserve"> 802.11 Agenda R0</v>
      </c>
      <c r="B1" s="307" t="str">
        <f>Parameters!B2</f>
        <v>Hilton Waikoloa Village, Kona, HI, USA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</row>
    <row r="2" spans="1:32" s="2" customFormat="1" ht="20.25" customHeight="1" x14ac:dyDescent="0.2">
      <c r="A2" s="306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06"/>
      <c r="B3" s="313" t="str">
        <f>Parameters!B3</f>
        <v>September 10-15, 2017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42988</v>
      </c>
      <c r="C5" s="334">
        <f>B5+1</f>
        <v>42989</v>
      </c>
      <c r="D5" s="335"/>
      <c r="E5" s="335"/>
      <c r="F5" s="335"/>
      <c r="G5" s="335"/>
      <c r="H5" s="336"/>
      <c r="I5" s="334">
        <f>B5+2</f>
        <v>42990</v>
      </c>
      <c r="J5" s="335"/>
      <c r="K5" s="335"/>
      <c r="L5" s="335"/>
      <c r="M5" s="335"/>
      <c r="N5" s="336"/>
      <c r="O5" s="334">
        <f>B5+3</f>
        <v>42991</v>
      </c>
      <c r="P5" s="335"/>
      <c r="Q5" s="335"/>
      <c r="R5" s="335"/>
      <c r="S5" s="335"/>
      <c r="T5" s="336"/>
      <c r="U5" s="334">
        <f>B5+4</f>
        <v>42992</v>
      </c>
      <c r="V5" s="335"/>
      <c r="W5" s="335"/>
      <c r="X5" s="335"/>
      <c r="Y5" s="335"/>
      <c r="Z5" s="336"/>
      <c r="AA5" s="334">
        <f>B5+5</f>
        <v>42993</v>
      </c>
      <c r="AB5" s="335"/>
      <c r="AC5" s="335"/>
      <c r="AD5" s="335"/>
      <c r="AE5" s="335"/>
      <c r="AF5" s="336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1" t="s">
        <v>131</v>
      </c>
      <c r="J6" s="312"/>
      <c r="K6" s="312"/>
      <c r="L6" s="312"/>
      <c r="M6" s="31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55" t="s">
        <v>488</v>
      </c>
      <c r="D7" s="356"/>
      <c r="E7" s="356"/>
      <c r="F7" s="356"/>
      <c r="G7" s="356"/>
      <c r="H7" s="357"/>
      <c r="I7" s="308" t="s">
        <v>421</v>
      </c>
      <c r="J7" s="323" t="s">
        <v>434</v>
      </c>
      <c r="K7" s="289" t="s">
        <v>134</v>
      </c>
      <c r="L7" s="294" t="s">
        <v>142</v>
      </c>
      <c r="M7" s="340" t="s">
        <v>53</v>
      </c>
      <c r="N7" s="275"/>
      <c r="O7" s="271" t="s">
        <v>62</v>
      </c>
      <c r="P7" s="323" t="s">
        <v>434</v>
      </c>
      <c r="Q7" s="289" t="s">
        <v>134</v>
      </c>
      <c r="R7" s="297" t="s">
        <v>46</v>
      </c>
      <c r="S7" s="278" t="s">
        <v>420</v>
      </c>
      <c r="T7" s="275"/>
      <c r="U7" s="323" t="s">
        <v>434</v>
      </c>
      <c r="V7" s="294" t="s">
        <v>142</v>
      </c>
      <c r="W7" s="300" t="s">
        <v>54</v>
      </c>
      <c r="X7" s="340" t="s">
        <v>53</v>
      </c>
      <c r="Y7" s="278" t="s">
        <v>420</v>
      </c>
      <c r="Z7" s="337" t="s">
        <v>412</v>
      </c>
      <c r="AA7" s="325" t="s">
        <v>64</v>
      </c>
      <c r="AB7" s="326"/>
      <c r="AC7" s="326"/>
      <c r="AD7" s="326"/>
      <c r="AE7" s="326"/>
      <c r="AF7" s="327"/>
    </row>
    <row r="8" spans="1:32" s="2" customFormat="1" ht="15.75" customHeight="1" x14ac:dyDescent="0.2">
      <c r="A8" s="96" t="s">
        <v>36</v>
      </c>
      <c r="B8" s="114"/>
      <c r="C8" s="358"/>
      <c r="D8" s="359"/>
      <c r="E8" s="359"/>
      <c r="F8" s="359"/>
      <c r="G8" s="359"/>
      <c r="H8" s="360"/>
      <c r="I8" s="309"/>
      <c r="J8" s="324"/>
      <c r="K8" s="290"/>
      <c r="L8" s="295"/>
      <c r="M8" s="281"/>
      <c r="N8" s="276"/>
      <c r="O8" s="272"/>
      <c r="P8" s="324"/>
      <c r="Q8" s="290"/>
      <c r="R8" s="298"/>
      <c r="S8" s="279"/>
      <c r="T8" s="276"/>
      <c r="U8" s="324"/>
      <c r="V8" s="295"/>
      <c r="W8" s="301"/>
      <c r="X8" s="281"/>
      <c r="Y8" s="279"/>
      <c r="Z8" s="338"/>
      <c r="AA8" s="328"/>
      <c r="AB8" s="329"/>
      <c r="AC8" s="329"/>
      <c r="AD8" s="329"/>
      <c r="AE8" s="329"/>
      <c r="AF8" s="330"/>
    </row>
    <row r="9" spans="1:32" s="2" customFormat="1" ht="15.75" customHeight="1" x14ac:dyDescent="0.2">
      <c r="A9" s="118" t="s">
        <v>34</v>
      </c>
      <c r="B9" s="90"/>
      <c r="C9" s="317" t="s">
        <v>442</v>
      </c>
      <c r="D9" s="318"/>
      <c r="E9" s="318"/>
      <c r="F9" s="318"/>
      <c r="G9" s="318"/>
      <c r="H9" s="319"/>
      <c r="I9" s="309"/>
      <c r="J9" s="324"/>
      <c r="K9" s="290"/>
      <c r="L9" s="295"/>
      <c r="M9" s="281"/>
      <c r="N9" s="276"/>
      <c r="O9" s="272"/>
      <c r="P9" s="324"/>
      <c r="Q9" s="290"/>
      <c r="R9" s="298"/>
      <c r="S9" s="279"/>
      <c r="T9" s="276"/>
      <c r="U9" s="324"/>
      <c r="V9" s="295"/>
      <c r="W9" s="301"/>
      <c r="X9" s="281"/>
      <c r="Y9" s="279"/>
      <c r="Z9" s="338"/>
      <c r="AA9" s="328"/>
      <c r="AB9" s="329"/>
      <c r="AC9" s="329"/>
      <c r="AD9" s="329"/>
      <c r="AE9" s="329"/>
      <c r="AF9" s="330"/>
    </row>
    <row r="10" spans="1:32" s="2" customFormat="1" ht="15.75" customHeight="1" x14ac:dyDescent="0.2">
      <c r="A10" s="118" t="s">
        <v>35</v>
      </c>
      <c r="B10" s="90"/>
      <c r="C10" s="320"/>
      <c r="D10" s="321"/>
      <c r="E10" s="321"/>
      <c r="F10" s="321"/>
      <c r="G10" s="321"/>
      <c r="H10" s="322"/>
      <c r="I10" s="310"/>
      <c r="J10" s="324"/>
      <c r="K10" s="290"/>
      <c r="L10" s="295"/>
      <c r="M10" s="282"/>
      <c r="N10" s="277"/>
      <c r="O10" s="273"/>
      <c r="P10" s="324"/>
      <c r="Q10" s="290"/>
      <c r="R10" s="299"/>
      <c r="S10" s="280"/>
      <c r="T10" s="277"/>
      <c r="U10" s="324"/>
      <c r="V10" s="295"/>
      <c r="W10" s="301"/>
      <c r="X10" s="282"/>
      <c r="Y10" s="280"/>
      <c r="Z10" s="339"/>
      <c r="AA10" s="328"/>
      <c r="AB10" s="329"/>
      <c r="AC10" s="329"/>
      <c r="AD10" s="329"/>
      <c r="AE10" s="329"/>
      <c r="AF10" s="330"/>
    </row>
    <row r="11" spans="1:32" s="2" customFormat="1" ht="27" customHeight="1" x14ac:dyDescent="0.2">
      <c r="A11" s="119" t="s">
        <v>21</v>
      </c>
      <c r="B11" s="117"/>
      <c r="C11" s="342" t="s">
        <v>6</v>
      </c>
      <c r="D11" s="343"/>
      <c r="E11" s="343"/>
      <c r="F11" s="343"/>
      <c r="G11" s="343"/>
      <c r="H11" s="296"/>
      <c r="I11" s="274" t="s">
        <v>6</v>
      </c>
      <c r="J11" s="274"/>
      <c r="K11" s="274"/>
      <c r="L11" s="274"/>
      <c r="M11" s="274"/>
      <c r="N11" s="274"/>
      <c r="O11" s="296" t="s">
        <v>6</v>
      </c>
      <c r="P11" s="274"/>
      <c r="Q11" s="274"/>
      <c r="R11" s="274"/>
      <c r="S11" s="274"/>
      <c r="T11" s="274"/>
      <c r="U11" s="274" t="s">
        <v>6</v>
      </c>
      <c r="V11" s="274"/>
      <c r="W11" s="274"/>
      <c r="X11" s="274"/>
      <c r="Y11" s="274"/>
      <c r="Z11" s="274"/>
      <c r="AA11" s="328"/>
      <c r="AB11" s="329"/>
      <c r="AC11" s="329"/>
      <c r="AD11" s="329"/>
      <c r="AE11" s="329"/>
      <c r="AF11" s="330"/>
    </row>
    <row r="12" spans="1:32" s="2" customFormat="1" ht="15.75" customHeight="1" x14ac:dyDescent="0.2">
      <c r="A12" s="116" t="s">
        <v>20</v>
      </c>
      <c r="B12" s="90"/>
      <c r="C12" s="271" t="s">
        <v>62</v>
      </c>
      <c r="D12" s="289" t="s">
        <v>134</v>
      </c>
      <c r="E12" s="361" t="s">
        <v>50</v>
      </c>
      <c r="F12" s="340" t="s">
        <v>53</v>
      </c>
      <c r="G12" s="275"/>
      <c r="H12" s="275"/>
      <c r="I12" s="271" t="s">
        <v>62</v>
      </c>
      <c r="J12" s="271" t="s">
        <v>62</v>
      </c>
      <c r="K12" s="289" t="s">
        <v>134</v>
      </c>
      <c r="L12" s="297" t="s">
        <v>46</v>
      </c>
      <c r="M12" s="300" t="s">
        <v>54</v>
      </c>
      <c r="N12" s="337" t="s">
        <v>412</v>
      </c>
      <c r="O12" s="314" t="s">
        <v>63</v>
      </c>
      <c r="P12" s="315"/>
      <c r="Q12" s="315"/>
      <c r="R12" s="315"/>
      <c r="S12" s="315"/>
      <c r="T12" s="316"/>
      <c r="U12" s="323" t="s">
        <v>434</v>
      </c>
      <c r="V12" s="289" t="s">
        <v>134</v>
      </c>
      <c r="W12" s="286" t="s">
        <v>429</v>
      </c>
      <c r="X12" s="291" t="s">
        <v>411</v>
      </c>
      <c r="Y12" s="268"/>
      <c r="Z12" s="337" t="s">
        <v>412</v>
      </c>
      <c r="AA12" s="328"/>
      <c r="AB12" s="329"/>
      <c r="AC12" s="329"/>
      <c r="AD12" s="329"/>
      <c r="AE12" s="329"/>
      <c r="AF12" s="330"/>
    </row>
    <row r="13" spans="1:32" s="2" customFormat="1" ht="15.75" customHeight="1" x14ac:dyDescent="0.2">
      <c r="A13" s="116" t="s">
        <v>22</v>
      </c>
      <c r="B13" s="90"/>
      <c r="C13" s="272"/>
      <c r="D13" s="290"/>
      <c r="E13" s="362"/>
      <c r="F13" s="281"/>
      <c r="G13" s="276"/>
      <c r="H13" s="276"/>
      <c r="I13" s="272"/>
      <c r="J13" s="272"/>
      <c r="K13" s="290"/>
      <c r="L13" s="298"/>
      <c r="M13" s="301"/>
      <c r="N13" s="338"/>
      <c r="O13" s="317"/>
      <c r="P13" s="318"/>
      <c r="Q13" s="318"/>
      <c r="R13" s="318"/>
      <c r="S13" s="318"/>
      <c r="T13" s="319"/>
      <c r="U13" s="324"/>
      <c r="V13" s="290"/>
      <c r="W13" s="287"/>
      <c r="X13" s="292"/>
      <c r="Y13" s="269"/>
      <c r="Z13" s="338"/>
      <c r="AA13" s="328"/>
      <c r="AB13" s="329"/>
      <c r="AC13" s="329"/>
      <c r="AD13" s="329"/>
      <c r="AE13" s="329"/>
      <c r="AF13" s="330"/>
    </row>
    <row r="14" spans="1:32" s="2" customFormat="1" ht="15.75" customHeight="1" x14ac:dyDescent="0.2">
      <c r="A14" s="116" t="s">
        <v>23</v>
      </c>
      <c r="B14" s="90"/>
      <c r="C14" s="272"/>
      <c r="D14" s="290"/>
      <c r="E14" s="362"/>
      <c r="F14" s="281"/>
      <c r="G14" s="276"/>
      <c r="H14" s="276"/>
      <c r="I14" s="272"/>
      <c r="J14" s="272"/>
      <c r="K14" s="290"/>
      <c r="L14" s="298"/>
      <c r="M14" s="301"/>
      <c r="N14" s="338"/>
      <c r="O14" s="317"/>
      <c r="P14" s="318"/>
      <c r="Q14" s="318"/>
      <c r="R14" s="318"/>
      <c r="S14" s="318"/>
      <c r="T14" s="319"/>
      <c r="U14" s="324"/>
      <c r="V14" s="290"/>
      <c r="W14" s="287"/>
      <c r="X14" s="292"/>
      <c r="Y14" s="269"/>
      <c r="Z14" s="338"/>
      <c r="AA14" s="331"/>
      <c r="AB14" s="332"/>
      <c r="AC14" s="332"/>
      <c r="AD14" s="332"/>
      <c r="AE14" s="332"/>
      <c r="AF14" s="333"/>
    </row>
    <row r="15" spans="1:32" s="2" customFormat="1" ht="15.75" customHeight="1" x14ac:dyDescent="0.2">
      <c r="A15" s="116" t="s">
        <v>24</v>
      </c>
      <c r="B15" s="90"/>
      <c r="C15" s="273"/>
      <c r="D15" s="290"/>
      <c r="E15" s="363"/>
      <c r="F15" s="282"/>
      <c r="G15" s="277"/>
      <c r="H15" s="277"/>
      <c r="I15" s="273"/>
      <c r="J15" s="273"/>
      <c r="K15" s="290"/>
      <c r="L15" s="299"/>
      <c r="M15" s="301"/>
      <c r="N15" s="339"/>
      <c r="O15" s="320"/>
      <c r="P15" s="321"/>
      <c r="Q15" s="321"/>
      <c r="R15" s="321"/>
      <c r="S15" s="321"/>
      <c r="T15" s="322"/>
      <c r="U15" s="324"/>
      <c r="V15" s="290"/>
      <c r="W15" s="288"/>
      <c r="X15" s="293"/>
      <c r="Y15" s="270"/>
      <c r="Z15" s="339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4" t="s">
        <v>33</v>
      </c>
      <c r="D16" s="274"/>
      <c r="E16" s="274"/>
      <c r="F16" s="274"/>
      <c r="G16" s="274"/>
      <c r="H16" s="274"/>
      <c r="I16" s="274" t="s">
        <v>33</v>
      </c>
      <c r="J16" s="274"/>
      <c r="K16" s="274"/>
      <c r="L16" s="274"/>
      <c r="M16" s="274"/>
      <c r="N16" s="274"/>
      <c r="O16" s="296" t="s">
        <v>33</v>
      </c>
      <c r="P16" s="274"/>
      <c r="Q16" s="274"/>
      <c r="R16" s="274"/>
      <c r="S16" s="274"/>
      <c r="T16" s="274"/>
      <c r="U16" s="274" t="s">
        <v>33</v>
      </c>
      <c r="V16" s="274"/>
      <c r="W16" s="274"/>
      <c r="X16" s="274"/>
      <c r="Y16" s="274"/>
      <c r="Z16" s="27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96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23" t="s">
        <v>434</v>
      </c>
      <c r="D18" s="302" t="s">
        <v>460</v>
      </c>
      <c r="E18" s="291" t="s">
        <v>411</v>
      </c>
      <c r="F18" s="340" t="s">
        <v>53</v>
      </c>
      <c r="G18" s="275"/>
      <c r="H18" s="275"/>
      <c r="I18" s="323" t="s">
        <v>434</v>
      </c>
      <c r="J18" s="294" t="s">
        <v>142</v>
      </c>
      <c r="K18" s="283" t="s">
        <v>443</v>
      </c>
      <c r="L18" s="286" t="s">
        <v>429</v>
      </c>
      <c r="M18" s="275"/>
      <c r="N18" s="337" t="s">
        <v>413</v>
      </c>
      <c r="O18" s="271" t="s">
        <v>62</v>
      </c>
      <c r="P18" s="271" t="s">
        <v>62</v>
      </c>
      <c r="Q18" s="294" t="s">
        <v>142</v>
      </c>
      <c r="R18" s="283" t="s">
        <v>443</v>
      </c>
      <c r="S18" s="302" t="s">
        <v>460</v>
      </c>
      <c r="T18" s="275"/>
      <c r="U18" s="271" t="s">
        <v>62</v>
      </c>
      <c r="V18" s="323" t="s">
        <v>434</v>
      </c>
      <c r="W18" s="289" t="s">
        <v>134</v>
      </c>
      <c r="X18" s="283" t="s">
        <v>443</v>
      </c>
      <c r="Y18" s="300" t="s">
        <v>54</v>
      </c>
      <c r="Z18" s="268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24"/>
      <c r="D19" s="303"/>
      <c r="E19" s="292"/>
      <c r="F19" s="281"/>
      <c r="G19" s="276"/>
      <c r="H19" s="276"/>
      <c r="I19" s="324"/>
      <c r="J19" s="295"/>
      <c r="K19" s="284"/>
      <c r="L19" s="287"/>
      <c r="M19" s="276"/>
      <c r="N19" s="338"/>
      <c r="O19" s="272"/>
      <c r="P19" s="272"/>
      <c r="Q19" s="295"/>
      <c r="R19" s="284"/>
      <c r="S19" s="303"/>
      <c r="T19" s="276"/>
      <c r="U19" s="272"/>
      <c r="V19" s="324"/>
      <c r="W19" s="290"/>
      <c r="X19" s="284"/>
      <c r="Y19" s="301"/>
      <c r="Z19" s="26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24"/>
      <c r="D20" s="303"/>
      <c r="E20" s="292"/>
      <c r="F20" s="281"/>
      <c r="G20" s="276"/>
      <c r="H20" s="276"/>
      <c r="I20" s="324"/>
      <c r="J20" s="295"/>
      <c r="K20" s="284"/>
      <c r="L20" s="287"/>
      <c r="M20" s="276"/>
      <c r="N20" s="338"/>
      <c r="O20" s="272"/>
      <c r="P20" s="272"/>
      <c r="Q20" s="295"/>
      <c r="R20" s="284"/>
      <c r="S20" s="303"/>
      <c r="T20" s="276"/>
      <c r="U20" s="272"/>
      <c r="V20" s="324"/>
      <c r="W20" s="290"/>
      <c r="X20" s="284"/>
      <c r="Y20" s="301"/>
      <c r="Z20" s="26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24"/>
      <c r="D21" s="304"/>
      <c r="E21" s="293"/>
      <c r="F21" s="282"/>
      <c r="G21" s="277"/>
      <c r="H21" s="277"/>
      <c r="I21" s="324"/>
      <c r="J21" s="295"/>
      <c r="K21" s="285"/>
      <c r="L21" s="288"/>
      <c r="M21" s="277"/>
      <c r="N21" s="339"/>
      <c r="O21" s="273"/>
      <c r="P21" s="273"/>
      <c r="Q21" s="295"/>
      <c r="R21" s="285"/>
      <c r="S21" s="304"/>
      <c r="T21" s="277"/>
      <c r="U21" s="273"/>
      <c r="V21" s="324"/>
      <c r="W21" s="290"/>
      <c r="X21" s="285"/>
      <c r="Y21" s="301"/>
      <c r="Z21" s="27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4" t="s">
        <v>6</v>
      </c>
      <c r="D22" s="274"/>
      <c r="E22" s="274"/>
      <c r="F22" s="274"/>
      <c r="G22" s="274"/>
      <c r="H22" s="274"/>
      <c r="I22" s="274" t="s">
        <v>6</v>
      </c>
      <c r="J22" s="274"/>
      <c r="K22" s="274"/>
      <c r="L22" s="274"/>
      <c r="M22" s="274"/>
      <c r="N22" s="274"/>
      <c r="O22" s="296" t="s">
        <v>6</v>
      </c>
      <c r="P22" s="274"/>
      <c r="Q22" s="274"/>
      <c r="R22" s="274"/>
      <c r="S22" s="274"/>
      <c r="T22" s="274"/>
      <c r="U22" s="274" t="s">
        <v>6</v>
      </c>
      <c r="V22" s="274"/>
      <c r="W22" s="274"/>
      <c r="X22" s="274"/>
      <c r="Y22" s="274"/>
      <c r="Z22" s="27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6" t="s">
        <v>66</v>
      </c>
      <c r="C23" s="271" t="s">
        <v>62</v>
      </c>
      <c r="D23" s="271" t="s">
        <v>62</v>
      </c>
      <c r="E23" s="283" t="s">
        <v>443</v>
      </c>
      <c r="F23" s="275"/>
      <c r="G23" s="275"/>
      <c r="H23" s="275"/>
      <c r="I23" s="271" t="s">
        <v>62</v>
      </c>
      <c r="J23" s="271" t="s">
        <v>62</v>
      </c>
      <c r="K23" s="323" t="s">
        <v>434</v>
      </c>
      <c r="L23" s="297" t="s">
        <v>46</v>
      </c>
      <c r="M23" s="278" t="s">
        <v>420</v>
      </c>
      <c r="N23" s="275"/>
      <c r="O23" s="271" t="s">
        <v>62</v>
      </c>
      <c r="P23" s="271" t="s">
        <v>62</v>
      </c>
      <c r="Q23" s="294" t="s">
        <v>142</v>
      </c>
      <c r="R23" s="283" t="s">
        <v>443</v>
      </c>
      <c r="S23" s="286" t="s">
        <v>429</v>
      </c>
      <c r="T23" s="275"/>
      <c r="U23" s="271" t="s">
        <v>62</v>
      </c>
      <c r="V23" s="300" t="s">
        <v>54</v>
      </c>
      <c r="W23" s="286" t="s">
        <v>429</v>
      </c>
      <c r="X23" s="283" t="s">
        <v>443</v>
      </c>
      <c r="Y23" s="278" t="s">
        <v>420</v>
      </c>
      <c r="Z23" s="268"/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6"/>
      <c r="C24" s="272"/>
      <c r="D24" s="272"/>
      <c r="E24" s="284"/>
      <c r="F24" s="276"/>
      <c r="G24" s="276"/>
      <c r="H24" s="276"/>
      <c r="I24" s="272"/>
      <c r="J24" s="272"/>
      <c r="K24" s="324"/>
      <c r="L24" s="298"/>
      <c r="M24" s="279"/>
      <c r="N24" s="276"/>
      <c r="O24" s="272"/>
      <c r="P24" s="272"/>
      <c r="Q24" s="295"/>
      <c r="R24" s="284"/>
      <c r="S24" s="287"/>
      <c r="T24" s="276"/>
      <c r="U24" s="272"/>
      <c r="V24" s="301"/>
      <c r="W24" s="287"/>
      <c r="X24" s="284"/>
      <c r="Y24" s="279"/>
      <c r="Z24" s="269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6"/>
      <c r="C25" s="272"/>
      <c r="D25" s="272"/>
      <c r="E25" s="284"/>
      <c r="F25" s="276"/>
      <c r="G25" s="276"/>
      <c r="H25" s="276"/>
      <c r="I25" s="272"/>
      <c r="J25" s="272"/>
      <c r="K25" s="324"/>
      <c r="L25" s="298"/>
      <c r="M25" s="279"/>
      <c r="N25" s="276"/>
      <c r="O25" s="272"/>
      <c r="P25" s="272"/>
      <c r="Q25" s="295"/>
      <c r="R25" s="284"/>
      <c r="S25" s="287"/>
      <c r="T25" s="276"/>
      <c r="U25" s="272"/>
      <c r="V25" s="301"/>
      <c r="W25" s="287"/>
      <c r="X25" s="284"/>
      <c r="Y25" s="279"/>
      <c r="Z25" s="269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3"/>
      <c r="D26" s="273"/>
      <c r="E26" s="285"/>
      <c r="F26" s="277"/>
      <c r="G26" s="277"/>
      <c r="H26" s="277"/>
      <c r="I26" s="273"/>
      <c r="J26" s="273"/>
      <c r="K26" s="324"/>
      <c r="L26" s="299"/>
      <c r="M26" s="280"/>
      <c r="N26" s="277"/>
      <c r="O26" s="273"/>
      <c r="P26" s="273"/>
      <c r="Q26" s="295"/>
      <c r="R26" s="285"/>
      <c r="S26" s="288"/>
      <c r="T26" s="277"/>
      <c r="U26" s="273"/>
      <c r="V26" s="301"/>
      <c r="W26" s="288"/>
      <c r="X26" s="285"/>
      <c r="Y26" s="280"/>
      <c r="Z26" s="270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4" t="s">
        <v>65</v>
      </c>
      <c r="C27" s="274" t="s">
        <v>47</v>
      </c>
      <c r="D27" s="274"/>
      <c r="E27" s="274"/>
      <c r="F27" s="274"/>
      <c r="G27" s="274"/>
      <c r="H27" s="274"/>
      <c r="I27" s="274" t="s">
        <v>47</v>
      </c>
      <c r="J27" s="274"/>
      <c r="K27" s="274"/>
      <c r="L27" s="274"/>
      <c r="M27" s="274"/>
      <c r="N27" s="274"/>
      <c r="O27" s="70"/>
      <c r="P27" s="71"/>
      <c r="Q27" s="71"/>
      <c r="R27" s="71"/>
      <c r="S27" s="71"/>
      <c r="T27" s="71"/>
      <c r="U27" s="274" t="s">
        <v>47</v>
      </c>
      <c r="V27" s="274"/>
      <c r="W27" s="274"/>
      <c r="X27" s="274"/>
      <c r="Y27" s="274"/>
      <c r="Z27" s="27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70"/>
      <c r="P28" s="88"/>
      <c r="Q28" s="88"/>
      <c r="R28" s="88"/>
      <c r="S28" s="88"/>
      <c r="T28" s="124"/>
      <c r="U28" s="274"/>
      <c r="V28" s="274"/>
      <c r="W28" s="274"/>
      <c r="X28" s="274"/>
      <c r="Y28" s="274"/>
      <c r="Z28" s="27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347" t="s">
        <v>143</v>
      </c>
      <c r="P29" s="348"/>
      <c r="Q29" s="348"/>
      <c r="R29" s="348"/>
      <c r="S29" s="348"/>
      <c r="T29" s="348"/>
      <c r="U29" s="274"/>
      <c r="V29" s="274"/>
      <c r="W29" s="274"/>
      <c r="X29" s="274"/>
      <c r="Y29" s="274"/>
      <c r="Z29" s="27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1" t="s">
        <v>62</v>
      </c>
      <c r="D30" s="271" t="s">
        <v>62</v>
      </c>
      <c r="E30" s="268"/>
      <c r="F30" s="268"/>
      <c r="G30" s="268"/>
      <c r="H30" s="268"/>
      <c r="I30" s="272" t="s">
        <v>62</v>
      </c>
      <c r="J30" s="272" t="s">
        <v>62</v>
      </c>
      <c r="K30" s="275"/>
      <c r="L30" s="275"/>
      <c r="M30" s="281" t="s">
        <v>53</v>
      </c>
      <c r="N30" s="268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68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72"/>
      <c r="D31" s="272"/>
      <c r="E31" s="269"/>
      <c r="F31" s="269"/>
      <c r="G31" s="269"/>
      <c r="H31" s="269"/>
      <c r="I31" s="272"/>
      <c r="J31" s="272"/>
      <c r="K31" s="276"/>
      <c r="L31" s="276"/>
      <c r="M31" s="281"/>
      <c r="N31" s="269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69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72"/>
      <c r="D32" s="272"/>
      <c r="E32" s="269"/>
      <c r="F32" s="269"/>
      <c r="G32" s="269"/>
      <c r="H32" s="269"/>
      <c r="I32" s="272"/>
      <c r="J32" s="272"/>
      <c r="K32" s="276"/>
      <c r="L32" s="276"/>
      <c r="M32" s="281"/>
      <c r="N32" s="269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69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3"/>
      <c r="D33" s="273"/>
      <c r="E33" s="270"/>
      <c r="F33" s="270"/>
      <c r="G33" s="270"/>
      <c r="H33" s="270"/>
      <c r="I33" s="273"/>
      <c r="J33" s="273"/>
      <c r="K33" s="277"/>
      <c r="L33" s="277"/>
      <c r="M33" s="282"/>
      <c r="N33" s="270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0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6" customWidth="1"/>
    <col min="7" max="7" width="10.7109375" style="162" customWidth="1"/>
    <col min="8" max="8" width="8.7109375" style="236" customWidth="1"/>
    <col min="9" max="9" width="12.7109375" style="137" customWidth="1"/>
  </cols>
  <sheetData>
    <row r="1" spans="1:9" ht="24.95" customHeight="1" x14ac:dyDescent="0.4">
      <c r="A1" s="370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4.95" customHeight="1" x14ac:dyDescent="0.4">
      <c r="A2" s="370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4.95" customHeight="1" x14ac:dyDescent="0.4">
      <c r="A3" s="370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25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25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25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25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4">
      <c r="A8" s="366" t="str">
        <f>"Agenda R" &amp; Parameters!$B$8</f>
        <v>Agenda R0</v>
      </c>
      <c r="B8" s="367"/>
      <c r="C8" s="367"/>
      <c r="D8" s="367"/>
      <c r="E8" s="367"/>
      <c r="F8" s="367"/>
      <c r="G8" s="367"/>
      <c r="H8" s="367"/>
      <c r="I8" s="367"/>
    </row>
    <row r="12" spans="1:9" ht="15.75" x14ac:dyDescent="0.25">
      <c r="A12" s="368" t="s">
        <v>510</v>
      </c>
      <c r="B12" s="369"/>
      <c r="C12" s="369"/>
      <c r="D12" s="369"/>
      <c r="E12" s="369"/>
      <c r="F12" s="369"/>
      <c r="G12" s="369"/>
      <c r="H12" s="369"/>
      <c r="I12" s="369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75" x14ac:dyDescent="0.25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">
      <c r="A17" s="127" t="s">
        <v>173</v>
      </c>
      <c r="B17" s="139" t="s">
        <v>167</v>
      </c>
      <c r="C17" s="139" t="s">
        <v>174</v>
      </c>
      <c r="D17" s="202" t="s">
        <v>463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30" x14ac:dyDescent="0.2">
      <c r="A19" s="127" t="s">
        <v>177</v>
      </c>
      <c r="B19" s="139" t="s">
        <v>176</v>
      </c>
      <c r="C19" s="139" t="s">
        <v>178</v>
      </c>
      <c r="D19" s="202" t="s">
        <v>464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75" x14ac:dyDescent="0.25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75" x14ac:dyDescent="0.25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8.5" x14ac:dyDescent="0.2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5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5.5" x14ac:dyDescent="0.2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75" x14ac:dyDescent="0.25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8.5" x14ac:dyDescent="0.2">
      <c r="A38" s="130" t="s">
        <v>221</v>
      </c>
      <c r="B38" s="142" t="s">
        <v>167</v>
      </c>
      <c r="C38" s="142" t="s">
        <v>222</v>
      </c>
      <c r="D38" s="148" t="s">
        <v>463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">
      <c r="A39" s="174" t="s">
        <v>223</v>
      </c>
      <c r="B39" s="180"/>
      <c r="C39" s="180" t="s">
        <v>439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">
      <c r="A40" s="174" t="s">
        <v>224</v>
      </c>
      <c r="B40" s="180" t="s">
        <v>167</v>
      </c>
      <c r="C40" s="180" t="s">
        <v>246</v>
      </c>
      <c r="D40" s="217" t="s">
        <v>463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">
      <c r="A41" s="174" t="s">
        <v>323</v>
      </c>
      <c r="B41" s="180" t="s">
        <v>167</v>
      </c>
      <c r="C41" s="180" t="s">
        <v>511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75" x14ac:dyDescent="0.25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">
      <c r="A45" s="127" t="s">
        <v>227</v>
      </c>
      <c r="B45" s="139" t="s">
        <v>167</v>
      </c>
      <c r="C45" s="139" t="s">
        <v>228</v>
      </c>
      <c r="D45" s="202" t="s">
        <v>463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">
      <c r="A46" s="127" t="s">
        <v>229</v>
      </c>
      <c r="B46" s="139" t="s">
        <v>167</v>
      </c>
      <c r="C46" s="139" t="s">
        <v>230</v>
      </c>
      <c r="D46" s="202" t="s">
        <v>463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">
      <c r="A47" s="127" t="s">
        <v>231</v>
      </c>
      <c r="B47" s="139" t="s">
        <v>167</v>
      </c>
      <c r="C47" s="139" t="s">
        <v>232</v>
      </c>
      <c r="D47" s="202" t="s">
        <v>465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">
      <c r="A48" s="127" t="s">
        <v>234</v>
      </c>
      <c r="B48" s="139" t="s">
        <v>167</v>
      </c>
      <c r="C48" s="139" t="s">
        <v>235</v>
      </c>
      <c r="D48" s="202" t="s">
        <v>465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">
      <c r="A49" s="127" t="s">
        <v>236</v>
      </c>
      <c r="B49" s="139" t="s">
        <v>167</v>
      </c>
      <c r="C49" s="139" t="s">
        <v>237</v>
      </c>
      <c r="D49" s="202" t="s">
        <v>465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">
      <c r="A50" s="127" t="s">
        <v>238</v>
      </c>
      <c r="B50" s="139" t="s">
        <v>167</v>
      </c>
      <c r="C50" s="139" t="s">
        <v>239</v>
      </c>
      <c r="D50" s="202" t="s">
        <v>465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">
      <c r="A51" s="127" t="s">
        <v>240</v>
      </c>
      <c r="B51" s="139" t="s">
        <v>167</v>
      </c>
      <c r="C51" s="139" t="s">
        <v>241</v>
      </c>
      <c r="D51" s="202" t="s">
        <v>465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">
      <c r="A52" s="127" t="s">
        <v>242</v>
      </c>
      <c r="B52" s="139" t="s">
        <v>167</v>
      </c>
      <c r="C52" s="139" t="s">
        <v>243</v>
      </c>
      <c r="D52" s="202" t="s">
        <v>465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">
      <c r="A53" s="128" t="s">
        <v>244</v>
      </c>
      <c r="B53" s="140" t="s">
        <v>167</v>
      </c>
      <c r="C53" s="140" t="s">
        <v>245</v>
      </c>
      <c r="D53" s="203" t="s">
        <v>465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75" x14ac:dyDescent="0.25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75" x14ac:dyDescent="0.25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4.25" x14ac:dyDescent="0.2">
      <c r="A57" s="130" t="s">
        <v>251</v>
      </c>
      <c r="B57" s="142" t="s">
        <v>167</v>
      </c>
      <c r="C57" s="142" t="s">
        <v>252</v>
      </c>
      <c r="D57" s="148" t="s">
        <v>463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4.25" x14ac:dyDescent="0.2">
      <c r="A58" s="130" t="s">
        <v>253</v>
      </c>
      <c r="B58" s="142" t="s">
        <v>167</v>
      </c>
      <c r="C58" s="142" t="s">
        <v>254</v>
      </c>
      <c r="D58" s="148" t="s">
        <v>463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4.25" x14ac:dyDescent="0.2">
      <c r="A59" s="130" t="s">
        <v>255</v>
      </c>
      <c r="B59" s="142" t="s">
        <v>167</v>
      </c>
      <c r="C59" s="142" t="s">
        <v>256</v>
      </c>
      <c r="D59" s="148" t="s">
        <v>463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4.25" x14ac:dyDescent="0.2">
      <c r="A60" s="130" t="s">
        <v>257</v>
      </c>
      <c r="B60" s="142" t="s">
        <v>167</v>
      </c>
      <c r="C60" s="142" t="s">
        <v>258</v>
      </c>
      <c r="D60" s="148" t="s">
        <v>463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4.25" x14ac:dyDescent="0.2">
      <c r="A61" s="130" t="s">
        <v>259</v>
      </c>
      <c r="B61" s="142" t="s">
        <v>167</v>
      </c>
      <c r="C61" s="142" t="s">
        <v>260</v>
      </c>
      <c r="D61" s="148" t="s">
        <v>463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4.25" x14ac:dyDescent="0.2">
      <c r="A62" s="130" t="s">
        <v>261</v>
      </c>
      <c r="B62" s="142" t="s">
        <v>167</v>
      </c>
      <c r="C62" s="142" t="s">
        <v>262</v>
      </c>
      <c r="D62" s="148" t="s">
        <v>463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4.25" x14ac:dyDescent="0.2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4.25" x14ac:dyDescent="0.2">
      <c r="A64" s="130" t="s">
        <v>266</v>
      </c>
      <c r="B64" s="142" t="s">
        <v>167</v>
      </c>
      <c r="C64" s="142" t="s">
        <v>269</v>
      </c>
      <c r="D64" s="148" t="s">
        <v>466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4.25" x14ac:dyDescent="0.2">
      <c r="A65" s="130" t="s">
        <v>268</v>
      </c>
      <c r="B65" s="142" t="s">
        <v>167</v>
      </c>
      <c r="C65" s="142" t="s">
        <v>264</v>
      </c>
      <c r="D65" s="148" t="s">
        <v>466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4.25" x14ac:dyDescent="0.2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75" x14ac:dyDescent="0.25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4.25" x14ac:dyDescent="0.2">
      <c r="A68" s="130" t="s">
        <v>273</v>
      </c>
      <c r="B68" s="142" t="s">
        <v>167</v>
      </c>
      <c r="C68" s="142" t="s">
        <v>417</v>
      </c>
      <c r="D68" s="148" t="s">
        <v>466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4.25" x14ac:dyDescent="0.2">
      <c r="A69" s="130" t="s">
        <v>275</v>
      </c>
      <c r="B69" s="142" t="s">
        <v>167</v>
      </c>
      <c r="C69" s="142" t="s">
        <v>347</v>
      </c>
      <c r="D69" s="148" t="s">
        <v>466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4.25" x14ac:dyDescent="0.2">
      <c r="A70" s="130" t="s">
        <v>277</v>
      </c>
      <c r="B70" s="142" t="s">
        <v>167</v>
      </c>
      <c r="C70" s="142" t="s">
        <v>468</v>
      </c>
      <c r="D70" s="148" t="s">
        <v>466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4.25" x14ac:dyDescent="0.2">
      <c r="A71" s="130" t="s">
        <v>278</v>
      </c>
      <c r="B71" s="142" t="s">
        <v>167</v>
      </c>
      <c r="C71" s="142" t="s">
        <v>276</v>
      </c>
      <c r="D71" s="148" t="s">
        <v>466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4.25" x14ac:dyDescent="0.2">
      <c r="A72" s="130" t="s">
        <v>281</v>
      </c>
      <c r="B72" s="142" t="s">
        <v>167</v>
      </c>
      <c r="C72" s="142" t="s">
        <v>279</v>
      </c>
      <c r="D72" s="148" t="s">
        <v>466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4.25" x14ac:dyDescent="0.2">
      <c r="A73" s="130" t="s">
        <v>404</v>
      </c>
      <c r="B73" s="142" t="s">
        <v>167</v>
      </c>
      <c r="C73" s="142" t="s">
        <v>282</v>
      </c>
      <c r="D73" s="148" t="s">
        <v>466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75" x14ac:dyDescent="0.25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4.25" x14ac:dyDescent="0.2">
      <c r="A75" s="130" t="s">
        <v>286</v>
      </c>
      <c r="B75" s="142" t="s">
        <v>167</v>
      </c>
      <c r="C75" s="142" t="s">
        <v>447</v>
      </c>
      <c r="D75" s="148" t="s">
        <v>466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4.25" x14ac:dyDescent="0.2">
      <c r="A76" s="130" t="s">
        <v>287</v>
      </c>
      <c r="B76" s="142" t="s">
        <v>167</v>
      </c>
      <c r="C76" s="142" t="s">
        <v>290</v>
      </c>
      <c r="D76" s="148" t="s">
        <v>466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4.25" x14ac:dyDescent="0.2">
      <c r="A77" s="130" t="s">
        <v>288</v>
      </c>
      <c r="B77" s="142" t="s">
        <v>167</v>
      </c>
      <c r="C77" s="142" t="s">
        <v>292</v>
      </c>
      <c r="D77" s="148" t="s">
        <v>466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4.25" x14ac:dyDescent="0.2">
      <c r="A78" s="130" t="s">
        <v>289</v>
      </c>
      <c r="B78" s="142" t="s">
        <v>167</v>
      </c>
      <c r="C78" s="142" t="s">
        <v>295</v>
      </c>
      <c r="D78" s="148" t="s">
        <v>466</v>
      </c>
      <c r="E78" s="142" t="s">
        <v>512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4.25" x14ac:dyDescent="0.2">
      <c r="A79" s="130" t="s">
        <v>291</v>
      </c>
      <c r="B79" s="142" t="s">
        <v>167</v>
      </c>
      <c r="C79" s="142" t="s">
        <v>297</v>
      </c>
      <c r="D79" s="148" t="s">
        <v>466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4.25" x14ac:dyDescent="0.2">
      <c r="A80" s="130" t="s">
        <v>294</v>
      </c>
      <c r="B80" s="142" t="s">
        <v>167</v>
      </c>
      <c r="C80" s="142" t="s">
        <v>300</v>
      </c>
      <c r="D80" s="148" t="s">
        <v>466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4.25" x14ac:dyDescent="0.2">
      <c r="A81" s="130" t="s">
        <v>296</v>
      </c>
      <c r="B81" s="142" t="s">
        <v>167</v>
      </c>
      <c r="C81" s="142" t="s">
        <v>303</v>
      </c>
      <c r="D81" s="148" t="s">
        <v>466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4.25" x14ac:dyDescent="0.2">
      <c r="A82" s="130" t="s">
        <v>299</v>
      </c>
      <c r="B82" s="142" t="s">
        <v>167</v>
      </c>
      <c r="C82" s="142" t="s">
        <v>435</v>
      </c>
      <c r="D82" s="148" t="s">
        <v>466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75" x14ac:dyDescent="0.25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4.25" x14ac:dyDescent="0.2">
      <c r="A84" s="130" t="s">
        <v>307</v>
      </c>
      <c r="B84" s="142" t="s">
        <v>167</v>
      </c>
      <c r="C84" s="142" t="s">
        <v>513</v>
      </c>
      <c r="D84" s="148" t="s">
        <v>466</v>
      </c>
      <c r="E84" s="142" t="s">
        <v>514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4.25" x14ac:dyDescent="0.2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75" x14ac:dyDescent="0.25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75" x14ac:dyDescent="0.25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75" x14ac:dyDescent="0.25">
      <c r="A93" s="368" t="s">
        <v>515</v>
      </c>
      <c r="B93" s="369"/>
      <c r="C93" s="369"/>
      <c r="D93" s="369"/>
      <c r="E93" s="369"/>
      <c r="F93" s="369"/>
      <c r="G93" s="369"/>
      <c r="H93" s="369"/>
      <c r="I93" s="369"/>
    </row>
    <row r="94" spans="1:9" s="3" customFormat="1" ht="31.5" x14ac:dyDescent="0.25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75" x14ac:dyDescent="0.25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75" x14ac:dyDescent="0.25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">
      <c r="A101" s="127" t="s">
        <v>184</v>
      </c>
      <c r="B101" s="139" t="s">
        <v>167</v>
      </c>
      <c r="C101" s="139" t="s">
        <v>319</v>
      </c>
      <c r="D101" s="202" t="s">
        <v>469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">
      <c r="A102" s="127" t="s">
        <v>217</v>
      </c>
      <c r="B102" s="139" t="s">
        <v>167</v>
      </c>
      <c r="C102" s="139" t="s">
        <v>320</v>
      </c>
      <c r="D102" s="202" t="s">
        <v>469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">
      <c r="A103" s="127" t="s">
        <v>219</v>
      </c>
      <c r="B103" s="139" t="s">
        <v>167</v>
      </c>
      <c r="C103" s="139" t="s">
        <v>321</v>
      </c>
      <c r="D103" s="202" t="s">
        <v>469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75" x14ac:dyDescent="0.25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75" x14ac:dyDescent="0.25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75" x14ac:dyDescent="0.25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4.25" x14ac:dyDescent="0.2">
      <c r="A112" s="130" t="s">
        <v>251</v>
      </c>
      <c r="B112" s="142" t="s">
        <v>167</v>
      </c>
      <c r="C112" s="142" t="s">
        <v>327</v>
      </c>
      <c r="D112" s="142"/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4.25" x14ac:dyDescent="0.2">
      <c r="A113" s="130" t="s">
        <v>253</v>
      </c>
      <c r="B113" s="142" t="s">
        <v>167</v>
      </c>
      <c r="C113" s="142" t="s">
        <v>329</v>
      </c>
      <c r="D113" s="148" t="s">
        <v>470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75" x14ac:dyDescent="0.25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28.5" x14ac:dyDescent="0.2">
      <c r="A115" s="130" t="s">
        <v>273</v>
      </c>
      <c r="B115" s="142" t="s">
        <v>363</v>
      </c>
      <c r="C115" s="142" t="s">
        <v>437</v>
      </c>
      <c r="D115" s="142"/>
      <c r="E115" s="142" t="s">
        <v>438</v>
      </c>
      <c r="F115" s="223">
        <f>H113</f>
        <v>0.45277777777777772</v>
      </c>
      <c r="G115" s="155">
        <v>10</v>
      </c>
      <c r="H115" s="223">
        <f>F115+TIME(0,G115,0)</f>
        <v>0.45972222222222214</v>
      </c>
      <c r="I115" s="167"/>
    </row>
    <row r="116" spans="1:9" ht="14.25" x14ac:dyDescent="0.2">
      <c r="A116" s="175" t="s">
        <v>275</v>
      </c>
      <c r="B116" s="181"/>
      <c r="C116" s="181"/>
      <c r="D116" s="181"/>
      <c r="E116" s="181"/>
      <c r="F116" s="230">
        <f>H115</f>
        <v>0.45972222222222214</v>
      </c>
      <c r="G116" s="187">
        <v>0</v>
      </c>
      <c r="H116" s="230">
        <f>F116+TIME(0,G116,0)</f>
        <v>0.45972222222222214</v>
      </c>
      <c r="I116" s="193"/>
    </row>
    <row r="118" spans="1:9" ht="15.75" x14ac:dyDescent="0.25">
      <c r="A118" s="126" t="s">
        <v>309</v>
      </c>
      <c r="B118" s="138"/>
      <c r="C118" s="138" t="s">
        <v>331</v>
      </c>
      <c r="D118" s="138"/>
      <c r="E118" s="138"/>
      <c r="F118" s="219"/>
      <c r="G118" s="151"/>
      <c r="H118" s="219"/>
      <c r="I118" s="163"/>
    </row>
    <row r="119" spans="1:9" ht="15" x14ac:dyDescent="0.2">
      <c r="A119" s="127" t="s">
        <v>311</v>
      </c>
      <c r="B119" s="139" t="s">
        <v>176</v>
      </c>
      <c r="C119" s="139" t="s">
        <v>332</v>
      </c>
      <c r="D119" s="202" t="s">
        <v>112</v>
      </c>
      <c r="E119" s="139" t="s">
        <v>169</v>
      </c>
      <c r="F119" s="220">
        <f>H116</f>
        <v>0.45972222222222214</v>
      </c>
      <c r="G119" s="152">
        <v>6</v>
      </c>
      <c r="H119" s="220">
        <f>F119+TIME(0,G119,0)</f>
        <v>0.4638888888888888</v>
      </c>
      <c r="I119" s="164"/>
    </row>
    <row r="120" spans="1:9" ht="15" x14ac:dyDescent="0.2">
      <c r="A120" s="172" t="s">
        <v>312</v>
      </c>
      <c r="B120" s="178"/>
      <c r="C120" s="178"/>
      <c r="D120" s="178"/>
      <c r="E120" s="178"/>
      <c r="F120" s="228">
        <f>H119</f>
        <v>0.4638888888888888</v>
      </c>
      <c r="G120" s="184">
        <v>0</v>
      </c>
      <c r="H120" s="228">
        <f>F120+TIME(0,G120,0)</f>
        <v>0.4638888888888888</v>
      </c>
      <c r="I120" s="190"/>
    </row>
    <row r="122" spans="1:9" ht="15.75" x14ac:dyDescent="0.25">
      <c r="A122" s="176" t="s">
        <v>314</v>
      </c>
      <c r="B122" s="182"/>
      <c r="C122" s="182" t="s">
        <v>516</v>
      </c>
      <c r="D122" s="182"/>
      <c r="E122" s="182" t="s">
        <v>169</v>
      </c>
      <c r="F122" s="233">
        <f>H120</f>
        <v>0.4638888888888888</v>
      </c>
      <c r="G122" s="188">
        <v>0</v>
      </c>
      <c r="H122" s="233">
        <f>F122+TIME(0,G122,0)</f>
        <v>0.4638888888888888</v>
      </c>
      <c r="I122" s="182"/>
    </row>
    <row r="123" spans="1:9" x14ac:dyDescent="0.2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82.000000000000185</v>
      </c>
      <c r="H123" s="232">
        <v>0.52083333333333337</v>
      </c>
      <c r="I123" s="134"/>
    </row>
    <row r="125" spans="1:9" ht="15.75" x14ac:dyDescent="0.25">
      <c r="A125" s="368" t="s">
        <v>517</v>
      </c>
      <c r="B125" s="369"/>
      <c r="C125" s="369"/>
      <c r="D125" s="369"/>
      <c r="E125" s="369"/>
      <c r="F125" s="369"/>
      <c r="G125" s="369"/>
      <c r="H125" s="369"/>
      <c r="I125" s="369"/>
    </row>
    <row r="126" spans="1:9" s="3" customFormat="1" ht="31.5" x14ac:dyDescent="0.25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75" x14ac:dyDescent="0.25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75" x14ac:dyDescent="0.25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">
      <c r="A133" s="127" t="s">
        <v>184</v>
      </c>
      <c r="B133" s="139" t="s">
        <v>167</v>
      </c>
      <c r="C133" s="139" t="s">
        <v>319</v>
      </c>
      <c r="D133" s="202" t="s">
        <v>469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">
      <c r="A134" s="127" t="s">
        <v>217</v>
      </c>
      <c r="B134" s="139" t="s">
        <v>167</v>
      </c>
      <c r="C134" s="139" t="s">
        <v>320</v>
      </c>
      <c r="D134" s="202" t="s">
        <v>469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">
      <c r="A136" s="127" t="s">
        <v>223</v>
      </c>
      <c r="B136" s="139" t="s">
        <v>167</v>
      </c>
      <c r="C136" s="139" t="s">
        <v>335</v>
      </c>
      <c r="D136" s="202" t="s">
        <v>469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">
      <c r="A137" s="127" t="s">
        <v>224</v>
      </c>
      <c r="B137" s="139" t="s">
        <v>167</v>
      </c>
      <c r="C137" s="139" t="s">
        <v>336</v>
      </c>
      <c r="D137" s="202" t="s">
        <v>469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">
      <c r="A138" s="127" t="s">
        <v>323</v>
      </c>
      <c r="B138" s="139" t="s">
        <v>167</v>
      </c>
      <c r="C138" s="139" t="s">
        <v>337</v>
      </c>
      <c r="D138" s="202" t="s">
        <v>469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">
      <c r="A139" s="127" t="s">
        <v>338</v>
      </c>
      <c r="B139" s="139" t="s">
        <v>167</v>
      </c>
      <c r="C139" s="139" t="s">
        <v>339</v>
      </c>
      <c r="D139" s="202" t="s">
        <v>469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75" x14ac:dyDescent="0.25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75" x14ac:dyDescent="0.25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4.25" x14ac:dyDescent="0.2">
      <c r="A145" s="130" t="s">
        <v>383</v>
      </c>
      <c r="B145" s="142" t="s">
        <v>167</v>
      </c>
      <c r="C145" s="142" t="s">
        <v>440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4.25" x14ac:dyDescent="0.2">
      <c r="A146" s="130" t="s">
        <v>384</v>
      </c>
      <c r="B146" s="142" t="s">
        <v>333</v>
      </c>
      <c r="C146" s="142" t="s">
        <v>342</v>
      </c>
      <c r="D146" s="148" t="s">
        <v>465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28.5" x14ac:dyDescent="0.2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4.25" x14ac:dyDescent="0.2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4.25" x14ac:dyDescent="0.2">
      <c r="A149" s="130" t="s">
        <v>387</v>
      </c>
      <c r="B149" s="142" t="s">
        <v>167</v>
      </c>
      <c r="C149" s="142" t="s">
        <v>345</v>
      </c>
      <c r="D149" s="148" t="s">
        <v>471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4.25" x14ac:dyDescent="0.2">
      <c r="A150" s="130" t="s">
        <v>388</v>
      </c>
      <c r="B150" s="142" t="s">
        <v>167</v>
      </c>
      <c r="C150" s="142" t="s">
        <v>346</v>
      </c>
      <c r="D150" s="148" t="s">
        <v>471</v>
      </c>
      <c r="E150" s="142" t="s">
        <v>467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4.25" x14ac:dyDescent="0.2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75" x14ac:dyDescent="0.25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4.25" x14ac:dyDescent="0.2">
      <c r="A153" s="130" t="s">
        <v>390</v>
      </c>
      <c r="B153" s="142" t="s">
        <v>167</v>
      </c>
      <c r="C153" s="142" t="s">
        <v>418</v>
      </c>
      <c r="D153" s="148" t="s">
        <v>471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4.25" x14ac:dyDescent="0.2">
      <c r="A154" s="130" t="s">
        <v>391</v>
      </c>
      <c r="B154" s="142" t="s">
        <v>167</v>
      </c>
      <c r="C154" s="142" t="s">
        <v>347</v>
      </c>
      <c r="D154" s="148" t="s">
        <v>471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4.25" x14ac:dyDescent="0.2">
      <c r="A155" s="130" t="s">
        <v>392</v>
      </c>
      <c r="B155" s="142" t="s">
        <v>167</v>
      </c>
      <c r="C155" s="142" t="s">
        <v>276</v>
      </c>
      <c r="D155" s="148" t="s">
        <v>471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4.25" x14ac:dyDescent="0.2">
      <c r="A156" s="130" t="s">
        <v>393</v>
      </c>
      <c r="B156" s="142" t="s">
        <v>167</v>
      </c>
      <c r="C156" s="142" t="s">
        <v>468</v>
      </c>
      <c r="D156" s="148" t="s">
        <v>471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4.25" x14ac:dyDescent="0.2">
      <c r="A157" s="130" t="s">
        <v>394</v>
      </c>
      <c r="B157" s="142" t="s">
        <v>167</v>
      </c>
      <c r="C157" s="142" t="s">
        <v>279</v>
      </c>
      <c r="D157" s="148" t="s">
        <v>471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4.25" x14ac:dyDescent="0.2">
      <c r="A158" s="130" t="s">
        <v>406</v>
      </c>
      <c r="B158" s="142" t="s">
        <v>167</v>
      </c>
      <c r="C158" s="142" t="s">
        <v>427</v>
      </c>
      <c r="D158" s="148" t="s">
        <v>471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75" x14ac:dyDescent="0.25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4.25" x14ac:dyDescent="0.2">
      <c r="A160" s="130" t="s">
        <v>395</v>
      </c>
      <c r="B160" s="142" t="s">
        <v>167</v>
      </c>
      <c r="C160" s="142" t="s">
        <v>448</v>
      </c>
      <c r="D160" s="148" t="s">
        <v>471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4.25" x14ac:dyDescent="0.2">
      <c r="A161" s="130" t="s">
        <v>396</v>
      </c>
      <c r="B161" s="142" t="s">
        <v>167</v>
      </c>
      <c r="C161" s="142" t="s">
        <v>290</v>
      </c>
      <c r="D161" s="148" t="s">
        <v>471</v>
      </c>
      <c r="E161" s="142" t="s">
        <v>473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4.25" x14ac:dyDescent="0.2">
      <c r="A162" s="130" t="s">
        <v>397</v>
      </c>
      <c r="B162" s="142" t="s">
        <v>167</v>
      </c>
      <c r="C162" s="142" t="s">
        <v>292</v>
      </c>
      <c r="D162" s="148" t="s">
        <v>471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4.25" x14ac:dyDescent="0.2">
      <c r="A163" s="130" t="s">
        <v>398</v>
      </c>
      <c r="B163" s="142" t="s">
        <v>167</v>
      </c>
      <c r="C163" s="142" t="s">
        <v>295</v>
      </c>
      <c r="D163" s="148" t="s">
        <v>471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4.25" x14ac:dyDescent="0.2">
      <c r="A164" s="130" t="s">
        <v>399</v>
      </c>
      <c r="B164" s="142" t="s">
        <v>167</v>
      </c>
      <c r="C164" s="142" t="s">
        <v>297</v>
      </c>
      <c r="D164" s="148" t="s">
        <v>471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4.25" x14ac:dyDescent="0.2">
      <c r="A165" s="130" t="s">
        <v>400</v>
      </c>
      <c r="B165" s="142" t="s">
        <v>167</v>
      </c>
      <c r="C165" s="142" t="s">
        <v>350</v>
      </c>
      <c r="D165" s="148" t="s">
        <v>471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4.25" x14ac:dyDescent="0.2">
      <c r="A166" s="130" t="s">
        <v>401</v>
      </c>
      <c r="B166" s="142" t="s">
        <v>167</v>
      </c>
      <c r="C166" s="142" t="s">
        <v>351</v>
      </c>
      <c r="D166" s="148" t="s">
        <v>471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4.25" x14ac:dyDescent="0.2">
      <c r="A167" s="130" t="s">
        <v>449</v>
      </c>
      <c r="B167" s="142" t="s">
        <v>167</v>
      </c>
      <c r="C167" s="142" t="s">
        <v>436</v>
      </c>
      <c r="D167" s="148" t="s">
        <v>471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75" x14ac:dyDescent="0.25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4.25" x14ac:dyDescent="0.2">
      <c r="A169" s="130" t="s">
        <v>402</v>
      </c>
      <c r="B169" s="142" t="s">
        <v>167</v>
      </c>
      <c r="C169" s="142" t="s">
        <v>518</v>
      </c>
      <c r="D169" s="148" t="s">
        <v>471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75" x14ac:dyDescent="0.25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4.25" x14ac:dyDescent="0.2">
      <c r="A171" s="173" t="s">
        <v>403</v>
      </c>
      <c r="B171" s="179" t="s">
        <v>167</v>
      </c>
      <c r="C171" s="179" t="s">
        <v>408</v>
      </c>
      <c r="D171" s="204" t="s">
        <v>471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4.25" x14ac:dyDescent="0.2">
      <c r="A172" s="130" t="s">
        <v>474</v>
      </c>
      <c r="B172" s="142" t="s">
        <v>167</v>
      </c>
      <c r="C172" s="142" t="s">
        <v>354</v>
      </c>
      <c r="D172" s="148" t="s">
        <v>471</v>
      </c>
      <c r="E172" s="142" t="s">
        <v>438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4.25" x14ac:dyDescent="0.2">
      <c r="A173" s="173" t="s">
        <v>475</v>
      </c>
      <c r="B173" s="179" t="s">
        <v>167</v>
      </c>
      <c r="C173" s="179" t="s">
        <v>409</v>
      </c>
      <c r="D173" s="204" t="s">
        <v>471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4.25" x14ac:dyDescent="0.2">
      <c r="A174" s="130" t="s">
        <v>476</v>
      </c>
      <c r="B174" s="142" t="s">
        <v>167</v>
      </c>
      <c r="C174" s="142" t="s">
        <v>355</v>
      </c>
      <c r="D174" s="148" t="s">
        <v>471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4.25" x14ac:dyDescent="0.2">
      <c r="A175" s="207" t="s">
        <v>477</v>
      </c>
      <c r="B175" s="208" t="s">
        <v>167</v>
      </c>
      <c r="C175" s="208" t="s">
        <v>410</v>
      </c>
      <c r="D175" s="209" t="s">
        <v>471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75" x14ac:dyDescent="0.25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75" x14ac:dyDescent="0.25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4.25" x14ac:dyDescent="0.2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4.25" x14ac:dyDescent="0.2">
      <c r="A180" s="130" t="s">
        <v>253</v>
      </c>
      <c r="B180" s="142" t="s">
        <v>176</v>
      </c>
      <c r="C180" s="142" t="s">
        <v>519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75" x14ac:dyDescent="0.25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4.25" x14ac:dyDescent="0.2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4.25" x14ac:dyDescent="0.2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4.25" x14ac:dyDescent="0.2">
      <c r="A184" s="173" t="s">
        <v>277</v>
      </c>
      <c r="B184" s="179" t="s">
        <v>363</v>
      </c>
      <c r="C184" s="179" t="s">
        <v>468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4.25" x14ac:dyDescent="0.2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4.25" x14ac:dyDescent="0.2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8.5" x14ac:dyDescent="0.2">
      <c r="A187" s="173" t="s">
        <v>404</v>
      </c>
      <c r="B187" s="179" t="s">
        <v>363</v>
      </c>
      <c r="C187" s="179" t="s">
        <v>472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75" x14ac:dyDescent="0.25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4.25" x14ac:dyDescent="0.2">
      <c r="A189" s="173" t="s">
        <v>287</v>
      </c>
      <c r="B189" s="179" t="s">
        <v>176</v>
      </c>
      <c r="C189" s="179" t="s">
        <v>448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4.25" x14ac:dyDescent="0.2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4.25" x14ac:dyDescent="0.2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4.25" x14ac:dyDescent="0.2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4.25" x14ac:dyDescent="0.2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4.25" x14ac:dyDescent="0.2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4.25" x14ac:dyDescent="0.2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4.25" x14ac:dyDescent="0.2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75" x14ac:dyDescent="0.25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4.25" x14ac:dyDescent="0.2">
      <c r="A198" s="175" t="s">
        <v>307</v>
      </c>
      <c r="B198" s="181" t="s">
        <v>363</v>
      </c>
      <c r="C198" s="181" t="s">
        <v>518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75" x14ac:dyDescent="0.25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75" x14ac:dyDescent="0.25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">
      <c r="A206" s="136" t="s">
        <v>358</v>
      </c>
      <c r="B206" s="147" t="s">
        <v>167</v>
      </c>
      <c r="C206" s="147" t="s">
        <v>370</v>
      </c>
      <c r="D206" s="205" t="s">
        <v>469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">
      <c r="A207" s="136" t="s">
        <v>361</v>
      </c>
      <c r="B207" s="147" t="s">
        <v>167</v>
      </c>
      <c r="C207" s="147" t="s">
        <v>237</v>
      </c>
      <c r="D207" s="205" t="s">
        <v>469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25:I12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9" r:id="rId50"/>
    <hyperlink ref="D130" r:id="rId51"/>
    <hyperlink ref="D133" r:id="rId52"/>
    <hyperlink ref="D134" r:id="rId53"/>
    <hyperlink ref="D136" r:id="rId54"/>
    <hyperlink ref="D137" r:id="rId55"/>
    <hyperlink ref="D138" r:id="rId56"/>
    <hyperlink ref="D139" r:id="rId57"/>
    <hyperlink ref="D146" r:id="rId58"/>
    <hyperlink ref="D147" r:id="rId59"/>
    <hyperlink ref="D149" r:id="rId60"/>
    <hyperlink ref="D150" r:id="rId61"/>
    <hyperlink ref="D153" r:id="rId62"/>
    <hyperlink ref="D154" r:id="rId63"/>
    <hyperlink ref="D155" r:id="rId64"/>
    <hyperlink ref="D156" r:id="rId65"/>
    <hyperlink ref="D157" r:id="rId66"/>
    <hyperlink ref="D158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6" r:id="rId74"/>
    <hyperlink ref="D167" r:id="rId75"/>
    <hyperlink ref="D169" r:id="rId76"/>
    <hyperlink ref="D171" r:id="rId77"/>
    <hyperlink ref="D172" r:id="rId78"/>
    <hyperlink ref="D173" r:id="rId79"/>
    <hyperlink ref="D174" r:id="rId80"/>
    <hyperlink ref="D175" r:id="rId81"/>
    <hyperlink ref="D179" r:id="rId82"/>
    <hyperlink ref="D180" r:id="rId83"/>
    <hyperlink ref="D206" r:id="rId84"/>
    <hyperlink ref="D207" r:id="rId85"/>
  </hyperlinks>
  <pageMargins left="0.7" right="0.7" top="0.75" bottom="0.75" header="0.3" footer="0.3"/>
  <pageSetup paperSize="9" orientation="portrait" horizontalDpi="1200" verticalDpi="1200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6" customWidth="1"/>
    <col min="7" max="7" width="10.7109375" style="162" customWidth="1"/>
    <col min="8" max="8" width="8.7109375" style="236" customWidth="1"/>
    <col min="9" max="9" width="12.7109375" style="137" customWidth="1"/>
  </cols>
  <sheetData>
    <row r="1" spans="1:9" ht="24.95" customHeight="1" x14ac:dyDescent="0.4">
      <c r="A1" s="370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4.95" customHeight="1" x14ac:dyDescent="0.4">
      <c r="A2" s="370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4.95" customHeight="1" x14ac:dyDescent="0.4">
      <c r="A3" s="370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25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25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25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25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4">
      <c r="A8" s="366" t="str">
        <f>"Agenda R" &amp; Parameters!$B$8</f>
        <v>Agenda R0</v>
      </c>
      <c r="B8" s="367"/>
      <c r="C8" s="367"/>
      <c r="D8" s="367"/>
      <c r="E8" s="367"/>
      <c r="F8" s="367"/>
      <c r="G8" s="367"/>
      <c r="H8" s="367"/>
      <c r="I8" s="367"/>
    </row>
    <row r="12" spans="1:9" ht="15.75" x14ac:dyDescent="0.25">
      <c r="A12" s="368" t="s">
        <v>520</v>
      </c>
      <c r="B12" s="369"/>
      <c r="C12" s="369"/>
      <c r="D12" s="369"/>
      <c r="E12" s="369"/>
      <c r="F12" s="369"/>
      <c r="G12" s="369"/>
      <c r="H12" s="369"/>
      <c r="I12" s="369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75" x14ac:dyDescent="0.25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75" x14ac:dyDescent="0.25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75" x14ac:dyDescent="0.25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5" x14ac:dyDescent="0.25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75" x14ac:dyDescent="0.25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5" x14ac:dyDescent="0.25">
      <c r="A24" s="135" t="s">
        <v>314</v>
      </c>
      <c r="B24" s="146"/>
      <c r="C24" s="146" t="s">
        <v>450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5" x14ac:dyDescent="0.25">
      <c r="A26" s="135" t="s">
        <v>368</v>
      </c>
      <c r="B26" s="146"/>
      <c r="C26" s="146" t="s">
        <v>451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75" x14ac:dyDescent="0.25">
      <c r="A28" s="176" t="s">
        <v>452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9" zoomScaleNormal="100" workbookViewId="0">
      <selection activeCell="B35" sqref="B35"/>
    </sheetView>
  </sheetViews>
  <sheetFormatPr defaultColWidth="9.140625" defaultRowHeight="12.75" x14ac:dyDescent="0.2"/>
  <cols>
    <col min="1" max="1" width="29.14062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71" t="s">
        <v>95</v>
      </c>
      <c r="B3" s="371"/>
      <c r="C3" s="101"/>
      <c r="D3" s="101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455</v>
      </c>
      <c r="B5" s="47" t="s">
        <v>456</v>
      </c>
      <c r="C5" s="47" t="s">
        <v>457</v>
      </c>
      <c r="D5" s="69" t="s">
        <v>495</v>
      </c>
    </row>
    <row r="6" spans="1:5" s="200" customFormat="1" x14ac:dyDescent="0.2">
      <c r="A6" s="47" t="s">
        <v>416</v>
      </c>
      <c r="B6" s="47" t="s">
        <v>414</v>
      </c>
      <c r="C6" s="47" t="s">
        <v>415</v>
      </c>
      <c r="D6" s="69" t="s">
        <v>501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506</v>
      </c>
    </row>
    <row r="8" spans="1:5" ht="12.75" customHeight="1" x14ac:dyDescent="0.2">
      <c r="A8" s="198" t="s">
        <v>462</v>
      </c>
      <c r="B8" s="47" t="s">
        <v>461</v>
      </c>
      <c r="C8" s="47" t="s">
        <v>422</v>
      </c>
      <c r="D8" s="69" t="s">
        <v>497</v>
      </c>
    </row>
    <row r="9" spans="1:5" s="216" customFormat="1" x14ac:dyDescent="0.2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505</v>
      </c>
    </row>
    <row r="11" spans="1:5" ht="12.75" customHeight="1" x14ac:dyDescent="0.2">
      <c r="A11" s="47" t="s">
        <v>423</v>
      </c>
      <c r="B11" s="48" t="s">
        <v>424</v>
      </c>
      <c r="C11" s="48" t="s">
        <v>422</v>
      </c>
      <c r="D11" s="69" t="s">
        <v>498</v>
      </c>
    </row>
    <row r="12" spans="1:5" ht="12.75" customHeight="1" x14ac:dyDescent="0.2">
      <c r="A12" s="206" t="s">
        <v>444</v>
      </c>
      <c r="B12" s="47" t="s">
        <v>445</v>
      </c>
      <c r="C12" s="47" t="s">
        <v>446</v>
      </c>
      <c r="D12" s="69" t="s">
        <v>503</v>
      </c>
    </row>
    <row r="13" spans="1:5" ht="12.75" customHeight="1" x14ac:dyDescent="0.2">
      <c r="A13" s="87" t="s">
        <v>127</v>
      </c>
      <c r="B13" s="48" t="s">
        <v>145</v>
      </c>
      <c r="C13" s="48" t="s">
        <v>378</v>
      </c>
      <c r="D13" s="69" t="s">
        <v>496</v>
      </c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499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494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504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500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493</v>
      </c>
    </row>
    <row r="19" spans="1:9" ht="12.75" customHeight="1" x14ac:dyDescent="0.2">
      <c r="A19" s="199" t="s">
        <v>432</v>
      </c>
      <c r="B19" s="47" t="s">
        <v>433</v>
      </c>
      <c r="C19" s="47" t="s">
        <v>441</v>
      </c>
      <c r="D19" s="69" t="s">
        <v>502</v>
      </c>
    </row>
    <row r="20" spans="1:9" ht="12.75" customHeight="1" x14ac:dyDescent="0.2">
      <c r="A20" s="201" t="s">
        <v>430</v>
      </c>
      <c r="B20" s="47" t="s">
        <v>508</v>
      </c>
      <c r="C20" s="47" t="s">
        <v>431</v>
      </c>
      <c r="D20" s="69" t="s">
        <v>507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">
      <c r="A22" s="103" t="s">
        <v>96</v>
      </c>
      <c r="B22" s="103"/>
      <c r="C22" s="102"/>
      <c r="D22" s="2"/>
    </row>
    <row r="23" spans="1:9" ht="15" customHeight="1" x14ac:dyDescent="0.2">
      <c r="A23" s="103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">
      <c r="A25" s="105" t="s">
        <v>101</v>
      </c>
      <c r="B25" s="106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3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4" customFormat="1" x14ac:dyDescent="0.2">
      <c r="A34" s="107" t="s">
        <v>110</v>
      </c>
      <c r="B34" s="108"/>
      <c r="C34" s="102"/>
      <c r="D34" s="102"/>
    </row>
    <row r="35" spans="1:4" x14ac:dyDescent="0.2">
      <c r="A35" s="52" t="s">
        <v>112</v>
      </c>
      <c r="B35" s="75" t="s">
        <v>484</v>
      </c>
      <c r="C35" s="2"/>
      <c r="D35" s="2"/>
    </row>
    <row r="36" spans="1:4" x14ac:dyDescent="0.2">
      <c r="A36" s="52" t="s">
        <v>113</v>
      </c>
      <c r="B36" s="75" t="s">
        <v>485</v>
      </c>
      <c r="C36" s="2"/>
      <c r="D36" s="2"/>
    </row>
    <row r="37" spans="1:4" x14ac:dyDescent="0.2">
      <c r="A37" s="52" t="s">
        <v>114</v>
      </c>
      <c r="B37" s="75" t="s">
        <v>489</v>
      </c>
      <c r="C37" s="2"/>
      <c r="D37" s="2"/>
    </row>
    <row r="38" spans="1:4" ht="14.25" x14ac:dyDescent="0.2">
      <c r="A38" s="52" t="s">
        <v>116</v>
      </c>
      <c r="B38" s="75" t="s">
        <v>483</v>
      </c>
      <c r="C38" s="2"/>
      <c r="D38" s="2"/>
    </row>
    <row r="39" spans="1:4" ht="14.25" x14ac:dyDescent="0.2">
      <c r="A39" s="52" t="s">
        <v>118</v>
      </c>
      <c r="B39" s="75" t="s">
        <v>490</v>
      </c>
      <c r="C39" s="2"/>
      <c r="D39" s="2"/>
    </row>
    <row r="40" spans="1:4" x14ac:dyDescent="0.2">
      <c r="A40" s="52" t="s">
        <v>117</v>
      </c>
      <c r="B40" s="75" t="s">
        <v>483</v>
      </c>
      <c r="C40" s="2"/>
      <c r="D40" s="2"/>
    </row>
    <row r="41" spans="1:4" x14ac:dyDescent="0.2">
      <c r="A41" s="52" t="s">
        <v>453</v>
      </c>
      <c r="B41" s="75" t="s">
        <v>486</v>
      </c>
      <c r="C41" s="2"/>
      <c r="D41" s="2"/>
    </row>
    <row r="42" spans="1:4" x14ac:dyDescent="0.2">
      <c r="A42" s="52" t="s">
        <v>1</v>
      </c>
      <c r="B42" s="75" t="s">
        <v>491</v>
      </c>
      <c r="C42" s="2"/>
      <c r="D42" s="2"/>
    </row>
    <row r="43" spans="1:4" x14ac:dyDescent="0.2">
      <c r="A43" s="52" t="s">
        <v>115</v>
      </c>
      <c r="B43" s="75" t="s">
        <v>492</v>
      </c>
      <c r="C43" s="2"/>
      <c r="D43" s="2"/>
    </row>
    <row r="44" spans="1:4" x14ac:dyDescent="0.2">
      <c r="A44" s="52" t="s">
        <v>151</v>
      </c>
      <c r="B44" s="75" t="s">
        <v>487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454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4" customFormat="1" x14ac:dyDescent="0.2">
      <c r="A48" s="109" t="s">
        <v>137</v>
      </c>
      <c r="B48" s="109"/>
      <c r="C48" s="102"/>
      <c r="D48" s="102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4" customFormat="1" x14ac:dyDescent="0.2">
      <c r="A52" s="110" t="s">
        <v>140</v>
      </c>
      <c r="B52" s="84"/>
      <c r="C52" s="84"/>
      <c r="D52" s="84"/>
    </row>
    <row r="53" spans="1:4" x14ac:dyDescent="0.2">
      <c r="A53" s="111" t="s">
        <v>458</v>
      </c>
      <c r="B53" s="69" t="s">
        <v>459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480</v>
      </c>
    </row>
    <row r="2" spans="1:2" x14ac:dyDescent="0.2">
      <c r="A2" s="39" t="s">
        <v>91</v>
      </c>
      <c r="B2" s="39" t="s">
        <v>481</v>
      </c>
    </row>
    <row r="3" spans="1:2" ht="13.5" thickBot="1" x14ac:dyDescent="0.25">
      <c r="A3" s="39" t="s">
        <v>92</v>
      </c>
      <c r="B3" s="39" t="s">
        <v>482</v>
      </c>
    </row>
    <row r="4" spans="1:2" s="6" customFormat="1" x14ac:dyDescent="0.2">
      <c r="A4" s="6" t="s">
        <v>87</v>
      </c>
      <c r="B4" s="41">
        <v>42988</v>
      </c>
    </row>
    <row r="5" spans="1:2" s="6" customFormat="1" x14ac:dyDescent="0.2">
      <c r="A5" s="45" t="s">
        <v>90</v>
      </c>
      <c r="B5" s="42">
        <f>B4+1</f>
        <v>42989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42993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Adrian Stephens 5</cp:lastModifiedBy>
  <cp:lastPrinted>2016-11-11T14:02:10Z</cp:lastPrinted>
  <dcterms:created xsi:type="dcterms:W3CDTF">2007-05-08T22:03:28Z</dcterms:created>
  <dcterms:modified xsi:type="dcterms:W3CDTF">2017-08-09T15:34:08Z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