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7\"/>
    </mc:Choice>
  </mc:AlternateContent>
  <bookViews>
    <workbookView xWindow="0" yWindow="60" windowWidth="2745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66" r:id="rId4"/>
    <sheet name="CAC" sheetId="867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67" l="1"/>
  <c r="H28" i="867"/>
  <c r="F28" i="867"/>
  <c r="H26" i="867"/>
  <c r="F26" i="867"/>
  <c r="H24" i="867"/>
  <c r="F24" i="867"/>
  <c r="H22" i="867"/>
  <c r="F22" i="867"/>
  <c r="H20" i="867"/>
  <c r="F20" i="867"/>
  <c r="H18" i="867"/>
  <c r="F18" i="867"/>
  <c r="H16" i="867"/>
  <c r="F16" i="867"/>
  <c r="H14" i="867"/>
  <c r="B8" i="782"/>
  <c r="A8" i="867"/>
  <c r="A3" i="867"/>
  <c r="A2" i="867"/>
  <c r="A1" i="867"/>
  <c r="G218" i="866"/>
  <c r="H217" i="866"/>
  <c r="F217" i="866"/>
  <c r="H216" i="866"/>
  <c r="F216" i="866"/>
  <c r="H215" i="866"/>
  <c r="F215" i="866"/>
  <c r="H212" i="866"/>
  <c r="F212" i="866"/>
  <c r="H211" i="866"/>
  <c r="F211" i="866"/>
  <c r="H210" i="866"/>
  <c r="F210" i="866"/>
  <c r="H207" i="866"/>
  <c r="F207" i="866"/>
  <c r="H205" i="866"/>
  <c r="F205" i="866"/>
  <c r="H204" i="866"/>
  <c r="F204" i="866"/>
  <c r="H203" i="866"/>
  <c r="F203" i="866"/>
  <c r="H202" i="866"/>
  <c r="F202" i="866"/>
  <c r="H201" i="866"/>
  <c r="F201" i="866"/>
  <c r="H200" i="866"/>
  <c r="F200" i="866"/>
  <c r="H199" i="866"/>
  <c r="F199" i="866"/>
  <c r="H198" i="866"/>
  <c r="F198" i="866"/>
  <c r="H196" i="866"/>
  <c r="F196" i="866"/>
  <c r="H195" i="866"/>
  <c r="F195" i="866"/>
  <c r="H194" i="866"/>
  <c r="F194" i="866"/>
  <c r="H193" i="866"/>
  <c r="F193" i="866"/>
  <c r="H192" i="866"/>
  <c r="F192" i="866"/>
  <c r="H191" i="866"/>
  <c r="F191" i="866"/>
  <c r="H189" i="866"/>
  <c r="F189" i="866"/>
  <c r="H185" i="866"/>
  <c r="F185" i="866"/>
  <c r="H184" i="866"/>
  <c r="F184" i="866"/>
  <c r="H183" i="866"/>
  <c r="F183" i="866"/>
  <c r="H182" i="866"/>
  <c r="F182" i="866"/>
  <c r="H181" i="866"/>
  <c r="F181" i="866"/>
  <c r="H180" i="866"/>
  <c r="F180" i="866"/>
  <c r="H178" i="866"/>
  <c r="F178" i="866"/>
  <c r="H176" i="866"/>
  <c r="F176" i="866"/>
  <c r="H175" i="866"/>
  <c r="F175" i="866"/>
  <c r="H174" i="866"/>
  <c r="F174" i="866"/>
  <c r="H173" i="866"/>
  <c r="F173" i="866"/>
  <c r="H172" i="866"/>
  <c r="F172" i="866"/>
  <c r="H171" i="866"/>
  <c r="F171" i="866"/>
  <c r="H170" i="866"/>
  <c r="F170" i="866"/>
  <c r="H169" i="866"/>
  <c r="F169" i="866"/>
  <c r="H167" i="866"/>
  <c r="F167" i="866"/>
  <c r="H166" i="866"/>
  <c r="F166" i="866"/>
  <c r="H165" i="866"/>
  <c r="F165" i="866"/>
  <c r="H164" i="866"/>
  <c r="F164" i="866"/>
  <c r="H163" i="866"/>
  <c r="F163" i="866"/>
  <c r="H162" i="866"/>
  <c r="F162" i="866"/>
  <c r="H160" i="866"/>
  <c r="F160" i="866"/>
  <c r="H159" i="866"/>
  <c r="F159" i="866"/>
  <c r="H158" i="866"/>
  <c r="F158" i="866"/>
  <c r="H157" i="866"/>
  <c r="F157" i="866"/>
  <c r="H156" i="866"/>
  <c r="F156" i="866"/>
  <c r="H155" i="866"/>
  <c r="F155" i="866"/>
  <c r="H154" i="866"/>
  <c r="F154" i="866"/>
  <c r="H150" i="866"/>
  <c r="F150" i="866"/>
  <c r="H149" i="866"/>
  <c r="F149" i="866"/>
  <c r="H148" i="866"/>
  <c r="F148" i="866"/>
  <c r="H147" i="866"/>
  <c r="F147" i="866"/>
  <c r="H146" i="866"/>
  <c r="F146" i="866"/>
  <c r="H145" i="866"/>
  <c r="F145" i="866"/>
  <c r="H144" i="866"/>
  <c r="F144" i="866"/>
  <c r="H143" i="866"/>
  <c r="F143" i="866"/>
  <c r="H142" i="866"/>
  <c r="F142" i="866"/>
  <c r="H139" i="866"/>
  <c r="F139" i="866"/>
  <c r="H138" i="866"/>
  <c r="F138" i="866"/>
  <c r="H137" i="866"/>
  <c r="G132" i="866"/>
  <c r="H131" i="866"/>
  <c r="F131" i="866"/>
  <c r="H129" i="866"/>
  <c r="F129" i="866"/>
  <c r="H128" i="866"/>
  <c r="F128" i="866"/>
  <c r="H127" i="866"/>
  <c r="F127" i="866"/>
  <c r="H126" i="866"/>
  <c r="F126" i="866"/>
  <c r="H125" i="866"/>
  <c r="F125" i="866"/>
  <c r="H122" i="866"/>
  <c r="F122" i="866"/>
  <c r="H121" i="866"/>
  <c r="F121" i="866"/>
  <c r="H119" i="866"/>
  <c r="F119" i="866"/>
  <c r="H118" i="866"/>
  <c r="F118" i="866"/>
  <c r="H114" i="866"/>
  <c r="F114" i="866"/>
  <c r="H113" i="866"/>
  <c r="F113" i="866"/>
  <c r="H112" i="866"/>
  <c r="F112" i="866"/>
  <c r="H109" i="866"/>
  <c r="F109" i="866"/>
  <c r="H108" i="866"/>
  <c r="F108" i="866"/>
  <c r="H107" i="866"/>
  <c r="F107" i="866"/>
  <c r="H106" i="866"/>
  <c r="F106" i="866"/>
  <c r="H105" i="866"/>
  <c r="F105" i="866"/>
  <c r="H104" i="866"/>
  <c r="F104" i="866"/>
  <c r="H103" i="866"/>
  <c r="F103" i="866"/>
  <c r="H100" i="866"/>
  <c r="F100" i="866"/>
  <c r="H99" i="866"/>
  <c r="F99" i="866"/>
  <c r="H98" i="866"/>
  <c r="G93" i="866"/>
  <c r="H92" i="866"/>
  <c r="F92" i="866"/>
  <c r="H90" i="866"/>
  <c r="F90" i="866"/>
  <c r="H89" i="866"/>
  <c r="F89" i="866"/>
  <c r="H88" i="866"/>
  <c r="F88" i="866"/>
  <c r="H85" i="866"/>
  <c r="F85" i="866"/>
  <c r="H84" i="866"/>
  <c r="F84" i="866"/>
  <c r="H82" i="866"/>
  <c r="F82" i="866"/>
  <c r="H81" i="866"/>
  <c r="F81" i="866"/>
  <c r="H80" i="866"/>
  <c r="F80" i="866"/>
  <c r="H79" i="866"/>
  <c r="F79" i="866"/>
  <c r="H78" i="866"/>
  <c r="F78" i="866"/>
  <c r="H77" i="866"/>
  <c r="F77" i="866"/>
  <c r="H76" i="866"/>
  <c r="F76" i="866"/>
  <c r="H75" i="866"/>
  <c r="F75" i="866"/>
  <c r="H73" i="866"/>
  <c r="F73" i="866"/>
  <c r="H72" i="866"/>
  <c r="F72" i="866"/>
  <c r="H71" i="866"/>
  <c r="F71" i="866"/>
  <c r="H70" i="866"/>
  <c r="F70" i="866"/>
  <c r="H69" i="866"/>
  <c r="F69" i="866"/>
  <c r="H68" i="866"/>
  <c r="F68" i="866"/>
  <c r="H66" i="866"/>
  <c r="F66" i="866"/>
  <c r="H65" i="866"/>
  <c r="F65" i="866"/>
  <c r="H64" i="866"/>
  <c r="F64" i="866"/>
  <c r="H63" i="866"/>
  <c r="F63" i="866"/>
  <c r="H62" i="866"/>
  <c r="F62" i="866"/>
  <c r="H61" i="866"/>
  <c r="F61" i="866"/>
  <c r="H60" i="866"/>
  <c r="F60" i="866"/>
  <c r="H59" i="866"/>
  <c r="F59" i="866"/>
  <c r="H58" i="866"/>
  <c r="F58" i="866"/>
  <c r="H57" i="866"/>
  <c r="F57" i="866"/>
  <c r="H53" i="866"/>
  <c r="F53" i="866"/>
  <c r="H52" i="866"/>
  <c r="F52" i="866"/>
  <c r="H51" i="866"/>
  <c r="F51" i="866"/>
  <c r="H50" i="866"/>
  <c r="F50" i="866"/>
  <c r="H49" i="866"/>
  <c r="F49" i="866"/>
  <c r="H48" i="866"/>
  <c r="F48" i="866"/>
  <c r="H47" i="866"/>
  <c r="F47" i="866"/>
  <c r="H46" i="866"/>
  <c r="F46" i="866"/>
  <c r="H45" i="866"/>
  <c r="F45" i="866"/>
  <c r="H44" i="866"/>
  <c r="F44" i="866"/>
  <c r="H43" i="866"/>
  <c r="F43" i="866"/>
  <c r="H42" i="866"/>
  <c r="F42" i="866"/>
  <c r="H39" i="866"/>
  <c r="F39" i="866"/>
  <c r="H38" i="866"/>
  <c r="F38" i="866"/>
  <c r="H36" i="866"/>
  <c r="F36" i="866"/>
  <c r="H35" i="866"/>
  <c r="F35" i="866"/>
  <c r="H34" i="866"/>
  <c r="F34" i="866"/>
  <c r="H33" i="866"/>
  <c r="F33" i="866"/>
  <c r="H32" i="866"/>
  <c r="F32" i="866"/>
  <c r="H31" i="866"/>
  <c r="F31" i="866"/>
  <c r="H30" i="866"/>
  <c r="F30" i="866"/>
  <c r="H29" i="866"/>
  <c r="F29" i="866"/>
  <c r="H28" i="866"/>
  <c r="F28" i="866"/>
  <c r="H27" i="866"/>
  <c r="F27" i="866"/>
  <c r="H26" i="866"/>
  <c r="F26" i="866"/>
  <c r="H24" i="866"/>
  <c r="F24" i="866"/>
  <c r="H20" i="866"/>
  <c r="F20" i="866"/>
  <c r="H19" i="866"/>
  <c r="F19" i="866"/>
  <c r="H18" i="866"/>
  <c r="F18" i="866"/>
  <c r="H17" i="866"/>
  <c r="F17" i="866"/>
  <c r="H16" i="866"/>
  <c r="F16" i="866"/>
  <c r="H15" i="866"/>
  <c r="A8" i="866"/>
  <c r="A3" i="866"/>
  <c r="A2" i="866"/>
  <c r="A1" i="866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<sst xmlns="http://schemas.openxmlformats.org/spreadsheetml/2006/main" count="1074" uniqueCount="544">
  <si>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</si>
  <si>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</si>
  <si>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</si>
  <si>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</si>
  <si>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</si>
  <si>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</si>
  <si>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</si>
  <si>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</si>
  <si>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</si>
  <si>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</si>
  <si>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</si>
  <si>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</si>
  <si>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</si>
  <si>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</si>
  <si>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</si>
  <si>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</si>
  <si>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</si>
  <si>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</si>
  <si>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</si>
  <si>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</si>
  <si>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</si>
  <si>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</si>
  <si>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</si>
  <si>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</si>
  <si>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</si>
  <si>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</si>
  <si>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</si>
  <si>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</si>
  <si>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</si>
  <si>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</si>
  <si>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</si>
  <si>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</si>
  <si>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</si>
  <si>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</si>
  <si>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</si>
  <si>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</si>
  <si>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</si>
  <si>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</si>
  <si>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</si>
  <si>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</si>
  <si>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</si>
  <si>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</si>
  <si>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</si>
  <si>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</si>
  <si>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</si>
  <si>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</si>
  <si>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</si>
  <si>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</si>
  <si>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</si>
  <si>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</si>
  <si>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</si>
  <si>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</si>
  <si>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</si>
  <si>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</si>
  <si>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</si>
  <si>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</si>
  <si>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</si>
  <si>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</si>
  <si>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</si>
  <si>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</si>
  <si>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</si>
  <si>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</si>
  <si>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</si>
  <si>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</si>
  <si>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</si>
  <si>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</si>
  <si>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</si>
  <si>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</si>
  <si>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</si>
  <si>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</si>
  <si>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</si>
  <si>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</si>
  <si>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</si>
  <si>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</si>
  <si>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</si>
  <si>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</si>
  <si>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</si>
  <si>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</si>
  <si>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</si>
  <si>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</si>
  <si>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</si>
  <si>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</si>
  <si>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</si>
  <si>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</si>
  <si>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</si>
  <si>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</si>
  <si>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</si>
  <si>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</si>
  <si>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</si>
  <si>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</si>
  <si>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</si>
  <si>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</si>
  <si>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</si>
  <si>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</si>
  <si>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</si>
  <si>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</si>
  <si>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</si>
  <si>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</si>
  <si>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</si>
  <si>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</si>
  <si>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</si>
  <si>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</si>
  <si>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</si>
  <si>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</si>
  <si>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</si>
  <si>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</si>
  <si>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</si>
  <si>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</si>
  <si>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</si>
  <si>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</si>
  <si>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</si>
  <si>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</si>
  <si>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</si>
  <si>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</si>
  <si>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</si>
  <si>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</si>
  <si>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</si>
  <si>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</si>
  <si>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</si>
  <si>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</si>
  <si>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</si>
  <si>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</si>
  <si>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</si>
  <si>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</si>
  <si>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</si>
  <si>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</si>
  <si>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</si>
  <si>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</si>
  <si>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</si>
  <si>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</si>
  <si>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</si>
  <si>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</si>
  <si>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</si>
  <si>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</si>
  <si>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</si>
  <si>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</si>
  <si>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</si>
  <si>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</si>
  <si>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</si>
  <si>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</si>
  <si>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</si>
  <si>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</si>
  <si>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</si>
  <si>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</si>
  <si>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</si>
  <si>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</si>
  <si>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</si>
  <si>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</si>
  <si>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</si>
  <si>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</si>
  <si>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</si>
  <si>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</si>
  <si>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</si>
  <si>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</si>
  <si>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</si>
  <si>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</si>
  <si>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</si>
  <si>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</si>
  <si>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</si>
  <si>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</si>
  <si>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</si>
  <si>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</si>
  <si>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</si>
  <si>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</si>
  <si>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</si>
  <si>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</si>
  <si>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</si>
  <si>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</si>
  <si>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</si>
  <si>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</si>
  <si>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</si>
  <si>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</si>
  <si>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</si>
  <si>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</si>
  <si>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</si>
  <si>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</si>
  <si>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</si>
  <si>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</si>
  <si>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</si>
  <si>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</si>
  <si>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</si>
  <si>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</si>
  <si>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</si>
  <si>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</si>
  <si>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</si>
  <si>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</si>
  <si>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</si>
  <si>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</si>
  <si>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</si>
  <si>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</si>
  <si>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</si>
  <si>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</si>
  <si>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</si>
  <si>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</si>
  <si>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</si>
  <si>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</si>
  <si>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</si>
  <si>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</si>
  <si>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</si>
  <si>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</si>
  <si>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</si>
  <si>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</si>
  <si>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</si>
  <si>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</si>
  <si>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</si>
  <si>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</si>
  <si>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</si>
  <si>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</si>
  <si>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</si>
  <si>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</si>
  <si>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</si>
  <si>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</si>
  <si>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</si>
  <si>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</si>
  <si>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</si>
  <si>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</si>
  <si>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</si>
  <si>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</si>
  <si>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</si>
  <si>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</si>
  <si>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</si>
  <si>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</si>
  <si>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</si>
  <si>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</si>
  <si>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</si>
  <si>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</si>
  <si>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</si>
  <si>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</si>
  <si>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</si>
  <si>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</si>
  <si>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</si>
  <si>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</si>
  <si>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</si>
  <si>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</si>
  <si>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</si>
  <si>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</si>
  <si>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</si>
  <si>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</si>
  <si>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</si>
  <si>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</si>
  <si>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</si>
  <si>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</si>
  <si>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</si>
  <si>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</si>
  <si>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</si>
  <si>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</si>
  <si>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</si>
  <si>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</si>
  <si>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</si>
  <si>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</si>
  <si>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</si>
  <si>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</si>
  <si>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</si>
  <si>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</si>
  <si>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</si>
  <si>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</si>
  <si>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</si>
  <si>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</si>
  <si>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</si>
  <si>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</si>
  <si>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</si>
  <si>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</si>
  <si>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</si>
  <si>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</si>
  <si>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</si>
  <si>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</si>
  <si>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</si>
  <si>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</si>
  <si>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</si>
  <si>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</si>
  <si>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</si>
  <si>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</si>
  <si>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</si>
  <si>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</si>
  <si>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</si>
  <si>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</si>
  <si>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</si>
  <si>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</si>
  <si>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</si>
  <si>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</si>
  <si>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</si>
  <si>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</si>
  <si>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</si>
  <si>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</si>
  <si>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</si>
  <si>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</si>
  <si>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</si>
  <si>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</si>
  <si>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</si>
  <si>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</si>
  <si>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</si>
  <si>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</si>
  <si>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</si>
  <si>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</si>
  <si>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</si>
  <si>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</si>
  <si>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</si>
  <si>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</si>
  <si>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</si>
  <si>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</si>
  <si>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</si>
  <si>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</si>
  <si>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</si>
  <si>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</si>
  <si>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</si>
  <si>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</si>
  <si>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</si>
  <si>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</si>
  <si>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</si>
  <si>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</si>
  <si>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</si>
  <si>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</si>
  <si>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</si>
  <si>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</si>
  <si>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</si>
  <si>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</si>
  <si>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</si>
  <si>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</si>
  <si>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</si>
  <si>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</si>
  <si>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</si>
  <si>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</si>
  <si>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</si>
  <si>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</si>
  <si>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</si>
  <si>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</si>
  <si>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</si>
  <si>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</si>
  <si>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</si>
  <si>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</si>
  <si>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</si>
  <si>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</si>
  <si>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</si>
  <si>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</si>
  <si>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</si>
  <si>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</si>
  <si>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</si>
  <si>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</si>
  <si>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</si>
  <si>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</si>
  <si>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</si>
  <si>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</si>
  <si>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</si>
  <si>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</si>
  <si>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</si>
  <si>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</si>
  <si>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</si>
  <si>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</si>
  <si>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</si>
  <si>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</si>
  <si>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</si>
  <si>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</si>
  <si>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</si>
  <si>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</si>
  <si>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</si>
  <si>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</si>
  <si>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</si>
  <si>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</si>
  <si>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</si>
  <si>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</si>
  <si>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</si>
  <si>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</si>
  <si>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</si>
  <si>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</si>
  <si>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</si>
  <si>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</si>
  <si>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</si>
  <si>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</si>
  <si>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</si>
  <si>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</si>
  <si>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</si>
  <si>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</si>
  <si>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</si>
  <si>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</si>
  <si>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</si>
  <si>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</si>
  <si>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</si>
  <si>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</si>
  <si>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</si>
  <si>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</si>
  <si>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</si>
  <si>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</si>
  <si>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</si>
  <si>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</si>
  <si>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</si>
  <si>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</si>
  <si>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</si>
  <si>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</si>
  <si>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</si>
  <si>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</si>
  <si>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</si>
  <si>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</si>
  <si>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</si>
  <si>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</si>
  <si>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</si>
  <si>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</si>
  <si>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</si>
  <si>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</si>
  <si>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</si>
  <si>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</si>
  <si>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</si>
  <si>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</si>
  <si>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</si>
  <si>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</si>
  <si>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</si>
  <si>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</si>
  <si>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</si>
  <si>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</si>
  <si>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</si>
  <si>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</si>
  <si>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</si>
  <si>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</si>
  <si>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</si>
  <si>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 xml:space="preserve">    5.4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</si>
  <si>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</si>
  <si>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</si>
  <si>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</si>
  <si>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</si>
  <si>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</si>
  <si>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</si>
  <si>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</si>
  <si>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</si>
  <si>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</si>
  <si>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</si>
  <si>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</si>
  <si>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</si>
  <si>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</si>
  <si>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</si>
  <si>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</si>
  <si>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</si>
  <si>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</si>
  <si>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</si>
  <si>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</si>
  <si>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</si>
  <si>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</si>
  <si>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</si>
  <si>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</si>
  <si>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</si>
  <si>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</si>
  <si>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</si>
  <si>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</si>
  <si>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</si>
  <si>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</si>
  <si>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</si>
  <si>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</si>
  <si>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</si>
  <si>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Other IEEE Projects of interest</t>
  </si>
  <si>
    <t>Omni, .19</t>
  </si>
  <si>
    <t>.19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</si>
  <si>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</si>
  <si>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</si>
  <si>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</si>
  <si>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</si>
  <si>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</si>
  <si>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</si>
  <si>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</si>
  <si>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</si>
  <si>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WG11 Agenda - Wed 2017-05-10 - 10:30 to 12:30</t>
  </si>
  <si>
    <t>WG11 Agenda - Fri 2017-05-12 - 08:00 to 12:00</t>
  </si>
  <si>
    <t>TGmd - P802.11 Revision</t>
  </si>
  <si>
    <t xml:space="preserve">      3.3.8</t>
  </si>
  <si>
    <t>CAC Agenda - Thu 2017-05-11 - 19:30 to 21:30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</si>
  <si>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</si>
  <si>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</si>
  <si>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</si>
  <si>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164th IEEE 802.11 WIRELESS LOCAL AREA NETWORKS SESSION</t>
  </si>
  <si>
    <t>Estrel Hotel and Convention Center, Berlin, Germany</t>
  </si>
  <si>
    <t>July 9-14, 2017</t>
  </si>
  <si>
    <t>WG Agenda July 2017</t>
  </si>
  <si>
    <t>https://mentor.ieee.org/802.11/dcn/11-17-0847</t>
  </si>
  <si>
    <t>https://mentor.ieee.org/802.11/dcn/11-17-0848</t>
  </si>
  <si>
    <t>https://mentor.ieee.org/802.11/dcn/11-17-0849</t>
  </si>
  <si>
    <t>Chair's Supplementary Material</t>
  </si>
  <si>
    <t>http://802world.org/plenary/</t>
  </si>
  <si>
    <t>PAR</t>
  </si>
  <si>
    <t>https://mentor.ieee.org/802.11/dcn/11-17-0836</t>
  </si>
  <si>
    <t>https://mentor.ieee.org/802.11/dcn/11-17-0855</t>
  </si>
  <si>
    <t>https://mentor.ieee.org/802.11/dcn/11-17-0856</t>
  </si>
  <si>
    <t>https://mentor.ieee.org/802.11/dcn/11-17-0858</t>
  </si>
  <si>
    <t>https://mentor.ieee.org/802.11/dcn/11-17-0873</t>
  </si>
  <si>
    <t>https://mentor.ieee.org/802.11/dcn/11-17-0874</t>
  </si>
  <si>
    <t>https://mentor.ieee.org/802.11/dcn/11-17-0875</t>
  </si>
  <si>
    <t>https://mentor.ieee.org/802.11/dcn/11-17-0876</t>
  </si>
  <si>
    <t>https://mentor.ieee.org/802.11/dcn/11-17-0868</t>
  </si>
  <si>
    <t>https://mentor.ieee.org/802.11/dcn/11-17-0878</t>
  </si>
  <si>
    <t>https://mentor.ieee.org/802.11/dcn/11-17-0859</t>
  </si>
  <si>
    <t>https://mentor.ieee.org/802.11/dcn/11-17-0852</t>
  </si>
  <si>
    <t>https://mentor.ieee.org/802.11/dcn/11-17-0882</t>
  </si>
  <si>
    <t>https://mentor.ieee.org/802.11/dcn/11-17-0883</t>
  </si>
  <si>
    <t>Editors</t>
  </si>
  <si>
    <t>Editors meeting</t>
  </si>
  <si>
    <t>Peter Ecclesine/Robert Stacey</t>
  </si>
  <si>
    <t>https://mentor.ieee.org/802.11/dcn/11-17-0886</t>
  </si>
  <si>
    <t>https://mentor.ieee.org/802.11/dcn/11-17-0872</t>
  </si>
  <si>
    <t>https://mentor.ieee.org/802.11/dcn/11-17-0887</t>
  </si>
  <si>
    <t>https://mentor.ieee.org/802.11/dcn/11-17-0739</t>
  </si>
  <si>
    <t>NM - New members</t>
  </si>
  <si>
    <t>https://mentor.ieee.org/802.11/dcn/11-17-0091</t>
  </si>
  <si>
    <t>https://mentor.ieee.org/802.11/dcn/11-17-0888</t>
  </si>
  <si>
    <t>Coex</t>
  </si>
  <si>
    <t>Coexistence standing committee</t>
  </si>
  <si>
    <t>Coex SC</t>
  </si>
  <si>
    <t>https://mentor.ieee.org/802.11/dcn/11-17-0890</t>
  </si>
  <si>
    <t>https://mentor.ieee.org/802.11/dcn/11-17-0889</t>
  </si>
  <si>
    <t>July 2017</t>
  </si>
  <si>
    <t>WG11 Agenda - Mon 2017-05-08 - 10:30 to 12:30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</si>
  <si>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</si>
  <si>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</si>
  <si>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</si>
  <si>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</si>
  <si>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</si>
  <si>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</si>
  <si>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</si>
  <si>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IEEE-SA enquiry into effectiveness of TGax remedy</t>
  </si>
  <si>
    <t>11-17/876</t>
  </si>
  <si>
    <t>Update on 802.1 Industry Connections Activity</t>
  </si>
  <si>
    <t>LC TIG Report &amp; "what next?" discussion</t>
  </si>
  <si>
    <t>802.11ah-2016 Awards Ceremony</t>
  </si>
  <si>
    <t>Closing Report</t>
  </si>
  <si>
    <t>JTC1 802 TAG (Comment Resolutions from JTC1/SC6 initial ballot)</t>
  </si>
  <si>
    <t>https://mentor.ieee.org/802.11/dcn/11-17-0896</t>
  </si>
  <si>
    <t>https://mentor.ieee.org/802.11/dcn/11-17-0905</t>
  </si>
  <si>
    <t>Tutorial1 - Practical PoE</t>
  </si>
  <si>
    <t>Tutorial2 - Optical wireless</t>
  </si>
  <si>
    <t>Tutorial3 - Automotive Ethernet</t>
  </si>
  <si>
    <t>Net Enh.
IC</t>
  </si>
  <si>
    <t xml:space="preserve">    3.12</t>
  </si>
  <si>
    <t>Approval of final TGai minutes</t>
  </si>
  <si>
    <t>11-16/1258r1</t>
  </si>
  <si>
    <t>Mano</t>
  </si>
  <si>
    <t>Approval of final TGah minutes</t>
  </si>
  <si>
    <t>11-16/1297r1</t>
  </si>
  <si>
    <t>Seok</t>
  </si>
  <si>
    <t>Notification of motion related to P802.11ax PAR</t>
  </si>
  <si>
    <t>Kennedy/Aboul-Magd</t>
  </si>
  <si>
    <t>AANI
WNG</t>
  </si>
  <si>
    <t>R3</t>
  </si>
  <si>
    <t>Wang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</si>
  <si>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</si>
  <si>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</si>
  <si>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</si>
  <si>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</si>
  <si>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  3.5.6</t>
  </si>
  <si>
    <t>doc.: IEEE 802.11-17/0847r3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</si>
</sst>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8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0" fontId="0" fillId="40" borderId="0" xfId="0" applyFill="1"/>
    <xf numFmtId="0" fontId="83" fillId="40" borderId="0" xfId="0" applyFont="1" applyFill="1"/>
    <xf numFmtId="0" fontId="57" fillId="32" borderId="22" xfId="0" applyFont="1" applyFill="1" applyBorder="1" applyAlignment="1">
      <alignment vertical="center" wrapText="1"/>
    </xf>
    <xf numFmtId="0" fontId="57" fillId="32" borderId="10" xfId="0" applyFont="1" applyFill="1" applyBorder="1" applyAlignment="1">
      <alignment vertical="center" wrapText="1"/>
    </xf>
    <xf numFmtId="0" fontId="57" fillId="32" borderId="16" xfId="0" applyFont="1" applyFill="1" applyBorder="1" applyAlignment="1">
      <alignment vertical="center" wrapText="1"/>
    </xf>
    <xf numFmtId="0" fontId="13" fillId="48" borderId="0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87" fillId="0" borderId="10" xfId="61" applyNumberFormat="1" applyFont="1" applyBorder="1" applyAlignment="1" applyProtection="1">
      <alignment wrapText="1"/>
    </xf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0" borderId="19" xfId="0" quotePrefix="1" applyFont="1" applyFill="1" applyBorder="1" applyAlignment="1">
      <alignment horizontal="center" vertical="center" wrapText="1"/>
    </xf>
    <xf numFmtId="0" fontId="13" fillId="0" borderId="28" xfId="0" quotePrefix="1" applyFont="1" applyFill="1" applyBorder="1" applyAlignment="1">
      <alignment horizontal="center" vertical="center"/>
    </xf>
    <xf numFmtId="0" fontId="13" fillId="0" borderId="29" xfId="0" quotePrefix="1" applyFont="1" applyFill="1" applyBorder="1" applyAlignment="1">
      <alignment horizontal="center" vertical="center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11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0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 wrapText="1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662609</xdr:colOff>
      <xdr:row>7</xdr:row>
      <xdr:rowOff>173934</xdr:rowOff>
    </xdr:from>
    <xdr:to>
      <xdr:col>7</xdr:col>
      <xdr:colOff>281608</xdr:colOff>
      <xdr:row>24</xdr:row>
      <xdr:rowOff>261</xdr:rowOff>
    </xdr:to>
    <xdr:pic>
      <xdr:nvPicPr>
        <xdr:cNvPr id="57" name="Picture 56" descr="Image result for estrel hotel photo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31673"/>
          <a:ext cx="4480891" cy="32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10</xdr:row>
      <xdr:rowOff>0</xdr:rowOff>
    </xdr:from>
    <xdr:to>
      <xdr:col>2</xdr:col>
      <xdr:colOff>6844</xdr:colOff>
      <xdr:row>26</xdr:row>
      <xdr:rowOff>4</xdr:rowOff>
    </xdr:to>
    <xdr:cxnSp macro="">
      <xdr:nvCxnSpPr>
        <xdr:cNvPr id="30" name="Straight Connector 29"/>
        <xdr:cNvCxnSpPr/>
      </xdr:nvCxnSpPr>
      <xdr:spPr bwMode="auto">
        <a:xfrm flipV="1">
          <a:off x="2129558" y="2680607"/>
          <a:ext cx="0" cy="35242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21923</xdr:rowOff>
    </xdr:from>
    <xdr:to>
      <xdr:col>8</xdr:col>
      <xdr:colOff>51202</xdr:colOff>
      <xdr:row>10</xdr:row>
      <xdr:rowOff>21923</xdr:rowOff>
    </xdr:to>
    <xdr:cxnSp macro="">
      <xdr:nvCxnSpPr>
        <xdr:cNvPr id="39" name="Straight Connector 38"/>
        <xdr:cNvCxnSpPr/>
      </xdr:nvCxnSpPr>
      <xdr:spPr bwMode="auto">
        <a:xfrm flipH="1">
          <a:off x="2142072" y="2702530"/>
          <a:ext cx="3705773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10</xdr:row>
      <xdr:rowOff>68036</xdr:rowOff>
    </xdr:to>
    <xdr:cxnSp macro="">
      <xdr:nvCxnSpPr>
        <xdr:cNvPr id="41" name="Straight Connector 40"/>
        <xdr:cNvCxnSpPr/>
      </xdr:nvCxnSpPr>
      <xdr:spPr bwMode="auto">
        <a:xfrm flipV="1">
          <a:off x="5811770" y="1815357"/>
          <a:ext cx="0" cy="9332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640773</xdr:colOff>
      <xdr:row>5</xdr:row>
      <xdr:rowOff>225136</xdr:rowOff>
    </xdr:from>
    <xdr:to>
      <xdr:col>6</xdr:col>
      <xdr:colOff>415637</xdr:colOff>
      <xdr:row>10</xdr:row>
      <xdr:rowOff>207818</xdr:rowOff>
    </xdr:to>
    <xdr:sp macro="" textlink="">
      <xdr:nvSpPr>
        <xdr:cNvPr id="6" name="Oval 5"/>
        <xdr:cNvSpPr/>
      </xdr:nvSpPr>
      <xdr:spPr bwMode="auto">
        <a:xfrm>
          <a:off x="1853046" y="1731818"/>
          <a:ext cx="3099955" cy="1160318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139784</xdr:colOff>
      <xdr:row>0</xdr:row>
      <xdr:rowOff>244927</xdr:rowOff>
    </xdr:from>
    <xdr:to>
      <xdr:col>6</xdr:col>
      <xdr:colOff>259773</xdr:colOff>
      <xdr:row>2</xdr:row>
      <xdr:rowOff>320385</xdr:rowOff>
    </xdr:to>
    <xdr:sp macro="" textlink="">
      <xdr:nvSpPr>
        <xdr:cNvPr id="23" name="Rectangular Callout 22"/>
        <xdr:cNvSpPr/>
      </xdr:nvSpPr>
      <xdr:spPr bwMode="auto">
        <a:xfrm>
          <a:off x="3464875" y="244927"/>
          <a:ext cx="1332262" cy="681594"/>
        </a:xfrm>
        <a:prstGeom prst="wedgeRectCallout">
          <a:avLst>
            <a:gd name="adj1" fmla="val -29878"/>
            <a:gd name="adj2" fmla="val 164516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Ad-hoc</a:t>
          </a:r>
          <a:r>
            <a:rPr lang="en-GB" sz="2000" baseline="0"/>
            <a:t> meetings</a:t>
          </a:r>
          <a:endParaRPr lang="en-GB" sz="2000"/>
        </a:p>
      </xdr:txBody>
    </xdr:sp>
    <xdr:clientData/>
  </xdr:twoCellAnchor>
  <xdr:twoCellAnchor>
    <xdr:from>
      <xdr:col>0</xdr:col>
      <xdr:colOff>638547</xdr:colOff>
      <xdr:row>29</xdr:row>
      <xdr:rowOff>189508</xdr:rowOff>
    </xdr:from>
    <xdr:to>
      <xdr:col>1</xdr:col>
      <xdr:colOff>758536</xdr:colOff>
      <xdr:row>35</xdr:row>
      <xdr:rowOff>259772</xdr:rowOff>
    </xdr:to>
    <xdr:sp macro="" textlink="">
      <xdr:nvSpPr>
        <xdr:cNvPr id="25" name="Rectangular Callout 24"/>
        <xdr:cNvSpPr/>
      </xdr:nvSpPr>
      <xdr:spPr bwMode="auto">
        <a:xfrm>
          <a:off x="638547" y="7082144"/>
          <a:ext cx="1332262" cy="1317173"/>
        </a:xfrm>
        <a:prstGeom prst="wedgeRectCallout">
          <a:avLst>
            <a:gd name="adj1" fmla="val 83214"/>
            <a:gd name="adj2" fmla="val -136140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In ECC Room 1 Finishes</a:t>
          </a:r>
          <a:r>
            <a:rPr lang="en-GB" sz="2000" baseline="0"/>
            <a:t> at 17:45</a:t>
          </a:r>
          <a:endParaRPr lang="en-GB" sz="2000"/>
        </a:p>
      </xdr:txBody>
    </xdr:sp>
    <xdr:clientData/>
  </xdr:twoCellAnchor>
  <xdr:twoCellAnchor>
    <xdr:from>
      <xdr:col>10</xdr:col>
      <xdr:colOff>311975</xdr:colOff>
      <xdr:row>32</xdr:row>
      <xdr:rowOff>12616</xdr:rowOff>
    </xdr:from>
    <xdr:to>
      <xdr:col>12</xdr:col>
      <xdr:colOff>418357</xdr:colOff>
      <xdr:row>35</xdr:row>
      <xdr:rowOff>353787</xdr:rowOff>
    </xdr:to>
    <xdr:sp macro="" textlink="">
      <xdr:nvSpPr>
        <xdr:cNvPr id="27" name="Rectangular Callout 26"/>
        <xdr:cNvSpPr/>
      </xdr:nvSpPr>
      <xdr:spPr bwMode="auto">
        <a:xfrm>
          <a:off x="7360475" y="7442116"/>
          <a:ext cx="1331025" cy="953492"/>
        </a:xfrm>
        <a:prstGeom prst="wedgeRectCallout">
          <a:avLst>
            <a:gd name="adj1" fmla="val -6749"/>
            <a:gd name="adj2" fmla="val -211776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Starting</a:t>
          </a:r>
          <a:r>
            <a:rPr lang="en-GB" sz="2000" baseline="0"/>
            <a:t> in 802.1AS room</a:t>
          </a:r>
          <a:endParaRPr lang="en-GB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" TargetMode="External"/><Relationship Id="rId18" Type="http://schemas.openxmlformats.org/officeDocument/2006/relationships/hyperlink" Target="https://mentor.ieee.org/802.11/dcn/11-17-" TargetMode="External"/><Relationship Id="rId26" Type="http://schemas.openxmlformats.org/officeDocument/2006/relationships/hyperlink" Target="https://mentor.ieee.org/802.11/dcn/11-17-" TargetMode="External"/><Relationship Id="rId39" Type="http://schemas.openxmlformats.org/officeDocument/2006/relationships/hyperlink" Target="https://mentor.ieee.org/802.11/dcn/11-17-" TargetMode="External"/><Relationship Id="rId21" Type="http://schemas.openxmlformats.org/officeDocument/2006/relationships/hyperlink" Target="https://mentor.ieee.org/802.11/dcn/11-17-" TargetMode="External"/><Relationship Id="rId34" Type="http://schemas.openxmlformats.org/officeDocument/2006/relationships/hyperlink" Target="https://mentor.ieee.org/802.11/dcn/11-17-" TargetMode="External"/><Relationship Id="rId42" Type="http://schemas.openxmlformats.org/officeDocument/2006/relationships/hyperlink" Target="https://mentor.ieee.org/802.11/dcn/11-17-" TargetMode="External"/><Relationship Id="rId47" Type="http://schemas.openxmlformats.org/officeDocument/2006/relationships/hyperlink" Target="https://mentor.ieee.org/802.11/dcn/11-17-" TargetMode="External"/><Relationship Id="rId50" Type="http://schemas.openxmlformats.org/officeDocument/2006/relationships/hyperlink" Target="https://mentor.ieee.org/802.11/dcn/11-17-" TargetMode="External"/><Relationship Id="rId55" Type="http://schemas.openxmlformats.org/officeDocument/2006/relationships/hyperlink" Target="https://mentor.ieee.org/802.11/dcn/11-17-" TargetMode="External"/><Relationship Id="rId63" Type="http://schemas.openxmlformats.org/officeDocument/2006/relationships/hyperlink" Target="https://mentor.ieee.org/802.11/dcn/11-17-" TargetMode="External"/><Relationship Id="rId68" Type="http://schemas.openxmlformats.org/officeDocument/2006/relationships/hyperlink" Target="https://mentor.ieee.org/802.11/dcn/11-17-" TargetMode="External"/><Relationship Id="rId76" Type="http://schemas.openxmlformats.org/officeDocument/2006/relationships/hyperlink" Target="https://mentor.ieee.org/802.11/dcn/11-17-" TargetMode="External"/><Relationship Id="rId84" Type="http://schemas.openxmlformats.org/officeDocument/2006/relationships/hyperlink" Target="https://mentor.ieee.org/802.11/dcn/11-17-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" TargetMode="External"/><Relationship Id="rId2" Type="http://schemas.openxmlformats.org/officeDocument/2006/relationships/hyperlink" Target="https://mentor.ieee.org/802.11/dcn/11-17-" TargetMode="External"/><Relationship Id="rId16" Type="http://schemas.openxmlformats.org/officeDocument/2006/relationships/hyperlink" Target="https://mentor.ieee.org/802.11/dcn/11-17-" TargetMode="External"/><Relationship Id="rId29" Type="http://schemas.openxmlformats.org/officeDocument/2006/relationships/hyperlink" Target="https://mentor.ieee.org/802.11/dcn/11-17-" TargetMode="External"/><Relationship Id="rId11" Type="http://schemas.openxmlformats.org/officeDocument/2006/relationships/hyperlink" Target="https://mentor.ieee.org/802.11/dcn/11-17-" TargetMode="External"/><Relationship Id="rId24" Type="http://schemas.openxmlformats.org/officeDocument/2006/relationships/hyperlink" Target="https://mentor.ieee.org/802.11/dcn/11-17-" TargetMode="External"/><Relationship Id="rId32" Type="http://schemas.openxmlformats.org/officeDocument/2006/relationships/hyperlink" Target="https://mentor.ieee.org/802.11/dcn/11-17-" TargetMode="External"/><Relationship Id="rId37" Type="http://schemas.openxmlformats.org/officeDocument/2006/relationships/hyperlink" Target="https://mentor.ieee.org/802.11/dcn/11-17-" TargetMode="External"/><Relationship Id="rId40" Type="http://schemas.openxmlformats.org/officeDocument/2006/relationships/hyperlink" Target="https://mentor.ieee.org/802.11/dcn/11-17-" TargetMode="External"/><Relationship Id="rId45" Type="http://schemas.openxmlformats.org/officeDocument/2006/relationships/hyperlink" Target="https://mentor.ieee.org/802.11/dcn/11-17-" TargetMode="External"/><Relationship Id="rId53" Type="http://schemas.openxmlformats.org/officeDocument/2006/relationships/hyperlink" Target="https://mentor.ieee.org/802.11/dcn/11-17-" TargetMode="External"/><Relationship Id="rId58" Type="http://schemas.openxmlformats.org/officeDocument/2006/relationships/hyperlink" Target="https://mentor.ieee.org/802.11/dcn/11-17-" TargetMode="External"/><Relationship Id="rId66" Type="http://schemas.openxmlformats.org/officeDocument/2006/relationships/hyperlink" Target="https://mentor.ieee.org/802.11/dcn/11-17-" TargetMode="External"/><Relationship Id="rId74" Type="http://schemas.openxmlformats.org/officeDocument/2006/relationships/hyperlink" Target="https://mentor.ieee.org/802.11/dcn/11-17-" TargetMode="External"/><Relationship Id="rId79" Type="http://schemas.openxmlformats.org/officeDocument/2006/relationships/hyperlink" Target="https://mentor.ieee.org/802.11/dcn/11-17-" TargetMode="External"/><Relationship Id="rId87" Type="http://schemas.openxmlformats.org/officeDocument/2006/relationships/hyperlink" Target="https://mentor.ieee.org/802.11/dcn/11-17-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" TargetMode="External"/><Relationship Id="rId82" Type="http://schemas.openxmlformats.org/officeDocument/2006/relationships/hyperlink" Target="https://mentor.ieee.org/802.11/dcn/11-17-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7-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" TargetMode="External"/><Relationship Id="rId22" Type="http://schemas.openxmlformats.org/officeDocument/2006/relationships/hyperlink" Target="https://mentor.ieee.org/802.11/dcn/11-17-" TargetMode="External"/><Relationship Id="rId27" Type="http://schemas.openxmlformats.org/officeDocument/2006/relationships/hyperlink" Target="https://mentor.ieee.org/802.11/dcn/11-17-" TargetMode="External"/><Relationship Id="rId30" Type="http://schemas.openxmlformats.org/officeDocument/2006/relationships/hyperlink" Target="https://mentor.ieee.org/802.11/dcn/11-17-" TargetMode="External"/><Relationship Id="rId35" Type="http://schemas.openxmlformats.org/officeDocument/2006/relationships/hyperlink" Target="https://mentor.ieee.org/802.11/dcn/11-17-" TargetMode="External"/><Relationship Id="rId43" Type="http://schemas.openxmlformats.org/officeDocument/2006/relationships/hyperlink" Target="https://mentor.ieee.org/802.11/dcn/11-17-" TargetMode="External"/><Relationship Id="rId48" Type="http://schemas.openxmlformats.org/officeDocument/2006/relationships/hyperlink" Target="https://mentor.ieee.org/802.11/dcn/11-17-" TargetMode="External"/><Relationship Id="rId56" Type="http://schemas.openxmlformats.org/officeDocument/2006/relationships/hyperlink" Target="https://mentor.ieee.org/802.11/dcn/11-17-" TargetMode="External"/><Relationship Id="rId64" Type="http://schemas.openxmlformats.org/officeDocument/2006/relationships/hyperlink" Target="https://mentor.ieee.org/802.11/dcn/11-17-" TargetMode="External"/><Relationship Id="rId69" Type="http://schemas.openxmlformats.org/officeDocument/2006/relationships/hyperlink" Target="https://mentor.ieee.org/802.11/dcn/11-17-" TargetMode="External"/><Relationship Id="rId77" Type="http://schemas.openxmlformats.org/officeDocument/2006/relationships/hyperlink" Target="https://mentor.ieee.org/802.11/dcn/11-17-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876" TargetMode="External"/><Relationship Id="rId72" Type="http://schemas.openxmlformats.org/officeDocument/2006/relationships/hyperlink" Target="https://mentor.ieee.org/802.11/dcn/11-17-" TargetMode="External"/><Relationship Id="rId80" Type="http://schemas.openxmlformats.org/officeDocument/2006/relationships/hyperlink" Target="https://mentor.ieee.org/802.11/dcn/11-17-" TargetMode="External"/><Relationship Id="rId85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s://mentor.ieee.org/802.11/dcn/11-17-" TargetMode="External"/><Relationship Id="rId12" Type="http://schemas.openxmlformats.org/officeDocument/2006/relationships/hyperlink" Target="https://mentor.ieee.org/802.11/dcn/11-17-" TargetMode="External"/><Relationship Id="rId17" Type="http://schemas.openxmlformats.org/officeDocument/2006/relationships/hyperlink" Target="https://mentor.ieee.org/802.11/dcn/11-17-" TargetMode="External"/><Relationship Id="rId25" Type="http://schemas.openxmlformats.org/officeDocument/2006/relationships/hyperlink" Target="https://mentor.ieee.org/802.11/dcn/11-17-" TargetMode="External"/><Relationship Id="rId33" Type="http://schemas.openxmlformats.org/officeDocument/2006/relationships/hyperlink" Target="https://mentor.ieee.org/802.11/dcn/11-17-" TargetMode="External"/><Relationship Id="rId38" Type="http://schemas.openxmlformats.org/officeDocument/2006/relationships/hyperlink" Target="https://mentor.ieee.org/802.11/dcn/11-17-" TargetMode="External"/><Relationship Id="rId46" Type="http://schemas.openxmlformats.org/officeDocument/2006/relationships/hyperlink" Target="https://mentor.ieee.org/802.11/dcn/11-17-" TargetMode="External"/><Relationship Id="rId59" Type="http://schemas.openxmlformats.org/officeDocument/2006/relationships/hyperlink" Target="https://mentor.ieee.org/802.11/dcn/11-17-" TargetMode="External"/><Relationship Id="rId67" Type="http://schemas.openxmlformats.org/officeDocument/2006/relationships/hyperlink" Target="https://mentor.ieee.org/802.11/dcn/11-17-" TargetMode="External"/><Relationship Id="rId20" Type="http://schemas.openxmlformats.org/officeDocument/2006/relationships/hyperlink" Target="https://mentor.ieee.org/802.11/dcn/11-17-" TargetMode="External"/><Relationship Id="rId41" Type="http://schemas.openxmlformats.org/officeDocument/2006/relationships/hyperlink" Target="https://mentor.ieee.org/802.11/dcn/11-17-" TargetMode="External"/><Relationship Id="rId54" Type="http://schemas.openxmlformats.org/officeDocument/2006/relationships/hyperlink" Target="https://mentor.ieee.org/802.11/dcn/11-17-" TargetMode="External"/><Relationship Id="rId62" Type="http://schemas.openxmlformats.org/officeDocument/2006/relationships/hyperlink" Target="https://mentor.ieee.org/802.11/dcn/11-17-" TargetMode="External"/><Relationship Id="rId70" Type="http://schemas.openxmlformats.org/officeDocument/2006/relationships/hyperlink" Target="https://mentor.ieee.org/802.11/dcn/11-17-" TargetMode="External"/><Relationship Id="rId75" Type="http://schemas.openxmlformats.org/officeDocument/2006/relationships/hyperlink" Target="https://mentor.ieee.org/802.11/dcn/11-17-" TargetMode="External"/><Relationship Id="rId83" Type="http://schemas.openxmlformats.org/officeDocument/2006/relationships/hyperlink" Target="https://mentor.ieee.org/802.11/dcn/11-17-" TargetMode="External"/><Relationship Id="rId88" Type="http://schemas.openxmlformats.org/officeDocument/2006/relationships/printerSettings" Target="../printerSettings/printerSettings12.bin"/><Relationship Id="rId1" Type="http://schemas.openxmlformats.org/officeDocument/2006/relationships/hyperlink" Target="https://mentor.ieee.org/802.11/dcn/11-17-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" TargetMode="External"/><Relationship Id="rId23" Type="http://schemas.openxmlformats.org/officeDocument/2006/relationships/hyperlink" Target="https://mentor.ieee.org/802.11/dcn/11-17-" TargetMode="External"/><Relationship Id="rId28" Type="http://schemas.openxmlformats.org/officeDocument/2006/relationships/hyperlink" Target="https://mentor.ieee.org/802.11/dcn/11-17-" TargetMode="External"/><Relationship Id="rId36" Type="http://schemas.openxmlformats.org/officeDocument/2006/relationships/hyperlink" Target="https://mentor.ieee.org/802.11/dcn/11-17-" TargetMode="External"/><Relationship Id="rId49" Type="http://schemas.openxmlformats.org/officeDocument/2006/relationships/hyperlink" Target="https://mentor.ieee.org/802.11/dcn/11-17-" TargetMode="External"/><Relationship Id="rId57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" TargetMode="External"/><Relationship Id="rId44" Type="http://schemas.openxmlformats.org/officeDocument/2006/relationships/hyperlink" Target="https://mentor.ieee.org/802.11/dcn/11-17-" TargetMode="External"/><Relationship Id="rId52" Type="http://schemas.openxmlformats.org/officeDocument/2006/relationships/hyperlink" Target="https://mentor.ieee.org/802.11/dcn/11-17-" TargetMode="External"/><Relationship Id="rId60" Type="http://schemas.openxmlformats.org/officeDocument/2006/relationships/hyperlink" Target="https://mentor.ieee.org/802.11/dcn/11-17-" TargetMode="External"/><Relationship Id="rId65" Type="http://schemas.openxmlformats.org/officeDocument/2006/relationships/hyperlink" Target="https://mentor.ieee.org/802.11/dcn/11-17-" TargetMode="External"/><Relationship Id="rId73" Type="http://schemas.openxmlformats.org/officeDocument/2006/relationships/hyperlink" Target="https://mentor.ieee.org/802.11/dcn/11-17-" TargetMode="External"/><Relationship Id="rId78" Type="http://schemas.openxmlformats.org/officeDocument/2006/relationships/hyperlink" Target="https://mentor.ieee.org/802.11/dcn/11-17-" TargetMode="External"/><Relationship Id="rId81" Type="http://schemas.openxmlformats.org/officeDocument/2006/relationships/hyperlink" Target="https://mentor.ieee.org/802.11/dcn/11-17-" TargetMode="External"/><Relationship Id="rId86" Type="http://schemas.openxmlformats.org/officeDocument/2006/relationships/hyperlink" Target="https://mentor.ieee.org/802.11/dcn/11-17-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848" TargetMode="External"/><Relationship Id="rId13" Type="http://schemas.openxmlformats.org/officeDocument/2006/relationships/hyperlink" Target="https://mentor.ieee.org/802.11/dcn/11-17-0856" TargetMode="External"/><Relationship Id="rId18" Type="http://schemas.openxmlformats.org/officeDocument/2006/relationships/hyperlink" Target="https://mentor.ieee.org/802.11/dcn/11-17-0876" TargetMode="External"/><Relationship Id="rId26" Type="http://schemas.openxmlformats.org/officeDocument/2006/relationships/hyperlink" Target="https://mentor.ieee.org/802.11/dcn/11-17-088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859" TargetMode="External"/><Relationship Id="rId34" Type="http://schemas.openxmlformats.org/officeDocument/2006/relationships/hyperlink" Target="https://mentor.ieee.org/802.11/dcn/11-17-0905" TargetMode="External"/><Relationship Id="rId7" Type="http://schemas.openxmlformats.org/officeDocument/2006/relationships/hyperlink" Target="https://mentor.ieee.org/802.11/dcn/11-17-0847" TargetMode="External"/><Relationship Id="rId12" Type="http://schemas.openxmlformats.org/officeDocument/2006/relationships/hyperlink" Target="https://mentor.ieee.org/802.11/dcn/11-17-0855" TargetMode="External"/><Relationship Id="rId17" Type="http://schemas.openxmlformats.org/officeDocument/2006/relationships/hyperlink" Target="https://mentor.ieee.org/802.11/dcn/11-17-0875" TargetMode="External"/><Relationship Id="rId25" Type="http://schemas.openxmlformats.org/officeDocument/2006/relationships/hyperlink" Target="https://mentor.ieee.org/802.11/dcn/11-17-0890" TargetMode="External"/><Relationship Id="rId33" Type="http://schemas.openxmlformats.org/officeDocument/2006/relationships/hyperlink" Target="https://mentor.ieee.org/802.11/dcn/11-17-089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874" TargetMode="External"/><Relationship Id="rId20" Type="http://schemas.openxmlformats.org/officeDocument/2006/relationships/hyperlink" Target="https://mentor.ieee.org/802.11/dcn/11-17-0878" TargetMode="External"/><Relationship Id="rId29" Type="http://schemas.openxmlformats.org/officeDocument/2006/relationships/hyperlink" Target="https://mentor.ieee.org/802.11/dcn/11-17-073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836" TargetMode="External"/><Relationship Id="rId24" Type="http://schemas.openxmlformats.org/officeDocument/2006/relationships/hyperlink" Target="https://mentor.ieee.org/802.11/dcn/11-17-0883" TargetMode="External"/><Relationship Id="rId32" Type="http://schemas.openxmlformats.org/officeDocument/2006/relationships/hyperlink" Target="https://mentor.ieee.org/802.11/dcn/11-17-08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873" TargetMode="External"/><Relationship Id="rId23" Type="http://schemas.openxmlformats.org/officeDocument/2006/relationships/hyperlink" Target="https://mentor.ieee.org/802.11/dcn/11-17-0882" TargetMode="External"/><Relationship Id="rId28" Type="http://schemas.openxmlformats.org/officeDocument/2006/relationships/hyperlink" Target="https://mentor.ieee.org/802.11/dcn/11-17-0887" TargetMode="External"/><Relationship Id="rId10" Type="http://schemas.openxmlformats.org/officeDocument/2006/relationships/hyperlink" Target="https://mentor.ieee.org/802.11/dcn/11-17-0849" TargetMode="External"/><Relationship Id="rId19" Type="http://schemas.openxmlformats.org/officeDocument/2006/relationships/hyperlink" Target="https://mentor.ieee.org/802.11/dcn/11-17-0868" TargetMode="External"/><Relationship Id="rId31" Type="http://schemas.openxmlformats.org/officeDocument/2006/relationships/hyperlink" Target="https://mentor.ieee.org/802.11/dcn/11-17-088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" TargetMode="External"/><Relationship Id="rId14" Type="http://schemas.openxmlformats.org/officeDocument/2006/relationships/hyperlink" Target="https://mentor.ieee.org/802.11/dcn/11-17-0858" TargetMode="External"/><Relationship Id="rId22" Type="http://schemas.openxmlformats.org/officeDocument/2006/relationships/hyperlink" Target="https://mentor.ieee.org/802.11/dcn/11-17-0852" TargetMode="External"/><Relationship Id="rId27" Type="http://schemas.openxmlformats.org/officeDocument/2006/relationships/hyperlink" Target="https://mentor.ieee.org/802.11/dcn/11-17-0872" TargetMode="External"/><Relationship Id="rId30" Type="http://schemas.openxmlformats.org/officeDocument/2006/relationships/hyperlink" Target="https://mentor.ieee.org/802.11/dcn/11-17-0091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13" zoomScale="85" zoomScaleNormal="85" workbookViewId="0">
      <selection activeCell="C12" sqref="C12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504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468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42929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422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407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8" t="s">
        <v>122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50"/>
    </row>
    <row r="23" spans="1:16" ht="20.100000000000001" customHeight="1" x14ac:dyDescent="0.3">
      <c r="B23" s="36" t="s">
        <v>121</v>
      </c>
      <c r="C23" s="251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3"/>
    </row>
    <row r="24" spans="1:16" ht="20.100000000000001" customHeight="1" x14ac:dyDescent="0.25">
      <c r="C24" s="254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6"/>
    </row>
    <row r="32" spans="1:16" ht="20.100000000000001" customHeight="1" x14ac:dyDescent="0.25">
      <c r="B32" s="37"/>
      <c r="C32" s="247"/>
      <c r="D32" s="247"/>
      <c r="E32" s="247"/>
      <c r="F32" s="247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6"/>
      <c r="D34" s="246"/>
      <c r="E34" s="246"/>
      <c r="F34" s="246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6"/>
      <c r="D36" s="246"/>
      <c r="E36" s="246"/>
      <c r="F36" s="246"/>
    </row>
    <row r="37" spans="2:6" ht="20.100000000000001" customHeight="1" x14ac:dyDescent="0.25">
      <c r="C37" s="246"/>
      <c r="D37" s="246"/>
      <c r="E37" s="246"/>
      <c r="F37" s="24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4" zoomScale="115" zoomScaleNormal="115" workbookViewId="0">
      <selection activeCell="C10" sqref="C1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3" t="str">
        <f>Parameters!B1</f>
        <v>164th IEEE 802.11 WIRELESS LOCAL AREA NETWORKS SESSION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5"/>
      <c r="IS2" s="1" t="s">
        <v>3</v>
      </c>
    </row>
    <row r="3" spans="1:253" ht="15.75" customHeight="1" x14ac:dyDescent="0.2"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8"/>
    </row>
    <row r="4" spans="1:253" ht="15.75" customHeight="1" x14ac:dyDescent="0.2">
      <c r="B4" s="269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/>
    </row>
    <row r="5" spans="1:253" ht="21" customHeight="1" x14ac:dyDescent="0.2">
      <c r="B5" s="272" t="str">
        <f>Parameters!B2</f>
        <v>Estrel Hotel and Convention Center, Berlin, Germany</v>
      </c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</row>
    <row r="6" spans="1:253" ht="15.75" customHeight="1" x14ac:dyDescent="0.2"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</row>
    <row r="7" spans="1:253" ht="15.75" customHeight="1" x14ac:dyDescent="0.2">
      <c r="A7" s="54"/>
      <c r="B7" s="274" t="str">
        <f>Parameters!B3</f>
        <v>July 9-14, 2017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73"/>
      <c r="R7" s="73"/>
    </row>
    <row r="8" spans="1:253" ht="15.75" customHeight="1" x14ac:dyDescent="0.2">
      <c r="A8" s="54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73" t="s">
        <v>2</v>
      </c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73"/>
      <c r="R25" s="73"/>
    </row>
    <row r="26" spans="1:21" ht="15.75" customHeight="1" x14ac:dyDescent="0.2">
      <c r="A26" s="54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73"/>
      <c r="R26" s="73"/>
    </row>
    <row r="27" spans="1:21" ht="15.75" customHeight="1" x14ac:dyDescent="0.2">
      <c r="B27" s="260" t="s">
        <v>120</v>
      </c>
      <c r="C27" s="260"/>
      <c r="D27" s="260"/>
      <c r="E27" s="260"/>
      <c r="F27" s="260"/>
      <c r="G27" s="260"/>
      <c r="H27" s="260"/>
      <c r="I27" s="260"/>
      <c r="J27" s="261"/>
      <c r="K27" s="261"/>
      <c r="L27" s="257" t="str">
        <f>Title!C14</f>
        <v>adrian.p.stephens@ieee.org</v>
      </c>
      <c r="M27" s="258"/>
      <c r="N27" s="258"/>
      <c r="O27" s="258"/>
      <c r="P27" s="258"/>
      <c r="Q27" s="258"/>
      <c r="R27" s="258"/>
    </row>
    <row r="28" spans="1:21" ht="15.75" customHeight="1" x14ac:dyDescent="0.2">
      <c r="B28" s="262"/>
      <c r="C28" s="262"/>
      <c r="D28" s="262"/>
      <c r="E28" s="262"/>
      <c r="F28" s="262"/>
      <c r="G28" s="262"/>
      <c r="H28" s="262"/>
      <c r="I28" s="262"/>
      <c r="J28" s="261"/>
      <c r="K28" s="261"/>
      <c r="L28" s="259"/>
      <c r="M28" s="259"/>
      <c r="N28" s="259"/>
      <c r="O28" s="259"/>
      <c r="P28" s="259"/>
      <c r="Q28" s="259"/>
      <c r="R28" s="259"/>
    </row>
    <row r="29" spans="1:21" ht="15.75" customHeight="1" x14ac:dyDescent="0.2">
      <c r="B29" s="260" t="s">
        <v>51</v>
      </c>
      <c r="C29" s="260"/>
      <c r="D29" s="260"/>
      <c r="E29" s="260"/>
      <c r="F29" s="260"/>
      <c r="G29" s="260"/>
      <c r="H29" s="260"/>
      <c r="I29" s="260"/>
      <c r="J29" s="261"/>
      <c r="K29" s="261"/>
      <c r="L29" s="257" t="str">
        <f>Title!I14</f>
        <v>jrosdahl@ieee.org</v>
      </c>
      <c r="M29" s="258"/>
      <c r="N29" s="258"/>
      <c r="O29" s="258"/>
      <c r="P29" s="258"/>
      <c r="Q29" s="258"/>
      <c r="R29" s="258"/>
    </row>
    <row r="30" spans="1:21" ht="15.75" customHeight="1" x14ac:dyDescent="0.2">
      <c r="B30" s="262"/>
      <c r="C30" s="262"/>
      <c r="D30" s="262"/>
      <c r="E30" s="262"/>
      <c r="F30" s="262"/>
      <c r="G30" s="262"/>
      <c r="H30" s="262"/>
      <c r="I30" s="262"/>
      <c r="J30" s="261"/>
      <c r="K30" s="261"/>
      <c r="L30" s="259"/>
      <c r="M30" s="259"/>
      <c r="N30" s="259"/>
      <c r="O30" s="259"/>
      <c r="P30" s="259"/>
      <c r="Q30" s="259"/>
      <c r="R30" s="259"/>
    </row>
    <row r="31" spans="1:21" ht="15.75" customHeight="1" x14ac:dyDescent="0.2">
      <c r="B31" s="260" t="s">
        <v>61</v>
      </c>
      <c r="C31" s="260"/>
      <c r="D31" s="260"/>
      <c r="E31" s="260"/>
      <c r="F31" s="260"/>
      <c r="G31" s="260"/>
      <c r="H31" s="260"/>
      <c r="I31" s="260"/>
      <c r="J31" s="261"/>
      <c r="K31" s="261"/>
      <c r="L31" s="257" t="str">
        <f>Title!I20</f>
        <v>dorothy.stanley@hpe.com</v>
      </c>
      <c r="M31" s="258"/>
      <c r="N31" s="258"/>
      <c r="O31" s="258"/>
      <c r="P31" s="258"/>
      <c r="Q31" s="258"/>
      <c r="R31" s="258"/>
    </row>
    <row r="32" spans="1:21" ht="15.75" customHeight="1" x14ac:dyDescent="0.2">
      <c r="B32" s="262"/>
      <c r="C32" s="262"/>
      <c r="D32" s="262"/>
      <c r="E32" s="262"/>
      <c r="F32" s="262"/>
      <c r="G32" s="262"/>
      <c r="H32" s="262"/>
      <c r="I32" s="262"/>
      <c r="J32" s="261"/>
      <c r="K32" s="261"/>
      <c r="L32" s="259"/>
      <c r="M32" s="259"/>
      <c r="N32" s="259"/>
      <c r="O32" s="259"/>
      <c r="P32" s="259"/>
      <c r="Q32" s="259"/>
      <c r="R32" s="259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E4" zoomScale="85" zoomScaleNormal="85" workbookViewId="0">
      <selection activeCell="T18" sqref="T18:T21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25" t="str">
        <f>" 802.11 Agenda R" &amp;Parameters!B8</f>
        <v xml:space="preserve"> 802.11 Agenda R3</v>
      </c>
      <c r="B1" s="327" t="str">
        <f>Parameters!B2</f>
        <v>Estrel Hotel and Convention Center, Berlin, Germany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</row>
    <row r="2" spans="1:32" s="2" customFormat="1" ht="20.25" customHeight="1" x14ac:dyDescent="0.2">
      <c r="A2" s="326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26"/>
      <c r="B3" s="336" t="str">
        <f>Parameters!B3</f>
        <v>July 9-14, 2017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42925</v>
      </c>
      <c r="C5" s="357">
        <f>B5+1</f>
        <v>42926</v>
      </c>
      <c r="D5" s="358"/>
      <c r="E5" s="358"/>
      <c r="F5" s="358"/>
      <c r="G5" s="358"/>
      <c r="H5" s="359"/>
      <c r="I5" s="357">
        <f>B5+2</f>
        <v>42927</v>
      </c>
      <c r="J5" s="358"/>
      <c r="K5" s="358"/>
      <c r="L5" s="358"/>
      <c r="M5" s="358"/>
      <c r="N5" s="359"/>
      <c r="O5" s="357">
        <f>B5+3</f>
        <v>42928</v>
      </c>
      <c r="P5" s="358"/>
      <c r="Q5" s="358"/>
      <c r="R5" s="358"/>
      <c r="S5" s="358"/>
      <c r="T5" s="359"/>
      <c r="U5" s="357">
        <f>B5+4</f>
        <v>42929</v>
      </c>
      <c r="V5" s="358"/>
      <c r="W5" s="358"/>
      <c r="X5" s="358"/>
      <c r="Y5" s="358"/>
      <c r="Z5" s="359"/>
      <c r="AA5" s="357">
        <f>B5+5</f>
        <v>42930</v>
      </c>
      <c r="AB5" s="358"/>
      <c r="AC5" s="358"/>
      <c r="AD5" s="358"/>
      <c r="AE5" s="358"/>
      <c r="AF5" s="359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34" t="s">
        <v>131</v>
      </c>
      <c r="J6" s="335"/>
      <c r="K6" s="335"/>
      <c r="L6" s="335"/>
      <c r="M6" s="33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46" t="s">
        <v>438</v>
      </c>
      <c r="D7" s="300"/>
      <c r="E7" s="331" t="s">
        <v>432</v>
      </c>
      <c r="F7" s="320" t="s">
        <v>54</v>
      </c>
      <c r="G7" s="300"/>
      <c r="H7" s="300"/>
      <c r="I7" s="328" t="s">
        <v>424</v>
      </c>
      <c r="J7" s="346" t="s">
        <v>438</v>
      </c>
      <c r="K7" s="311" t="s">
        <v>134</v>
      </c>
      <c r="L7" s="320" t="s">
        <v>54</v>
      </c>
      <c r="M7" s="331" t="s">
        <v>432</v>
      </c>
      <c r="N7" s="300"/>
      <c r="O7" s="291" t="s">
        <v>62</v>
      </c>
      <c r="P7" s="346" t="s">
        <v>438</v>
      </c>
      <c r="Q7" s="311" t="s">
        <v>134</v>
      </c>
      <c r="R7" s="322" t="s">
        <v>46</v>
      </c>
      <c r="S7" s="300"/>
      <c r="T7" s="300"/>
      <c r="U7" s="346" t="s">
        <v>438</v>
      </c>
      <c r="V7" s="320" t="s">
        <v>54</v>
      </c>
      <c r="W7" s="319" t="s">
        <v>53</v>
      </c>
      <c r="X7" s="295" t="s">
        <v>423</v>
      </c>
      <c r="Y7" s="291" t="s">
        <v>62</v>
      </c>
      <c r="Z7" s="360" t="s">
        <v>415</v>
      </c>
      <c r="AA7" s="348" t="s">
        <v>64</v>
      </c>
      <c r="AB7" s="349"/>
      <c r="AC7" s="349"/>
      <c r="AD7" s="349"/>
      <c r="AE7" s="349"/>
      <c r="AF7" s="350"/>
    </row>
    <row r="8" spans="1:32" s="2" customFormat="1" ht="15.75" customHeight="1" x14ac:dyDescent="0.2">
      <c r="A8" s="96" t="s">
        <v>36</v>
      </c>
      <c r="B8" s="114"/>
      <c r="C8" s="347"/>
      <c r="D8" s="301"/>
      <c r="E8" s="332"/>
      <c r="F8" s="321"/>
      <c r="G8" s="301"/>
      <c r="H8" s="301"/>
      <c r="I8" s="329"/>
      <c r="J8" s="347"/>
      <c r="K8" s="312"/>
      <c r="L8" s="321"/>
      <c r="M8" s="332"/>
      <c r="N8" s="301"/>
      <c r="O8" s="292"/>
      <c r="P8" s="347"/>
      <c r="Q8" s="312"/>
      <c r="R8" s="323"/>
      <c r="S8" s="301"/>
      <c r="T8" s="301"/>
      <c r="U8" s="347"/>
      <c r="V8" s="321"/>
      <c r="W8" s="298"/>
      <c r="X8" s="296"/>
      <c r="Y8" s="292"/>
      <c r="Z8" s="361"/>
      <c r="AA8" s="351"/>
      <c r="AB8" s="352"/>
      <c r="AC8" s="352"/>
      <c r="AD8" s="352"/>
      <c r="AE8" s="352"/>
      <c r="AF8" s="353"/>
    </row>
    <row r="9" spans="1:32" s="2" customFormat="1" ht="15.75" customHeight="1" x14ac:dyDescent="0.2">
      <c r="A9" s="118" t="s">
        <v>34</v>
      </c>
      <c r="B9" s="90"/>
      <c r="C9" s="347"/>
      <c r="D9" s="301"/>
      <c r="E9" s="332"/>
      <c r="F9" s="321"/>
      <c r="G9" s="301"/>
      <c r="H9" s="301"/>
      <c r="I9" s="329"/>
      <c r="J9" s="347"/>
      <c r="K9" s="312"/>
      <c r="L9" s="321"/>
      <c r="M9" s="332"/>
      <c r="N9" s="301"/>
      <c r="O9" s="292"/>
      <c r="P9" s="347"/>
      <c r="Q9" s="312"/>
      <c r="R9" s="323"/>
      <c r="S9" s="301"/>
      <c r="T9" s="301"/>
      <c r="U9" s="347"/>
      <c r="V9" s="321"/>
      <c r="W9" s="298"/>
      <c r="X9" s="296"/>
      <c r="Y9" s="292"/>
      <c r="Z9" s="361"/>
      <c r="AA9" s="351"/>
      <c r="AB9" s="352"/>
      <c r="AC9" s="352"/>
      <c r="AD9" s="352"/>
      <c r="AE9" s="352"/>
      <c r="AF9" s="353"/>
    </row>
    <row r="10" spans="1:32" s="2" customFormat="1" ht="15.75" customHeight="1" x14ac:dyDescent="0.2">
      <c r="A10" s="118" t="s">
        <v>35</v>
      </c>
      <c r="B10" s="90"/>
      <c r="C10" s="347"/>
      <c r="D10" s="302"/>
      <c r="E10" s="333"/>
      <c r="F10" s="321"/>
      <c r="G10" s="302"/>
      <c r="H10" s="302"/>
      <c r="I10" s="330"/>
      <c r="J10" s="347"/>
      <c r="K10" s="312"/>
      <c r="L10" s="321"/>
      <c r="M10" s="333"/>
      <c r="N10" s="302"/>
      <c r="O10" s="293"/>
      <c r="P10" s="347"/>
      <c r="Q10" s="312"/>
      <c r="R10" s="324"/>
      <c r="S10" s="302"/>
      <c r="T10" s="302"/>
      <c r="U10" s="347"/>
      <c r="V10" s="321"/>
      <c r="W10" s="299"/>
      <c r="X10" s="297"/>
      <c r="Y10" s="293"/>
      <c r="Z10" s="362"/>
      <c r="AA10" s="351"/>
      <c r="AB10" s="352"/>
      <c r="AC10" s="352"/>
      <c r="AD10" s="352"/>
      <c r="AE10" s="352"/>
      <c r="AF10" s="353"/>
    </row>
    <row r="11" spans="1:32" s="2" customFormat="1" ht="27" customHeight="1" x14ac:dyDescent="0.2">
      <c r="A11" s="119" t="s">
        <v>21</v>
      </c>
      <c r="B11" s="117"/>
      <c r="C11" s="364" t="s">
        <v>6</v>
      </c>
      <c r="D11" s="365"/>
      <c r="E11" s="365"/>
      <c r="F11" s="365"/>
      <c r="G11" s="365"/>
      <c r="H11" s="294"/>
      <c r="I11" s="284" t="s">
        <v>6</v>
      </c>
      <c r="J11" s="284"/>
      <c r="K11" s="284"/>
      <c r="L11" s="284"/>
      <c r="M11" s="284"/>
      <c r="N11" s="284"/>
      <c r="O11" s="294" t="s">
        <v>6</v>
      </c>
      <c r="P11" s="284"/>
      <c r="Q11" s="284"/>
      <c r="R11" s="284"/>
      <c r="S11" s="284"/>
      <c r="T11" s="284"/>
      <c r="U11" s="284" t="s">
        <v>6</v>
      </c>
      <c r="V11" s="284"/>
      <c r="W11" s="284"/>
      <c r="X11" s="284"/>
      <c r="Y11" s="284"/>
      <c r="Z11" s="284"/>
      <c r="AA11" s="351"/>
      <c r="AB11" s="352"/>
      <c r="AC11" s="352"/>
      <c r="AD11" s="352"/>
      <c r="AE11" s="352"/>
      <c r="AF11" s="353"/>
    </row>
    <row r="12" spans="1:32" s="2" customFormat="1" ht="15.75" customHeight="1" x14ac:dyDescent="0.2">
      <c r="A12" s="116" t="s">
        <v>20</v>
      </c>
      <c r="B12" s="90"/>
      <c r="C12" s="337" t="s">
        <v>451</v>
      </c>
      <c r="D12" s="338"/>
      <c r="E12" s="338"/>
      <c r="F12" s="338"/>
      <c r="G12" s="338"/>
      <c r="H12" s="339"/>
      <c r="I12" s="291" t="s">
        <v>62</v>
      </c>
      <c r="J12" s="291" t="s">
        <v>62</v>
      </c>
      <c r="K12" s="311" t="s">
        <v>134</v>
      </c>
      <c r="L12" s="316" t="s">
        <v>474</v>
      </c>
      <c r="M12" s="320" t="s">
        <v>54</v>
      </c>
      <c r="N12" s="360" t="s">
        <v>415</v>
      </c>
      <c r="O12" s="337" t="s">
        <v>63</v>
      </c>
      <c r="P12" s="338"/>
      <c r="Q12" s="338"/>
      <c r="R12" s="338"/>
      <c r="S12" s="338"/>
      <c r="T12" s="339"/>
      <c r="U12" s="346" t="s">
        <v>438</v>
      </c>
      <c r="V12" s="313" t="s">
        <v>535</v>
      </c>
      <c r="W12" s="311" t="s">
        <v>134</v>
      </c>
      <c r="X12" s="316" t="s">
        <v>474</v>
      </c>
      <c r="Y12" s="320" t="s">
        <v>54</v>
      </c>
      <c r="Z12" s="360"/>
      <c r="AA12" s="351"/>
      <c r="AB12" s="352"/>
      <c r="AC12" s="352"/>
      <c r="AD12" s="352"/>
      <c r="AE12" s="352"/>
      <c r="AF12" s="353"/>
    </row>
    <row r="13" spans="1:32" s="2" customFormat="1" ht="15.75" customHeight="1" x14ac:dyDescent="0.2">
      <c r="A13" s="116" t="s">
        <v>22</v>
      </c>
      <c r="B13" s="90"/>
      <c r="C13" s="340"/>
      <c r="D13" s="341"/>
      <c r="E13" s="341"/>
      <c r="F13" s="341"/>
      <c r="G13" s="341"/>
      <c r="H13" s="342"/>
      <c r="I13" s="292"/>
      <c r="J13" s="292"/>
      <c r="K13" s="312"/>
      <c r="L13" s="317"/>
      <c r="M13" s="321"/>
      <c r="N13" s="361"/>
      <c r="O13" s="340"/>
      <c r="P13" s="341"/>
      <c r="Q13" s="341"/>
      <c r="R13" s="341"/>
      <c r="S13" s="341"/>
      <c r="T13" s="342"/>
      <c r="U13" s="347"/>
      <c r="V13" s="314"/>
      <c r="W13" s="312"/>
      <c r="X13" s="317"/>
      <c r="Y13" s="321"/>
      <c r="Z13" s="361"/>
      <c r="AA13" s="351"/>
      <c r="AB13" s="352"/>
      <c r="AC13" s="352"/>
      <c r="AD13" s="352"/>
      <c r="AE13" s="352"/>
      <c r="AF13" s="353"/>
    </row>
    <row r="14" spans="1:32" s="2" customFormat="1" ht="15.75" customHeight="1" x14ac:dyDescent="0.2">
      <c r="A14" s="116" t="s">
        <v>23</v>
      </c>
      <c r="B14" s="90"/>
      <c r="C14" s="340"/>
      <c r="D14" s="341"/>
      <c r="E14" s="341"/>
      <c r="F14" s="341"/>
      <c r="G14" s="341"/>
      <c r="H14" s="342"/>
      <c r="I14" s="292"/>
      <c r="J14" s="292"/>
      <c r="K14" s="312"/>
      <c r="L14" s="317"/>
      <c r="M14" s="321"/>
      <c r="N14" s="361"/>
      <c r="O14" s="340"/>
      <c r="P14" s="341"/>
      <c r="Q14" s="341"/>
      <c r="R14" s="341"/>
      <c r="S14" s="341"/>
      <c r="T14" s="342"/>
      <c r="U14" s="347"/>
      <c r="V14" s="314"/>
      <c r="W14" s="312"/>
      <c r="X14" s="317"/>
      <c r="Y14" s="321"/>
      <c r="Z14" s="361"/>
      <c r="AA14" s="354"/>
      <c r="AB14" s="355"/>
      <c r="AC14" s="355"/>
      <c r="AD14" s="355"/>
      <c r="AE14" s="355"/>
      <c r="AF14" s="356"/>
    </row>
    <row r="15" spans="1:32" s="2" customFormat="1" ht="15.75" customHeight="1" x14ac:dyDescent="0.2">
      <c r="A15" s="116" t="s">
        <v>24</v>
      </c>
      <c r="B15" s="90"/>
      <c r="C15" s="343"/>
      <c r="D15" s="344"/>
      <c r="E15" s="344"/>
      <c r="F15" s="344"/>
      <c r="G15" s="344"/>
      <c r="H15" s="345"/>
      <c r="I15" s="293"/>
      <c r="J15" s="293"/>
      <c r="K15" s="312"/>
      <c r="L15" s="318"/>
      <c r="M15" s="321"/>
      <c r="N15" s="362"/>
      <c r="O15" s="343"/>
      <c r="P15" s="344"/>
      <c r="Q15" s="344"/>
      <c r="R15" s="344"/>
      <c r="S15" s="344"/>
      <c r="T15" s="345"/>
      <c r="U15" s="347"/>
      <c r="V15" s="315"/>
      <c r="W15" s="312"/>
      <c r="X15" s="318"/>
      <c r="Y15" s="321"/>
      <c r="Z15" s="362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84" t="s">
        <v>33</v>
      </c>
      <c r="D16" s="284"/>
      <c r="E16" s="284"/>
      <c r="F16" s="284"/>
      <c r="G16" s="284"/>
      <c r="H16" s="284"/>
      <c r="I16" s="284" t="s">
        <v>33</v>
      </c>
      <c r="J16" s="284"/>
      <c r="K16" s="284"/>
      <c r="L16" s="284"/>
      <c r="M16" s="284"/>
      <c r="N16" s="284"/>
      <c r="O16" s="294" t="s">
        <v>33</v>
      </c>
      <c r="P16" s="284"/>
      <c r="Q16" s="284"/>
      <c r="R16" s="284"/>
      <c r="S16" s="284"/>
      <c r="T16" s="284"/>
      <c r="U16" s="284" t="s">
        <v>33</v>
      </c>
      <c r="V16" s="284"/>
      <c r="W16" s="284"/>
      <c r="X16" s="284"/>
      <c r="Y16" s="284"/>
      <c r="Z16" s="284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9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91" t="s">
        <v>62</v>
      </c>
      <c r="D18" s="377" t="s">
        <v>414</v>
      </c>
      <c r="E18" s="311" t="s">
        <v>134</v>
      </c>
      <c r="F18" s="288" t="s">
        <v>452</v>
      </c>
      <c r="G18" s="316" t="s">
        <v>50</v>
      </c>
      <c r="H18" s="300"/>
      <c r="I18" s="346" t="s">
        <v>438</v>
      </c>
      <c r="J18" s="306" t="s">
        <v>142</v>
      </c>
      <c r="K18" s="331" t="s">
        <v>432</v>
      </c>
      <c r="L18" s="288" t="s">
        <v>452</v>
      </c>
      <c r="M18" s="300"/>
      <c r="N18" s="360" t="s">
        <v>416</v>
      </c>
      <c r="O18" s="291" t="s">
        <v>62</v>
      </c>
      <c r="P18" s="291" t="s">
        <v>62</v>
      </c>
      <c r="Q18" s="306" t="s">
        <v>142</v>
      </c>
      <c r="R18" s="288" t="s">
        <v>452</v>
      </c>
      <c r="S18" s="308" t="s">
        <v>499</v>
      </c>
      <c r="T18" s="311" t="s">
        <v>134</v>
      </c>
      <c r="U18" s="291" t="s">
        <v>62</v>
      </c>
      <c r="V18" s="346" t="s">
        <v>438</v>
      </c>
      <c r="W18" s="311" t="s">
        <v>134</v>
      </c>
      <c r="X18" s="288" t="s">
        <v>452</v>
      </c>
      <c r="Y18" s="308" t="s">
        <v>499</v>
      </c>
      <c r="Z18" s="285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92"/>
      <c r="D19" s="314"/>
      <c r="E19" s="312"/>
      <c r="F19" s="289"/>
      <c r="G19" s="317"/>
      <c r="H19" s="301"/>
      <c r="I19" s="347"/>
      <c r="J19" s="307"/>
      <c r="K19" s="332"/>
      <c r="L19" s="289"/>
      <c r="M19" s="301"/>
      <c r="N19" s="361"/>
      <c r="O19" s="292"/>
      <c r="P19" s="292"/>
      <c r="Q19" s="307"/>
      <c r="R19" s="289"/>
      <c r="S19" s="309"/>
      <c r="T19" s="312"/>
      <c r="U19" s="292"/>
      <c r="V19" s="347"/>
      <c r="W19" s="312"/>
      <c r="X19" s="289"/>
      <c r="Y19" s="309"/>
      <c r="Z19" s="286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92"/>
      <c r="D20" s="314"/>
      <c r="E20" s="312"/>
      <c r="F20" s="289"/>
      <c r="G20" s="317"/>
      <c r="H20" s="301"/>
      <c r="I20" s="347"/>
      <c r="J20" s="307"/>
      <c r="K20" s="332"/>
      <c r="L20" s="289"/>
      <c r="M20" s="301"/>
      <c r="N20" s="361"/>
      <c r="O20" s="292"/>
      <c r="P20" s="292"/>
      <c r="Q20" s="307"/>
      <c r="R20" s="289"/>
      <c r="S20" s="309"/>
      <c r="T20" s="312"/>
      <c r="U20" s="292"/>
      <c r="V20" s="347"/>
      <c r="W20" s="312"/>
      <c r="X20" s="289"/>
      <c r="Y20" s="309"/>
      <c r="Z20" s="286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93"/>
      <c r="D21" s="315"/>
      <c r="E21" s="312"/>
      <c r="F21" s="290"/>
      <c r="G21" s="318"/>
      <c r="H21" s="302"/>
      <c r="I21" s="347"/>
      <c r="J21" s="307"/>
      <c r="K21" s="333"/>
      <c r="L21" s="290"/>
      <c r="M21" s="302"/>
      <c r="N21" s="362"/>
      <c r="O21" s="293"/>
      <c r="P21" s="293"/>
      <c r="Q21" s="307"/>
      <c r="R21" s="290"/>
      <c r="S21" s="310"/>
      <c r="T21" s="312"/>
      <c r="U21" s="293"/>
      <c r="V21" s="347"/>
      <c r="W21" s="312"/>
      <c r="X21" s="290"/>
      <c r="Y21" s="310"/>
      <c r="Z21" s="287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84" t="s">
        <v>6</v>
      </c>
      <c r="D22" s="284"/>
      <c r="E22" s="284"/>
      <c r="F22" s="284"/>
      <c r="G22" s="284"/>
      <c r="H22" s="284"/>
      <c r="I22" s="284" t="s">
        <v>6</v>
      </c>
      <c r="J22" s="284"/>
      <c r="K22" s="284"/>
      <c r="L22" s="284"/>
      <c r="M22" s="284"/>
      <c r="N22" s="284"/>
      <c r="O22" s="294" t="s">
        <v>6</v>
      </c>
      <c r="P22" s="284"/>
      <c r="Q22" s="284"/>
      <c r="R22" s="284"/>
      <c r="S22" s="284"/>
      <c r="T22" s="284"/>
      <c r="U22" s="284" t="s">
        <v>6</v>
      </c>
      <c r="V22" s="284"/>
      <c r="W22" s="284"/>
      <c r="X22" s="284"/>
      <c r="Y22" s="284"/>
      <c r="Z22" s="284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68" t="s">
        <v>66</v>
      </c>
      <c r="C23" s="291" t="s">
        <v>62</v>
      </c>
      <c r="D23" s="291" t="s">
        <v>62</v>
      </c>
      <c r="E23" s="346" t="s">
        <v>438</v>
      </c>
      <c r="F23" s="316" t="s">
        <v>474</v>
      </c>
      <c r="G23" s="319" t="s">
        <v>53</v>
      </c>
      <c r="H23" s="360" t="s">
        <v>448</v>
      </c>
      <c r="I23" s="291" t="s">
        <v>62</v>
      </c>
      <c r="J23" s="291" t="s">
        <v>62</v>
      </c>
      <c r="K23" s="346" t="s">
        <v>438</v>
      </c>
      <c r="L23" s="322" t="s">
        <v>46</v>
      </c>
      <c r="M23" s="295" t="s">
        <v>423</v>
      </c>
      <c r="N23" s="300"/>
      <c r="O23" s="291" t="s">
        <v>62</v>
      </c>
      <c r="P23" s="291" t="s">
        <v>62</v>
      </c>
      <c r="Q23" s="306" t="s">
        <v>142</v>
      </c>
      <c r="R23" s="320" t="s">
        <v>54</v>
      </c>
      <c r="S23" s="319" t="s">
        <v>53</v>
      </c>
      <c r="T23" s="303" t="s">
        <v>447</v>
      </c>
      <c r="U23" s="291" t="s">
        <v>62</v>
      </c>
      <c r="V23" s="331" t="s">
        <v>432</v>
      </c>
      <c r="W23" s="306" t="s">
        <v>142</v>
      </c>
      <c r="X23" s="288" t="s">
        <v>452</v>
      </c>
      <c r="Y23" s="295" t="s">
        <v>423</v>
      </c>
      <c r="Z23" s="303" t="s">
        <v>448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68"/>
      <c r="C24" s="292"/>
      <c r="D24" s="292"/>
      <c r="E24" s="347"/>
      <c r="F24" s="317"/>
      <c r="G24" s="298"/>
      <c r="H24" s="361"/>
      <c r="I24" s="292"/>
      <c r="J24" s="292"/>
      <c r="K24" s="347"/>
      <c r="L24" s="323"/>
      <c r="M24" s="296"/>
      <c r="N24" s="301"/>
      <c r="O24" s="292"/>
      <c r="P24" s="292"/>
      <c r="Q24" s="307"/>
      <c r="R24" s="321"/>
      <c r="S24" s="298"/>
      <c r="T24" s="304"/>
      <c r="U24" s="292"/>
      <c r="V24" s="332"/>
      <c r="W24" s="307"/>
      <c r="X24" s="289"/>
      <c r="Y24" s="296"/>
      <c r="Z24" s="304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68"/>
      <c r="C25" s="292"/>
      <c r="D25" s="292"/>
      <c r="E25" s="347"/>
      <c r="F25" s="317"/>
      <c r="G25" s="298"/>
      <c r="H25" s="361"/>
      <c r="I25" s="292"/>
      <c r="J25" s="292"/>
      <c r="K25" s="347"/>
      <c r="L25" s="323"/>
      <c r="M25" s="296"/>
      <c r="N25" s="301"/>
      <c r="O25" s="292"/>
      <c r="P25" s="292"/>
      <c r="Q25" s="307"/>
      <c r="R25" s="321"/>
      <c r="S25" s="298"/>
      <c r="T25" s="304"/>
      <c r="U25" s="292"/>
      <c r="V25" s="332"/>
      <c r="W25" s="307"/>
      <c r="X25" s="289"/>
      <c r="Y25" s="296"/>
      <c r="Z25" s="304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93"/>
      <c r="D26" s="293"/>
      <c r="E26" s="347"/>
      <c r="F26" s="318"/>
      <c r="G26" s="299"/>
      <c r="H26" s="362"/>
      <c r="I26" s="293"/>
      <c r="J26" s="293"/>
      <c r="K26" s="347"/>
      <c r="L26" s="324"/>
      <c r="M26" s="297"/>
      <c r="N26" s="302"/>
      <c r="O26" s="293"/>
      <c r="P26" s="293"/>
      <c r="Q26" s="307"/>
      <c r="R26" s="321"/>
      <c r="S26" s="299"/>
      <c r="T26" s="305"/>
      <c r="U26" s="293"/>
      <c r="V26" s="333"/>
      <c r="W26" s="307"/>
      <c r="X26" s="290"/>
      <c r="Y26" s="297"/>
      <c r="Z26" s="305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66" t="s">
        <v>65</v>
      </c>
      <c r="C27" s="278" t="s">
        <v>522</v>
      </c>
      <c r="D27" s="279"/>
      <c r="E27" s="279"/>
      <c r="F27" s="279"/>
      <c r="G27" s="279"/>
      <c r="H27" s="280"/>
      <c r="I27" s="278" t="s">
        <v>47</v>
      </c>
      <c r="J27" s="279"/>
      <c r="K27" s="279"/>
      <c r="L27" s="279"/>
      <c r="M27" s="279"/>
      <c r="N27" s="280"/>
      <c r="O27" s="70"/>
      <c r="P27" s="71"/>
      <c r="Q27" s="71"/>
      <c r="R27" s="71"/>
      <c r="S27" s="71"/>
      <c r="T27" s="71"/>
      <c r="U27" s="284" t="s">
        <v>47</v>
      </c>
      <c r="V27" s="284"/>
      <c r="W27" s="284"/>
      <c r="X27" s="284"/>
      <c r="Y27" s="284"/>
      <c r="Z27" s="284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66"/>
      <c r="C28" s="281"/>
      <c r="D28" s="282"/>
      <c r="E28" s="282"/>
      <c r="F28" s="282"/>
      <c r="G28" s="282"/>
      <c r="H28" s="378"/>
      <c r="I28" s="281"/>
      <c r="J28" s="282"/>
      <c r="K28" s="282"/>
      <c r="L28" s="282"/>
      <c r="M28" s="282"/>
      <c r="N28" s="283"/>
      <c r="O28" s="70"/>
      <c r="P28" s="88"/>
      <c r="Q28" s="88"/>
      <c r="R28" s="88"/>
      <c r="S28" s="88"/>
      <c r="T28" s="124"/>
      <c r="U28" s="284"/>
      <c r="V28" s="284"/>
      <c r="W28" s="284"/>
      <c r="X28" s="284"/>
      <c r="Y28" s="284"/>
      <c r="Z28" s="284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66"/>
      <c r="C29" s="281"/>
      <c r="D29" s="282"/>
      <c r="E29" s="282"/>
      <c r="F29" s="282"/>
      <c r="G29" s="282"/>
      <c r="H29" s="282"/>
      <c r="I29" s="209"/>
      <c r="J29" s="210"/>
      <c r="K29" s="210"/>
      <c r="L29" s="210"/>
      <c r="M29" s="211"/>
      <c r="N29" s="275" t="s">
        <v>525</v>
      </c>
      <c r="O29" s="369" t="s">
        <v>143</v>
      </c>
      <c r="P29" s="370"/>
      <c r="Q29" s="370"/>
      <c r="R29" s="370"/>
      <c r="S29" s="370"/>
      <c r="T29" s="370"/>
      <c r="U29" s="284"/>
      <c r="V29" s="284"/>
      <c r="W29" s="284"/>
      <c r="X29" s="284"/>
      <c r="Y29" s="284"/>
      <c r="Z29" s="284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78" t="s">
        <v>523</v>
      </c>
      <c r="D30" s="279"/>
      <c r="E30" s="279"/>
      <c r="F30" s="279"/>
      <c r="G30" s="279"/>
      <c r="H30" s="279"/>
      <c r="I30" s="292" t="s">
        <v>62</v>
      </c>
      <c r="J30" s="292" t="s">
        <v>62</v>
      </c>
      <c r="K30" s="298" t="s">
        <v>53</v>
      </c>
      <c r="L30" s="300"/>
      <c r="M30" s="285"/>
      <c r="N30" s="276"/>
      <c r="O30" s="371"/>
      <c r="P30" s="372"/>
      <c r="Q30" s="372"/>
      <c r="R30" s="372"/>
      <c r="S30" s="372"/>
      <c r="T30" s="373"/>
      <c r="U30" s="366" t="s">
        <v>65</v>
      </c>
      <c r="V30" s="366"/>
      <c r="W30" s="366"/>
      <c r="X30" s="366"/>
      <c r="Y30" s="366"/>
      <c r="Z30" s="285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81"/>
      <c r="D31" s="282"/>
      <c r="E31" s="282"/>
      <c r="F31" s="282"/>
      <c r="G31" s="282"/>
      <c r="H31" s="282"/>
      <c r="I31" s="292"/>
      <c r="J31" s="292"/>
      <c r="K31" s="298"/>
      <c r="L31" s="301"/>
      <c r="M31" s="286"/>
      <c r="N31" s="276"/>
      <c r="O31" s="371"/>
      <c r="P31" s="372"/>
      <c r="Q31" s="372"/>
      <c r="R31" s="372"/>
      <c r="S31" s="372"/>
      <c r="T31" s="373"/>
      <c r="U31" s="366"/>
      <c r="V31" s="366"/>
      <c r="W31" s="366"/>
      <c r="X31" s="366"/>
      <c r="Y31" s="366"/>
      <c r="Z31" s="286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81"/>
      <c r="D32" s="282"/>
      <c r="E32" s="282"/>
      <c r="F32" s="282"/>
      <c r="G32" s="282"/>
      <c r="H32" s="282"/>
      <c r="I32" s="292"/>
      <c r="J32" s="292"/>
      <c r="K32" s="298"/>
      <c r="L32" s="301"/>
      <c r="M32" s="286"/>
      <c r="N32" s="277"/>
      <c r="O32" s="371"/>
      <c r="P32" s="372"/>
      <c r="Q32" s="372"/>
      <c r="R32" s="372"/>
      <c r="S32" s="372"/>
      <c r="T32" s="373"/>
      <c r="U32" s="366"/>
      <c r="V32" s="366"/>
      <c r="W32" s="366"/>
      <c r="X32" s="366"/>
      <c r="Y32" s="366"/>
      <c r="Z32" s="286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78" t="s">
        <v>524</v>
      </c>
      <c r="D33" s="279"/>
      <c r="E33" s="279"/>
      <c r="F33" s="279"/>
      <c r="G33" s="279"/>
      <c r="H33" s="279"/>
      <c r="I33" s="293"/>
      <c r="J33" s="293"/>
      <c r="K33" s="299"/>
      <c r="L33" s="302"/>
      <c r="M33" s="287"/>
      <c r="N33" s="212"/>
      <c r="O33" s="371"/>
      <c r="P33" s="372"/>
      <c r="Q33" s="372"/>
      <c r="R33" s="372"/>
      <c r="S33" s="372"/>
      <c r="T33" s="373"/>
      <c r="U33" s="366"/>
      <c r="V33" s="366"/>
      <c r="W33" s="366"/>
      <c r="X33" s="366"/>
      <c r="Y33" s="366"/>
      <c r="Z33" s="287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281"/>
      <c r="D34" s="282"/>
      <c r="E34" s="282"/>
      <c r="F34" s="282"/>
      <c r="G34" s="282"/>
      <c r="H34" s="378"/>
      <c r="I34" s="98"/>
      <c r="J34" s="90"/>
      <c r="K34" s="90"/>
      <c r="L34" s="98"/>
      <c r="M34" s="90"/>
      <c r="N34" s="94"/>
      <c r="O34" s="374"/>
      <c r="P34" s="375"/>
      <c r="Q34" s="375"/>
      <c r="R34" s="375"/>
      <c r="S34" s="375"/>
      <c r="T34" s="376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281"/>
      <c r="D35" s="282"/>
      <c r="E35" s="282"/>
      <c r="F35" s="282"/>
      <c r="G35" s="282"/>
      <c r="H35" s="378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67" t="s">
        <v>130</v>
      </c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7"/>
      <c r="X36" s="367"/>
      <c r="Y36" s="367"/>
      <c r="Z36" s="367"/>
      <c r="AA36" s="367"/>
      <c r="AB36" s="367"/>
      <c r="AC36" s="367"/>
      <c r="AD36" s="367"/>
      <c r="AE36" s="367"/>
      <c r="AF36" s="367"/>
    </row>
    <row r="37" spans="1:32" x14ac:dyDescent="0.2">
      <c r="A37" s="363"/>
      <c r="B37" s="363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63"/>
      <c r="B38" s="363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63"/>
      <c r="B39" s="363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6">
    <mergeCell ref="C27:H29"/>
    <mergeCell ref="C30:H32"/>
    <mergeCell ref="C33:H35"/>
    <mergeCell ref="C7:C10"/>
    <mergeCell ref="D7:D10"/>
    <mergeCell ref="E7:E10"/>
    <mergeCell ref="E18:E21"/>
    <mergeCell ref="G18:G21"/>
    <mergeCell ref="C23:C26"/>
    <mergeCell ref="E23:E26"/>
    <mergeCell ref="C12:H15"/>
    <mergeCell ref="F18:F21"/>
    <mergeCell ref="F23:F26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S18:S21"/>
    <mergeCell ref="X7:X10"/>
    <mergeCell ref="S7:S10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R7:R10"/>
    <mergeCell ref="O11:T11"/>
    <mergeCell ref="O7:O10"/>
    <mergeCell ref="I22:N22"/>
    <mergeCell ref="L23:L26"/>
    <mergeCell ref="M18:M21"/>
    <mergeCell ref="N29:N32"/>
    <mergeCell ref="I27:N28"/>
    <mergeCell ref="U16:Z17"/>
    <mergeCell ref="Z18:Z21"/>
    <mergeCell ref="R18:R21"/>
    <mergeCell ref="X18:X21"/>
    <mergeCell ref="U22:Z22"/>
    <mergeCell ref="O18:O21"/>
    <mergeCell ref="O16:T17"/>
    <mergeCell ref="P18:P21"/>
    <mergeCell ref="I30:I33"/>
    <mergeCell ref="M23:M26"/>
    <mergeCell ref="U27:Z29"/>
    <mergeCell ref="J30:J33"/>
    <mergeCell ref="K30:K33"/>
    <mergeCell ref="L30:L33"/>
    <mergeCell ref="Z23:Z26"/>
    <mergeCell ref="X23:X26"/>
    <mergeCell ref="U23:U26"/>
    <mergeCell ref="P23:P26"/>
    <mergeCell ref="T23:T26"/>
    <mergeCell ref="W23:W26"/>
    <mergeCell ref="M30:M33"/>
    <mergeCell ref="Y18:Y2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8"/>
  <sheetViews>
    <sheetView tabSelected="1" topLeftCell="A130"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36" customWidth="1"/>
    <col min="7" max="7" width="10.7109375" style="162" customWidth="1"/>
    <col min="8" max="8" width="8.7109375" style="236" customWidth="1"/>
    <col min="9" max="9" width="12.7109375" style="137" customWidth="1"/>
  </cols>
  <sheetData>
    <row r="1" spans="1:9" ht="24.95" customHeight="1" x14ac:dyDescent="0.4">
      <c r="A1" s="245" t="str">
        <f>Parameters!B1</f>
        <v>164th IEEE 802.11 WIRELESS LOCAL AREA NETWORKS SESSION</v>
      </c>
      <c r="B1" s="240"/>
      <c r="C1" s="240"/>
      <c r="D1" s="240"/>
      <c r="E1" s="240"/>
      <c r="F1" s="240"/>
      <c r="G1" s="240"/>
      <c r="H1" s="240"/>
      <c r="I1" s="240"/>
    </row>
    <row r="2" spans="1:9" ht="24.95" customHeight="1" x14ac:dyDescent="0.4">
      <c r="A2" s="245" t="str">
        <f>Parameters!B2</f>
        <v>Estrel Hotel and Convention Center, Berlin, Germany</v>
      </c>
      <c r="B2" s="240"/>
      <c r="C2" s="240"/>
      <c r="D2" s="240"/>
      <c r="E2" s="240"/>
      <c r="F2" s="240"/>
      <c r="G2" s="240"/>
      <c r="H2" s="240"/>
      <c r="I2" s="240"/>
    </row>
    <row r="3" spans="1:9" ht="24.95" customHeight="1" x14ac:dyDescent="0.4">
      <c r="A3" s="245" t="str">
        <f>Parameters!B3</f>
        <v>July 9-14, 2017</v>
      </c>
      <c r="B3" s="240"/>
      <c r="C3" s="240"/>
      <c r="D3" s="240"/>
      <c r="E3" s="240"/>
      <c r="F3" s="240"/>
      <c r="G3" s="240"/>
      <c r="H3" s="240"/>
      <c r="I3" s="240"/>
    </row>
    <row r="4" spans="1:9" ht="18" customHeight="1" x14ac:dyDescent="0.25">
      <c r="A4" s="239" t="s">
        <v>152</v>
      </c>
      <c r="B4" s="240"/>
      <c r="C4" s="240"/>
      <c r="D4" s="240"/>
      <c r="E4" s="240"/>
      <c r="F4" s="240"/>
      <c r="G4" s="240"/>
      <c r="H4" s="240"/>
      <c r="I4" s="240"/>
    </row>
    <row r="5" spans="1:9" ht="18" customHeight="1" x14ac:dyDescent="0.25">
      <c r="A5" s="239" t="s">
        <v>153</v>
      </c>
      <c r="B5" s="240"/>
      <c r="C5" s="240"/>
      <c r="D5" s="240"/>
      <c r="E5" s="240"/>
      <c r="F5" s="240"/>
      <c r="G5" s="240"/>
      <c r="H5" s="240"/>
      <c r="I5" s="240"/>
    </row>
    <row r="6" spans="1:9" ht="18" customHeight="1" x14ac:dyDescent="0.25">
      <c r="A6" s="239" t="s">
        <v>154</v>
      </c>
      <c r="B6" s="240"/>
      <c r="C6" s="240"/>
      <c r="D6" s="240"/>
      <c r="E6" s="240"/>
      <c r="F6" s="240"/>
      <c r="G6" s="240"/>
      <c r="H6" s="240"/>
      <c r="I6" s="240"/>
    </row>
    <row r="7" spans="1:9" ht="18" customHeight="1" x14ac:dyDescent="0.25">
      <c r="A7" s="239" t="s">
        <v>155</v>
      </c>
      <c r="B7" s="240"/>
      <c r="C7" s="240"/>
      <c r="D7" s="240"/>
      <c r="E7" s="240"/>
      <c r="F7" s="240"/>
      <c r="G7" s="240"/>
      <c r="H7" s="240"/>
      <c r="I7" s="240"/>
    </row>
    <row r="8" spans="1:9" ht="30" customHeight="1" x14ac:dyDescent="0.4">
      <c r="A8" s="241" t="str">
        <f>"Agenda R" &amp; Parameters!$B$8</f>
        <v>Agenda R3</v>
      </c>
      <c r="B8" s="242"/>
      <c r="C8" s="242"/>
      <c r="D8" s="242"/>
      <c r="E8" s="242"/>
      <c r="F8" s="242"/>
      <c r="G8" s="242"/>
      <c r="H8" s="242"/>
      <c r="I8" s="242"/>
    </row>
    <row r="12" spans="1:9" ht="15.75" x14ac:dyDescent="0.25">
      <c r="A12" s="243" t="s">
        <v>505</v>
      </c>
      <c r="B12" s="244"/>
      <c r="C12" s="244"/>
      <c r="D12" s="244"/>
      <c r="E12" s="244"/>
      <c r="F12" s="244"/>
      <c r="G12" s="244"/>
      <c r="H12" s="244"/>
      <c r="I12" s="244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75" x14ac:dyDescent="0.25">
      <c r="A14" s="126" t="s">
        <v>164</v>
      </c>
      <c r="B14" s="138"/>
      <c r="C14" s="138" t="s">
        <v>165</v>
      </c>
      <c r="D14" s="138"/>
      <c r="E14" s="138"/>
      <c r="F14" s="219"/>
      <c r="G14" s="151"/>
      <c r="H14" s="219"/>
      <c r="I14" s="163"/>
    </row>
    <row r="15" spans="1:9" ht="15" x14ac:dyDescent="0.2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20">
        <v>0.4375</v>
      </c>
      <c r="G15" s="152">
        <v>1</v>
      </c>
      <c r="H15" s="220">
        <f t="shared" ref="H15:H20" si="0">F15+TIME(0,G15,0)</f>
        <v>0.43819444444444444</v>
      </c>
      <c r="I15" s="164"/>
    </row>
    <row r="16" spans="1:9" ht="30" x14ac:dyDescent="0.2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20">
        <f>H15</f>
        <v>0.43819444444444444</v>
      </c>
      <c r="G16" s="152">
        <v>1</v>
      </c>
      <c r="H16" s="220">
        <f t="shared" si="0"/>
        <v>0.43888888888888888</v>
      </c>
      <c r="I16" s="164"/>
    </row>
    <row r="17" spans="1:9" ht="30" x14ac:dyDescent="0.2">
      <c r="A17" s="127" t="s">
        <v>173</v>
      </c>
      <c r="B17" s="139" t="s">
        <v>167</v>
      </c>
      <c r="C17" s="139" t="s">
        <v>174</v>
      </c>
      <c r="D17" s="202" t="s">
        <v>506</v>
      </c>
      <c r="E17" s="139" t="s">
        <v>169</v>
      </c>
      <c r="F17" s="220">
        <f>H16</f>
        <v>0.43888888888888888</v>
      </c>
      <c r="G17" s="152">
        <v>1</v>
      </c>
      <c r="H17" s="220">
        <f t="shared" si="0"/>
        <v>0.43958333333333333</v>
      </c>
      <c r="I17" s="164"/>
    </row>
    <row r="18" spans="1:9" ht="30" x14ac:dyDescent="0.2">
      <c r="A18" s="127" t="s">
        <v>175</v>
      </c>
      <c r="B18" s="139" t="s">
        <v>176</v>
      </c>
      <c r="C18" s="139" t="s">
        <v>382</v>
      </c>
      <c r="D18" s="202" t="s">
        <v>112</v>
      </c>
      <c r="E18" s="139" t="s">
        <v>169</v>
      </c>
      <c r="F18" s="220">
        <f>H17</f>
        <v>0.43958333333333333</v>
      </c>
      <c r="G18" s="152">
        <v>4</v>
      </c>
      <c r="H18" s="220">
        <f t="shared" si="0"/>
        <v>0.44236111111111109</v>
      </c>
      <c r="I18" s="164"/>
    </row>
    <row r="19" spans="1:9" ht="30" x14ac:dyDescent="0.2">
      <c r="A19" s="127" t="s">
        <v>177</v>
      </c>
      <c r="B19" s="139" t="s">
        <v>176</v>
      </c>
      <c r="C19" s="139" t="s">
        <v>178</v>
      </c>
      <c r="D19" s="202" t="s">
        <v>507</v>
      </c>
      <c r="E19" s="139" t="s">
        <v>179</v>
      </c>
      <c r="F19" s="220">
        <f>H18</f>
        <v>0.44236111111111109</v>
      </c>
      <c r="G19" s="152">
        <v>1</v>
      </c>
      <c r="H19" s="220">
        <f t="shared" si="0"/>
        <v>0.44305555555555554</v>
      </c>
      <c r="I19" s="164"/>
    </row>
    <row r="20" spans="1:9" ht="15" x14ac:dyDescent="0.2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21">
        <f>H19</f>
        <v>0.44305555555555554</v>
      </c>
      <c r="G20" s="153">
        <v>1</v>
      </c>
      <c r="H20" s="221">
        <f t="shared" si="0"/>
        <v>0.44374999999999998</v>
      </c>
      <c r="I20" s="165"/>
    </row>
    <row r="22" spans="1:9" ht="15.75" x14ac:dyDescent="0.25">
      <c r="A22" s="126" t="s">
        <v>182</v>
      </c>
      <c r="B22" s="138"/>
      <c r="C22" s="138" t="s">
        <v>183</v>
      </c>
      <c r="D22" s="138"/>
      <c r="E22" s="138"/>
      <c r="F22" s="219"/>
      <c r="G22" s="151"/>
      <c r="H22" s="219"/>
      <c r="I22" s="163"/>
    </row>
    <row r="23" spans="1:9" ht="15.75" x14ac:dyDescent="0.25">
      <c r="A23" s="129" t="s">
        <v>184</v>
      </c>
      <c r="B23" s="141" t="s">
        <v>167</v>
      </c>
      <c r="C23" s="141" t="s">
        <v>185</v>
      </c>
      <c r="D23" s="141"/>
      <c r="E23" s="141"/>
      <c r="F23" s="222"/>
      <c r="G23" s="154"/>
      <c r="H23" s="222"/>
      <c r="I23" s="166"/>
    </row>
    <row r="24" spans="1:9" ht="28.5" x14ac:dyDescent="0.2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3">
        <f>H20</f>
        <v>0.44374999999999998</v>
      </c>
      <c r="G24" s="155">
        <v>2</v>
      </c>
      <c r="H24" s="223">
        <f>F24+TIME(0,G24,0)</f>
        <v>0.44513888888888886</v>
      </c>
      <c r="I24" s="167"/>
    </row>
    <row r="25" spans="1:9" ht="15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4"/>
      <c r="G25" s="156"/>
      <c r="H25" s="224"/>
      <c r="I25" s="168"/>
    </row>
    <row r="26" spans="1:9" x14ac:dyDescent="0.2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5">
        <f>H24</f>
        <v>0.44513888888888886</v>
      </c>
      <c r="G26" s="157">
        <v>1</v>
      </c>
      <c r="H26" s="225">
        <f t="shared" ref="H26:H36" si="1">F26+TIME(0,G26,0)</f>
        <v>0.4458333333333333</v>
      </c>
      <c r="I26" s="169"/>
    </row>
    <row r="27" spans="1:9" x14ac:dyDescent="0.2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5">
        <f t="shared" ref="F27:F36" si="2">H26</f>
        <v>0.4458333333333333</v>
      </c>
      <c r="G27" s="157">
        <v>1</v>
      </c>
      <c r="H27" s="225">
        <f t="shared" si="1"/>
        <v>0.44652777777777775</v>
      </c>
      <c r="I27" s="169"/>
    </row>
    <row r="28" spans="1:9" x14ac:dyDescent="0.2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5">
        <f t="shared" si="2"/>
        <v>0.44652777777777775</v>
      </c>
      <c r="G28" s="157">
        <v>1</v>
      </c>
      <c r="H28" s="225">
        <f t="shared" si="1"/>
        <v>0.44722222222222219</v>
      </c>
      <c r="I28" s="169"/>
    </row>
    <row r="29" spans="1:9" x14ac:dyDescent="0.2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5">
        <f t="shared" si="2"/>
        <v>0.44722222222222219</v>
      </c>
      <c r="G29" s="157">
        <v>1</v>
      </c>
      <c r="H29" s="225">
        <f t="shared" si="1"/>
        <v>0.44791666666666663</v>
      </c>
      <c r="I29" s="169"/>
    </row>
    <row r="30" spans="1:9" x14ac:dyDescent="0.2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5">
        <f t="shared" si="2"/>
        <v>0.44791666666666663</v>
      </c>
      <c r="G30" s="157">
        <v>1</v>
      </c>
      <c r="H30" s="225">
        <f t="shared" si="1"/>
        <v>0.44861111111111107</v>
      </c>
      <c r="I30" s="169"/>
    </row>
    <row r="31" spans="1:9" ht="25.5" x14ac:dyDescent="0.2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5">
        <f t="shared" si="2"/>
        <v>0.44861111111111107</v>
      </c>
      <c r="G31" s="157">
        <v>1</v>
      </c>
      <c r="H31" s="225">
        <f t="shared" si="1"/>
        <v>0.44930555555555551</v>
      </c>
      <c r="I31" s="169"/>
    </row>
    <row r="32" spans="1:9" x14ac:dyDescent="0.2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5">
        <f t="shared" si="2"/>
        <v>0.44930555555555551</v>
      </c>
      <c r="G32" s="157">
        <v>1</v>
      </c>
      <c r="H32" s="225">
        <f t="shared" si="1"/>
        <v>0.44999999999999996</v>
      </c>
      <c r="I32" s="169"/>
    </row>
    <row r="33" spans="1:9" x14ac:dyDescent="0.2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5">
        <f t="shared" si="2"/>
        <v>0.44999999999999996</v>
      </c>
      <c r="G33" s="157">
        <v>1</v>
      </c>
      <c r="H33" s="225">
        <f t="shared" si="1"/>
        <v>0.4506944444444444</v>
      </c>
      <c r="I33" s="169"/>
    </row>
    <row r="34" spans="1:9" x14ac:dyDescent="0.2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5">
        <f t="shared" si="2"/>
        <v>0.4506944444444444</v>
      </c>
      <c r="G34" s="157">
        <v>2</v>
      </c>
      <c r="H34" s="225">
        <f t="shared" si="1"/>
        <v>0.45208333333333328</v>
      </c>
      <c r="I34" s="169"/>
    </row>
    <row r="35" spans="1:9" x14ac:dyDescent="0.2">
      <c r="A35" s="171" t="s">
        <v>216</v>
      </c>
      <c r="B35" s="177"/>
      <c r="C35" s="177"/>
      <c r="D35" s="177"/>
      <c r="E35" s="177"/>
      <c r="F35" s="226">
        <f t="shared" si="2"/>
        <v>0.45208333333333328</v>
      </c>
      <c r="G35" s="183">
        <v>0</v>
      </c>
      <c r="H35" s="226">
        <f t="shared" si="1"/>
        <v>0.45208333333333328</v>
      </c>
      <c r="I35" s="189"/>
    </row>
    <row r="36" spans="1:9" ht="15" x14ac:dyDescent="0.2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20">
        <f t="shared" si="2"/>
        <v>0.45208333333333328</v>
      </c>
      <c r="G36" s="152">
        <v>1</v>
      </c>
      <c r="H36" s="220">
        <f t="shared" si="1"/>
        <v>0.45277777777777772</v>
      </c>
      <c r="I36" s="164"/>
    </row>
    <row r="37" spans="1:9" ht="15.75" x14ac:dyDescent="0.25">
      <c r="A37" s="129" t="s">
        <v>219</v>
      </c>
      <c r="B37" s="141"/>
      <c r="C37" s="141" t="s">
        <v>220</v>
      </c>
      <c r="D37" s="141"/>
      <c r="E37" s="141"/>
      <c r="F37" s="222"/>
      <c r="G37" s="154"/>
      <c r="H37" s="222"/>
      <c r="I37" s="166"/>
    </row>
    <row r="38" spans="1:9" ht="28.5" x14ac:dyDescent="0.2">
      <c r="A38" s="130" t="s">
        <v>221</v>
      </c>
      <c r="B38" s="142" t="s">
        <v>167</v>
      </c>
      <c r="C38" s="142" t="s">
        <v>222</v>
      </c>
      <c r="D38" s="148" t="s">
        <v>506</v>
      </c>
      <c r="E38" s="142" t="s">
        <v>169</v>
      </c>
      <c r="F38" s="223">
        <f>H36</f>
        <v>0.45277777777777772</v>
      </c>
      <c r="G38" s="155">
        <v>1</v>
      </c>
      <c r="H38" s="223">
        <f>F38+TIME(0,G38,0)</f>
        <v>0.45347222222222217</v>
      </c>
      <c r="I38" s="167"/>
    </row>
    <row r="39" spans="1:9" ht="15" x14ac:dyDescent="0.2">
      <c r="A39" s="128" t="s">
        <v>223</v>
      </c>
      <c r="B39" s="140"/>
      <c r="C39" s="140" t="s">
        <v>446</v>
      </c>
      <c r="D39" s="140"/>
      <c r="E39" s="140" t="s">
        <v>169</v>
      </c>
      <c r="F39" s="221">
        <f>H38</f>
        <v>0.45347222222222217</v>
      </c>
      <c r="G39" s="153">
        <v>1</v>
      </c>
      <c r="H39" s="221">
        <f>F39+TIME(0,G39,0)</f>
        <v>0.45416666666666661</v>
      </c>
      <c r="I39" s="165"/>
    </row>
    <row r="41" spans="1:9" ht="15.75" x14ac:dyDescent="0.25">
      <c r="A41" s="126" t="s">
        <v>225</v>
      </c>
      <c r="B41" s="138"/>
      <c r="C41" s="138" t="s">
        <v>226</v>
      </c>
      <c r="D41" s="138"/>
      <c r="E41" s="138"/>
      <c r="F41" s="219"/>
      <c r="G41" s="151"/>
      <c r="H41" s="219"/>
      <c r="I41" s="163"/>
    </row>
    <row r="42" spans="1:9" ht="15" x14ac:dyDescent="0.2">
      <c r="A42" s="127" t="s">
        <v>227</v>
      </c>
      <c r="B42" s="139" t="s">
        <v>167</v>
      </c>
      <c r="C42" s="139" t="s">
        <v>228</v>
      </c>
      <c r="D42" s="202" t="s">
        <v>506</v>
      </c>
      <c r="E42" s="139" t="s">
        <v>169</v>
      </c>
      <c r="F42" s="220">
        <f>H39</f>
        <v>0.45416666666666661</v>
      </c>
      <c r="G42" s="152">
        <v>1</v>
      </c>
      <c r="H42" s="220">
        <f t="shared" ref="H42:H53" si="3">F42+TIME(0,G42,0)</f>
        <v>0.45486111111111105</v>
      </c>
      <c r="I42" s="164"/>
    </row>
    <row r="43" spans="1:9" ht="15" x14ac:dyDescent="0.2">
      <c r="A43" s="127" t="s">
        <v>229</v>
      </c>
      <c r="B43" s="139" t="s">
        <v>167</v>
      </c>
      <c r="C43" s="139" t="s">
        <v>230</v>
      </c>
      <c r="D43" s="202" t="s">
        <v>506</v>
      </c>
      <c r="E43" s="139" t="s">
        <v>169</v>
      </c>
      <c r="F43" s="220">
        <f t="shared" ref="F43:F53" si="4">H42</f>
        <v>0.45486111111111105</v>
      </c>
      <c r="G43" s="152">
        <v>1</v>
      </c>
      <c r="H43" s="220">
        <f t="shared" si="3"/>
        <v>0.45555555555555549</v>
      </c>
      <c r="I43" s="164"/>
    </row>
    <row r="44" spans="1:9" ht="15" x14ac:dyDescent="0.2">
      <c r="A44" s="127" t="s">
        <v>231</v>
      </c>
      <c r="B44" s="139" t="s">
        <v>167</v>
      </c>
      <c r="C44" s="139" t="s">
        <v>232</v>
      </c>
      <c r="D44" s="202" t="s">
        <v>508</v>
      </c>
      <c r="E44" s="139" t="s">
        <v>233</v>
      </c>
      <c r="F44" s="220">
        <f t="shared" si="4"/>
        <v>0.45555555555555549</v>
      </c>
      <c r="G44" s="152">
        <v>1</v>
      </c>
      <c r="H44" s="220">
        <f t="shared" si="3"/>
        <v>0.45624999999999993</v>
      </c>
      <c r="I44" s="164"/>
    </row>
    <row r="45" spans="1:9" ht="15" x14ac:dyDescent="0.2">
      <c r="A45" s="127" t="s">
        <v>234</v>
      </c>
      <c r="B45" s="139" t="s">
        <v>167</v>
      </c>
      <c r="C45" s="139" t="s">
        <v>235</v>
      </c>
      <c r="D45" s="202" t="s">
        <v>508</v>
      </c>
      <c r="E45" s="139" t="s">
        <v>233</v>
      </c>
      <c r="F45" s="220">
        <f t="shared" si="4"/>
        <v>0.45624999999999993</v>
      </c>
      <c r="G45" s="152">
        <v>1</v>
      </c>
      <c r="H45" s="220">
        <f t="shared" si="3"/>
        <v>0.45694444444444438</v>
      </c>
      <c r="I45" s="164"/>
    </row>
    <row r="46" spans="1:9" ht="15" x14ac:dyDescent="0.2">
      <c r="A46" s="127" t="s">
        <v>236</v>
      </c>
      <c r="B46" s="139" t="s">
        <v>167</v>
      </c>
      <c r="C46" s="139" t="s">
        <v>237</v>
      </c>
      <c r="D46" s="202" t="s">
        <v>508</v>
      </c>
      <c r="E46" s="139" t="s">
        <v>233</v>
      </c>
      <c r="F46" s="220">
        <f t="shared" si="4"/>
        <v>0.45694444444444438</v>
      </c>
      <c r="G46" s="152">
        <v>1</v>
      </c>
      <c r="H46" s="220">
        <f t="shared" si="3"/>
        <v>0.45763888888888882</v>
      </c>
      <c r="I46" s="164"/>
    </row>
    <row r="47" spans="1:9" ht="15" x14ac:dyDescent="0.2">
      <c r="A47" s="127" t="s">
        <v>238</v>
      </c>
      <c r="B47" s="139" t="s">
        <v>167</v>
      </c>
      <c r="C47" s="139" t="s">
        <v>239</v>
      </c>
      <c r="D47" s="202" t="s">
        <v>508</v>
      </c>
      <c r="E47" s="139" t="s">
        <v>233</v>
      </c>
      <c r="F47" s="220">
        <f t="shared" si="4"/>
        <v>0.45763888888888882</v>
      </c>
      <c r="G47" s="152">
        <v>1</v>
      </c>
      <c r="H47" s="220">
        <f t="shared" si="3"/>
        <v>0.45833333333333326</v>
      </c>
      <c r="I47" s="164"/>
    </row>
    <row r="48" spans="1:9" ht="15" x14ac:dyDescent="0.2">
      <c r="A48" s="127" t="s">
        <v>240</v>
      </c>
      <c r="B48" s="139" t="s">
        <v>167</v>
      </c>
      <c r="C48" s="139" t="s">
        <v>241</v>
      </c>
      <c r="D48" s="202" t="s">
        <v>508</v>
      </c>
      <c r="E48" s="139" t="s">
        <v>233</v>
      </c>
      <c r="F48" s="220">
        <f t="shared" si="4"/>
        <v>0.45833333333333326</v>
      </c>
      <c r="G48" s="152">
        <v>1</v>
      </c>
      <c r="H48" s="220">
        <f t="shared" si="3"/>
        <v>0.4590277777777777</v>
      </c>
      <c r="I48" s="164"/>
    </row>
    <row r="49" spans="1:9" ht="15" x14ac:dyDescent="0.2">
      <c r="A49" s="127" t="s">
        <v>242</v>
      </c>
      <c r="B49" s="139" t="s">
        <v>167</v>
      </c>
      <c r="C49" s="139" t="s">
        <v>243</v>
      </c>
      <c r="D49" s="202" t="s">
        <v>508</v>
      </c>
      <c r="E49" s="139" t="s">
        <v>233</v>
      </c>
      <c r="F49" s="220">
        <f t="shared" si="4"/>
        <v>0.4590277777777777</v>
      </c>
      <c r="G49" s="152">
        <v>1</v>
      </c>
      <c r="H49" s="220">
        <f t="shared" si="3"/>
        <v>0.45972222222222214</v>
      </c>
      <c r="I49" s="164"/>
    </row>
    <row r="50" spans="1:9" ht="15" x14ac:dyDescent="0.2">
      <c r="A50" s="127" t="s">
        <v>244</v>
      </c>
      <c r="B50" s="139" t="s">
        <v>167</v>
      </c>
      <c r="C50" s="139" t="s">
        <v>245</v>
      </c>
      <c r="D50" s="202" t="s">
        <v>508</v>
      </c>
      <c r="E50" s="139" t="s">
        <v>233</v>
      </c>
      <c r="F50" s="220">
        <f t="shared" si="4"/>
        <v>0.45972222222222214</v>
      </c>
      <c r="G50" s="152">
        <v>1</v>
      </c>
      <c r="H50" s="220">
        <f t="shared" si="3"/>
        <v>0.46041666666666659</v>
      </c>
      <c r="I50" s="164"/>
    </row>
    <row r="51" spans="1:9" ht="30" x14ac:dyDescent="0.2">
      <c r="A51" s="127" t="s">
        <v>246</v>
      </c>
      <c r="B51" s="139" t="s">
        <v>167</v>
      </c>
      <c r="C51" s="139" t="s">
        <v>248</v>
      </c>
      <c r="D51" s="202" t="s">
        <v>506</v>
      </c>
      <c r="E51" s="139" t="s">
        <v>169</v>
      </c>
      <c r="F51" s="220">
        <f t="shared" si="4"/>
        <v>0.46041666666666659</v>
      </c>
      <c r="G51" s="152">
        <v>2</v>
      </c>
      <c r="H51" s="220">
        <f t="shared" si="3"/>
        <v>0.46180555555555547</v>
      </c>
      <c r="I51" s="164"/>
    </row>
    <row r="52" spans="1:9" ht="30" x14ac:dyDescent="0.2">
      <c r="A52" s="127" t="s">
        <v>247</v>
      </c>
      <c r="B52" s="139" t="s">
        <v>167</v>
      </c>
      <c r="C52" s="139" t="s">
        <v>513</v>
      </c>
      <c r="D52" s="202" t="s">
        <v>506</v>
      </c>
      <c r="E52" s="139" t="s">
        <v>169</v>
      </c>
      <c r="F52" s="220">
        <f t="shared" si="4"/>
        <v>0.46180555555555547</v>
      </c>
      <c r="G52" s="152">
        <v>5</v>
      </c>
      <c r="H52" s="220">
        <f t="shared" si="3"/>
        <v>0.46527777777777768</v>
      </c>
      <c r="I52" s="164"/>
    </row>
    <row r="53" spans="1:9" ht="15" x14ac:dyDescent="0.2">
      <c r="A53" s="172" t="s">
        <v>526</v>
      </c>
      <c r="B53" s="178"/>
      <c r="C53" s="178"/>
      <c r="D53" s="178"/>
      <c r="E53" s="178"/>
      <c r="F53" s="227">
        <f t="shared" si="4"/>
        <v>0.46527777777777768</v>
      </c>
      <c r="G53" s="184">
        <v>0</v>
      </c>
      <c r="H53" s="227">
        <f t="shared" si="3"/>
        <v>0.46527777777777768</v>
      </c>
      <c r="I53" s="190"/>
    </row>
    <row r="55" spans="1:9" ht="15.75" x14ac:dyDescent="0.25">
      <c r="A55" s="126" t="s">
        <v>249</v>
      </c>
      <c r="B55" s="138"/>
      <c r="C55" s="138" t="s">
        <v>250</v>
      </c>
      <c r="D55" s="138"/>
      <c r="E55" s="138"/>
      <c r="F55" s="219"/>
      <c r="G55" s="151"/>
      <c r="H55" s="219"/>
      <c r="I55" s="163"/>
    </row>
    <row r="56" spans="1:9" ht="15.75" x14ac:dyDescent="0.25">
      <c r="A56" s="129" t="s">
        <v>251</v>
      </c>
      <c r="B56" s="141"/>
      <c r="C56" s="141" t="s">
        <v>252</v>
      </c>
      <c r="D56" s="141"/>
      <c r="E56" s="141"/>
      <c r="F56" s="222"/>
      <c r="G56" s="154"/>
      <c r="H56" s="222"/>
      <c r="I56" s="166"/>
    </row>
    <row r="57" spans="1:9" ht="14.25" x14ac:dyDescent="0.2">
      <c r="A57" s="130" t="s">
        <v>253</v>
      </c>
      <c r="B57" s="142" t="s">
        <v>167</v>
      </c>
      <c r="C57" s="142" t="s">
        <v>254</v>
      </c>
      <c r="D57" s="148" t="s">
        <v>506</v>
      </c>
      <c r="E57" s="142" t="s">
        <v>169</v>
      </c>
      <c r="F57" s="223">
        <f>H53</f>
        <v>0.46527777777777768</v>
      </c>
      <c r="G57" s="155">
        <v>1</v>
      </c>
      <c r="H57" s="223">
        <f t="shared" ref="H57:H66" si="5">F57+TIME(0,G57,0)</f>
        <v>0.46597222222222212</v>
      </c>
      <c r="I57" s="167"/>
    </row>
    <row r="58" spans="1:9" ht="14.25" x14ac:dyDescent="0.2">
      <c r="A58" s="130" t="s">
        <v>255</v>
      </c>
      <c r="B58" s="142" t="s">
        <v>167</v>
      </c>
      <c r="C58" s="142" t="s">
        <v>256</v>
      </c>
      <c r="D58" s="148" t="s">
        <v>506</v>
      </c>
      <c r="E58" s="142" t="s">
        <v>169</v>
      </c>
      <c r="F58" s="223">
        <f t="shared" ref="F58:F66" si="6">H57</f>
        <v>0.46597222222222212</v>
      </c>
      <c r="G58" s="155">
        <v>1</v>
      </c>
      <c r="H58" s="223">
        <f t="shared" si="5"/>
        <v>0.46666666666666656</v>
      </c>
      <c r="I58" s="167"/>
    </row>
    <row r="59" spans="1:9" ht="14.25" x14ac:dyDescent="0.2">
      <c r="A59" s="130" t="s">
        <v>257</v>
      </c>
      <c r="B59" s="142" t="s">
        <v>167</v>
      </c>
      <c r="C59" s="142" t="s">
        <v>258</v>
      </c>
      <c r="D59" s="148" t="s">
        <v>506</v>
      </c>
      <c r="E59" s="142" t="s">
        <v>169</v>
      </c>
      <c r="F59" s="223">
        <f t="shared" si="6"/>
        <v>0.46666666666666656</v>
      </c>
      <c r="G59" s="155">
        <v>1</v>
      </c>
      <c r="H59" s="223">
        <f t="shared" si="5"/>
        <v>0.46736111111111101</v>
      </c>
      <c r="I59" s="167"/>
    </row>
    <row r="60" spans="1:9" ht="14.25" x14ac:dyDescent="0.2">
      <c r="A60" s="130" t="s">
        <v>259</v>
      </c>
      <c r="B60" s="142" t="s">
        <v>167</v>
      </c>
      <c r="C60" s="142" t="s">
        <v>260</v>
      </c>
      <c r="D60" s="148" t="s">
        <v>506</v>
      </c>
      <c r="E60" s="142" t="s">
        <v>169</v>
      </c>
      <c r="F60" s="223">
        <f t="shared" si="6"/>
        <v>0.46736111111111101</v>
      </c>
      <c r="G60" s="155">
        <v>1</v>
      </c>
      <c r="H60" s="223">
        <f t="shared" si="5"/>
        <v>0.46805555555555545</v>
      </c>
      <c r="I60" s="167"/>
    </row>
    <row r="61" spans="1:9" ht="14.25" x14ac:dyDescent="0.2">
      <c r="A61" s="130" t="s">
        <v>261</v>
      </c>
      <c r="B61" s="142" t="s">
        <v>167</v>
      </c>
      <c r="C61" s="142" t="s">
        <v>262</v>
      </c>
      <c r="D61" s="148" t="s">
        <v>506</v>
      </c>
      <c r="E61" s="142" t="s">
        <v>169</v>
      </c>
      <c r="F61" s="223">
        <f t="shared" si="6"/>
        <v>0.46805555555555545</v>
      </c>
      <c r="G61" s="155">
        <v>1</v>
      </c>
      <c r="H61" s="223">
        <f t="shared" si="5"/>
        <v>0.46874999999999989</v>
      </c>
      <c r="I61" s="167"/>
    </row>
    <row r="62" spans="1:9" ht="14.25" x14ac:dyDescent="0.2">
      <c r="A62" s="130" t="s">
        <v>263</v>
      </c>
      <c r="B62" s="142" t="s">
        <v>167</v>
      </c>
      <c r="C62" s="142" t="s">
        <v>264</v>
      </c>
      <c r="D62" s="148" t="s">
        <v>506</v>
      </c>
      <c r="E62" s="142" t="s">
        <v>169</v>
      </c>
      <c r="F62" s="223">
        <f t="shared" si="6"/>
        <v>0.46874999999999989</v>
      </c>
      <c r="G62" s="155">
        <v>1</v>
      </c>
      <c r="H62" s="223">
        <f t="shared" si="5"/>
        <v>0.46944444444444433</v>
      </c>
      <c r="I62" s="167"/>
    </row>
    <row r="63" spans="1:9" ht="14.25" x14ac:dyDescent="0.2">
      <c r="A63" s="130" t="s">
        <v>265</v>
      </c>
      <c r="B63" s="142" t="s">
        <v>167</v>
      </c>
      <c r="C63" s="142" t="s">
        <v>269</v>
      </c>
      <c r="D63" s="142"/>
      <c r="E63" s="142" t="s">
        <v>179</v>
      </c>
      <c r="F63" s="223">
        <f t="shared" si="6"/>
        <v>0.46944444444444433</v>
      </c>
      <c r="G63" s="155">
        <v>1</v>
      </c>
      <c r="H63" s="223">
        <f t="shared" si="5"/>
        <v>0.47013888888888877</v>
      </c>
      <c r="I63" s="167"/>
    </row>
    <row r="64" spans="1:9" ht="14.25" x14ac:dyDescent="0.2">
      <c r="A64" s="130" t="s">
        <v>268</v>
      </c>
      <c r="B64" s="142" t="s">
        <v>167</v>
      </c>
      <c r="C64" s="142" t="s">
        <v>271</v>
      </c>
      <c r="D64" s="148" t="s">
        <v>509</v>
      </c>
      <c r="E64" s="142" t="s">
        <v>510</v>
      </c>
      <c r="F64" s="223">
        <f t="shared" si="6"/>
        <v>0.47013888888888877</v>
      </c>
      <c r="G64" s="155">
        <v>1</v>
      </c>
      <c r="H64" s="223">
        <f t="shared" si="5"/>
        <v>0.47083333333333321</v>
      </c>
      <c r="I64" s="167"/>
    </row>
    <row r="65" spans="1:9" ht="14.25" x14ac:dyDescent="0.2">
      <c r="A65" s="130" t="s">
        <v>270</v>
      </c>
      <c r="B65" s="142" t="s">
        <v>167</v>
      </c>
      <c r="C65" s="142" t="s">
        <v>266</v>
      </c>
      <c r="D65" s="148" t="s">
        <v>509</v>
      </c>
      <c r="E65" s="142" t="s">
        <v>267</v>
      </c>
      <c r="F65" s="223">
        <f t="shared" si="6"/>
        <v>0.47083333333333321</v>
      </c>
      <c r="G65" s="155">
        <v>1</v>
      </c>
      <c r="H65" s="223">
        <f t="shared" si="5"/>
        <v>0.47152777777777766</v>
      </c>
      <c r="I65" s="167"/>
    </row>
    <row r="66" spans="1:9" ht="14.25" x14ac:dyDescent="0.2">
      <c r="A66" s="173" t="s">
        <v>272</v>
      </c>
      <c r="B66" s="179"/>
      <c r="C66" s="179"/>
      <c r="D66" s="179"/>
      <c r="E66" s="179"/>
      <c r="F66" s="228">
        <f t="shared" si="6"/>
        <v>0.47152777777777766</v>
      </c>
      <c r="G66" s="185">
        <v>0</v>
      </c>
      <c r="H66" s="228">
        <f t="shared" si="5"/>
        <v>0.47152777777777766</v>
      </c>
      <c r="I66" s="191"/>
    </row>
    <row r="67" spans="1:9" ht="15.75" x14ac:dyDescent="0.25">
      <c r="A67" s="129" t="s">
        <v>273</v>
      </c>
      <c r="B67" s="141"/>
      <c r="C67" s="141" t="s">
        <v>274</v>
      </c>
      <c r="D67" s="141"/>
      <c r="E67" s="141" t="s">
        <v>169</v>
      </c>
      <c r="F67" s="222"/>
      <c r="G67" s="154"/>
      <c r="H67" s="222"/>
      <c r="I67" s="166"/>
    </row>
    <row r="68" spans="1:9" ht="14.25" x14ac:dyDescent="0.2">
      <c r="A68" s="130" t="s">
        <v>275</v>
      </c>
      <c r="B68" s="142" t="s">
        <v>167</v>
      </c>
      <c r="C68" s="142" t="s">
        <v>420</v>
      </c>
      <c r="D68" s="148" t="s">
        <v>509</v>
      </c>
      <c r="E68" s="142" t="s">
        <v>276</v>
      </c>
      <c r="F68" s="223">
        <f>H66</f>
        <v>0.47152777777777766</v>
      </c>
      <c r="G68" s="155">
        <v>1</v>
      </c>
      <c r="H68" s="223">
        <f t="shared" ref="H68:H73" si="7">F68+TIME(0,G68,0)</f>
        <v>0.4722222222222221</v>
      </c>
      <c r="I68" s="167"/>
    </row>
    <row r="69" spans="1:9" ht="14.25" x14ac:dyDescent="0.2">
      <c r="A69" s="130" t="s">
        <v>277</v>
      </c>
      <c r="B69" s="142" t="s">
        <v>167</v>
      </c>
      <c r="C69" s="142" t="s">
        <v>349</v>
      </c>
      <c r="D69" s="148" t="s">
        <v>509</v>
      </c>
      <c r="E69" s="142" t="s">
        <v>350</v>
      </c>
      <c r="F69" s="223">
        <f>H68</f>
        <v>0.4722222222222221</v>
      </c>
      <c r="G69" s="155">
        <v>1</v>
      </c>
      <c r="H69" s="223">
        <f t="shared" si="7"/>
        <v>0.47291666666666654</v>
      </c>
      <c r="I69" s="167"/>
    </row>
    <row r="70" spans="1:9" ht="14.25" x14ac:dyDescent="0.2">
      <c r="A70" s="130" t="s">
        <v>279</v>
      </c>
      <c r="B70" s="142" t="s">
        <v>167</v>
      </c>
      <c r="C70" s="142" t="s">
        <v>511</v>
      </c>
      <c r="D70" s="148" t="s">
        <v>509</v>
      </c>
      <c r="E70" s="142" t="s">
        <v>285</v>
      </c>
      <c r="F70" s="223">
        <f>H69</f>
        <v>0.47291666666666654</v>
      </c>
      <c r="G70" s="155">
        <v>1</v>
      </c>
      <c r="H70" s="223">
        <f t="shared" si="7"/>
        <v>0.47361111111111098</v>
      </c>
      <c r="I70" s="167"/>
    </row>
    <row r="71" spans="1:9" ht="14.25" x14ac:dyDescent="0.2">
      <c r="A71" s="130" t="s">
        <v>280</v>
      </c>
      <c r="B71" s="142" t="s">
        <v>167</v>
      </c>
      <c r="C71" s="142" t="s">
        <v>278</v>
      </c>
      <c r="D71" s="148" t="s">
        <v>509</v>
      </c>
      <c r="E71" s="142" t="s">
        <v>233</v>
      </c>
      <c r="F71" s="223">
        <f>H70</f>
        <v>0.47361111111111098</v>
      </c>
      <c r="G71" s="155">
        <v>5</v>
      </c>
      <c r="H71" s="223">
        <f t="shared" si="7"/>
        <v>0.47708333333333319</v>
      </c>
      <c r="I71" s="167"/>
    </row>
    <row r="72" spans="1:9" ht="14.25" x14ac:dyDescent="0.2">
      <c r="A72" s="130" t="s">
        <v>283</v>
      </c>
      <c r="B72" s="142" t="s">
        <v>167</v>
      </c>
      <c r="C72" s="142" t="s">
        <v>281</v>
      </c>
      <c r="D72" s="148" t="s">
        <v>509</v>
      </c>
      <c r="E72" s="142" t="s">
        <v>282</v>
      </c>
      <c r="F72" s="223">
        <f>H71</f>
        <v>0.47708333333333319</v>
      </c>
      <c r="G72" s="155">
        <v>1</v>
      </c>
      <c r="H72" s="223">
        <f t="shared" si="7"/>
        <v>0.47777777777777763</v>
      </c>
      <c r="I72" s="167"/>
    </row>
    <row r="73" spans="1:9" ht="14.25" x14ac:dyDescent="0.2">
      <c r="A73" s="130" t="s">
        <v>406</v>
      </c>
      <c r="B73" s="142" t="s">
        <v>167</v>
      </c>
      <c r="C73" s="142" t="s">
        <v>284</v>
      </c>
      <c r="D73" s="148" t="s">
        <v>509</v>
      </c>
      <c r="E73" s="142" t="s">
        <v>285</v>
      </c>
      <c r="F73" s="223">
        <f>H72</f>
        <v>0.47777777777777763</v>
      </c>
      <c r="G73" s="155">
        <v>1</v>
      </c>
      <c r="H73" s="223">
        <f t="shared" si="7"/>
        <v>0.47847222222222208</v>
      </c>
      <c r="I73" s="167"/>
    </row>
    <row r="74" spans="1:9" ht="15.75" x14ac:dyDescent="0.25">
      <c r="A74" s="129" t="s">
        <v>286</v>
      </c>
      <c r="B74" s="141"/>
      <c r="C74" s="141" t="s">
        <v>287</v>
      </c>
      <c r="D74" s="141"/>
      <c r="E74" s="141"/>
      <c r="F74" s="222"/>
      <c r="G74" s="154"/>
      <c r="H74" s="222"/>
      <c r="I74" s="166"/>
    </row>
    <row r="75" spans="1:9" ht="14.25" x14ac:dyDescent="0.2">
      <c r="A75" s="130" t="s">
        <v>288</v>
      </c>
      <c r="B75" s="142" t="s">
        <v>167</v>
      </c>
      <c r="C75" s="142" t="s">
        <v>456</v>
      </c>
      <c r="D75" s="148" t="s">
        <v>509</v>
      </c>
      <c r="E75" s="142" t="s">
        <v>189</v>
      </c>
      <c r="F75" s="223">
        <f>H73</f>
        <v>0.47847222222222208</v>
      </c>
      <c r="G75" s="155">
        <v>1</v>
      </c>
      <c r="H75" s="223">
        <f t="shared" ref="H75:H82" si="8">F75+TIME(0,G75,0)</f>
        <v>0.47916666666666652</v>
      </c>
      <c r="I75" s="167"/>
    </row>
    <row r="76" spans="1:9" ht="14.25" x14ac:dyDescent="0.2">
      <c r="A76" s="130" t="s">
        <v>289</v>
      </c>
      <c r="B76" s="142" t="s">
        <v>167</v>
      </c>
      <c r="C76" s="142" t="s">
        <v>292</v>
      </c>
      <c r="D76" s="148" t="s">
        <v>509</v>
      </c>
      <c r="E76" s="142" t="s">
        <v>351</v>
      </c>
      <c r="F76" s="223">
        <f t="shared" ref="F76:F82" si="9">H75</f>
        <v>0.47916666666666652</v>
      </c>
      <c r="G76" s="155">
        <v>1</v>
      </c>
      <c r="H76" s="223">
        <f t="shared" si="8"/>
        <v>0.47986111111111096</v>
      </c>
      <c r="I76" s="167"/>
    </row>
    <row r="77" spans="1:9" ht="14.25" x14ac:dyDescent="0.2">
      <c r="A77" s="130" t="s">
        <v>290</v>
      </c>
      <c r="B77" s="142" t="s">
        <v>167</v>
      </c>
      <c r="C77" s="142" t="s">
        <v>294</v>
      </c>
      <c r="D77" s="148" t="s">
        <v>509</v>
      </c>
      <c r="E77" s="142" t="s">
        <v>295</v>
      </c>
      <c r="F77" s="223">
        <f t="shared" si="9"/>
        <v>0.47986111111111096</v>
      </c>
      <c r="G77" s="155">
        <v>1</v>
      </c>
      <c r="H77" s="223">
        <f t="shared" si="8"/>
        <v>0.4805555555555554</v>
      </c>
      <c r="I77" s="167"/>
    </row>
    <row r="78" spans="1:9" ht="14.25" x14ac:dyDescent="0.2">
      <c r="A78" s="130" t="s">
        <v>291</v>
      </c>
      <c r="B78" s="142" t="s">
        <v>167</v>
      </c>
      <c r="C78" s="142" t="s">
        <v>297</v>
      </c>
      <c r="D78" s="148" t="s">
        <v>509</v>
      </c>
      <c r="E78" s="142" t="s">
        <v>179</v>
      </c>
      <c r="F78" s="223">
        <f t="shared" si="9"/>
        <v>0.4805555555555554</v>
      </c>
      <c r="G78" s="155">
        <v>1</v>
      </c>
      <c r="H78" s="223">
        <f t="shared" si="8"/>
        <v>0.48124999999999984</v>
      </c>
      <c r="I78" s="167"/>
    </row>
    <row r="79" spans="1:9" ht="14.25" x14ac:dyDescent="0.2">
      <c r="A79" s="130" t="s">
        <v>293</v>
      </c>
      <c r="B79" s="142" t="s">
        <v>167</v>
      </c>
      <c r="C79" s="142" t="s">
        <v>299</v>
      </c>
      <c r="D79" s="148" t="s">
        <v>509</v>
      </c>
      <c r="E79" s="142" t="s">
        <v>300</v>
      </c>
      <c r="F79" s="223">
        <f t="shared" si="9"/>
        <v>0.48124999999999984</v>
      </c>
      <c r="G79" s="155">
        <v>1</v>
      </c>
      <c r="H79" s="223">
        <f t="shared" si="8"/>
        <v>0.48194444444444429</v>
      </c>
      <c r="I79" s="167"/>
    </row>
    <row r="80" spans="1:9" ht="14.25" x14ac:dyDescent="0.2">
      <c r="A80" s="130" t="s">
        <v>296</v>
      </c>
      <c r="B80" s="142" t="s">
        <v>167</v>
      </c>
      <c r="C80" s="142" t="s">
        <v>302</v>
      </c>
      <c r="D80" s="148" t="s">
        <v>509</v>
      </c>
      <c r="E80" s="142" t="s">
        <v>303</v>
      </c>
      <c r="F80" s="223">
        <f t="shared" si="9"/>
        <v>0.48194444444444429</v>
      </c>
      <c r="G80" s="155">
        <v>1</v>
      </c>
      <c r="H80" s="223">
        <f t="shared" si="8"/>
        <v>0.48263888888888873</v>
      </c>
      <c r="I80" s="167"/>
    </row>
    <row r="81" spans="1:9" ht="14.25" x14ac:dyDescent="0.2">
      <c r="A81" s="130" t="s">
        <v>298</v>
      </c>
      <c r="B81" s="142" t="s">
        <v>167</v>
      </c>
      <c r="C81" s="142" t="s">
        <v>305</v>
      </c>
      <c r="D81" s="148" t="s">
        <v>509</v>
      </c>
      <c r="E81" s="142" t="s">
        <v>306</v>
      </c>
      <c r="F81" s="223">
        <f t="shared" si="9"/>
        <v>0.48263888888888873</v>
      </c>
      <c r="G81" s="155">
        <v>1</v>
      </c>
      <c r="H81" s="223">
        <f t="shared" si="8"/>
        <v>0.48333333333333317</v>
      </c>
      <c r="I81" s="167"/>
    </row>
    <row r="82" spans="1:9" ht="14.25" x14ac:dyDescent="0.2">
      <c r="A82" s="130" t="s">
        <v>301</v>
      </c>
      <c r="B82" s="142" t="s">
        <v>167</v>
      </c>
      <c r="C82" s="142" t="s">
        <v>439</v>
      </c>
      <c r="D82" s="148" t="s">
        <v>509</v>
      </c>
      <c r="E82" s="142" t="s">
        <v>378</v>
      </c>
      <c r="F82" s="223">
        <f t="shared" si="9"/>
        <v>0.48333333333333317</v>
      </c>
      <c r="G82" s="155">
        <v>1</v>
      </c>
      <c r="H82" s="223">
        <f t="shared" si="8"/>
        <v>0.48402777777777761</v>
      </c>
      <c r="I82" s="167"/>
    </row>
    <row r="83" spans="1:9" ht="15.75" x14ac:dyDescent="0.25">
      <c r="A83" s="129" t="s">
        <v>307</v>
      </c>
      <c r="B83" s="141"/>
      <c r="C83" s="141" t="s">
        <v>308</v>
      </c>
      <c r="D83" s="141"/>
      <c r="E83" s="141"/>
      <c r="F83" s="222"/>
      <c r="G83" s="154"/>
      <c r="H83" s="222"/>
      <c r="I83" s="166"/>
    </row>
    <row r="84" spans="1:9" ht="14.25" x14ac:dyDescent="0.2">
      <c r="A84" s="130" t="s">
        <v>309</v>
      </c>
      <c r="B84" s="142" t="s">
        <v>167</v>
      </c>
      <c r="C84" s="142" t="s">
        <v>440</v>
      </c>
      <c r="D84" s="148" t="s">
        <v>509</v>
      </c>
      <c r="E84" s="142" t="s">
        <v>429</v>
      </c>
      <c r="F84" s="223">
        <f>H82</f>
        <v>0.48402777777777761</v>
      </c>
      <c r="G84" s="155">
        <v>1</v>
      </c>
      <c r="H84" s="223">
        <f>F84+TIME(0,G84,0)</f>
        <v>0.48472222222222205</v>
      </c>
      <c r="I84" s="167"/>
    </row>
    <row r="85" spans="1:9" ht="14.25" x14ac:dyDescent="0.2">
      <c r="A85" s="175" t="s">
        <v>428</v>
      </c>
      <c r="B85" s="181"/>
      <c r="C85" s="181"/>
      <c r="D85" s="181"/>
      <c r="E85" s="181"/>
      <c r="F85" s="229">
        <f>H84</f>
        <v>0.48472222222222205</v>
      </c>
      <c r="G85" s="187">
        <v>0</v>
      </c>
      <c r="H85" s="229">
        <f>F85+TIME(0,G85,0)</f>
        <v>0.48472222222222205</v>
      </c>
      <c r="I85" s="193"/>
    </row>
    <row r="87" spans="1:9" ht="15.75" x14ac:dyDescent="0.25">
      <c r="A87" s="126" t="s">
        <v>311</v>
      </c>
      <c r="B87" s="138"/>
      <c r="C87" s="138" t="s">
        <v>312</v>
      </c>
      <c r="D87" s="138"/>
      <c r="E87" s="138"/>
      <c r="F87" s="219"/>
      <c r="G87" s="151"/>
      <c r="H87" s="219"/>
      <c r="I87" s="163"/>
    </row>
    <row r="88" spans="1:9" ht="15" x14ac:dyDescent="0.2">
      <c r="A88" s="127" t="s">
        <v>313</v>
      </c>
      <c r="B88" s="139"/>
      <c r="C88" s="139" t="s">
        <v>527</v>
      </c>
      <c r="D88" s="139" t="s">
        <v>528</v>
      </c>
      <c r="E88" s="139" t="s">
        <v>529</v>
      </c>
      <c r="F88" s="220">
        <f>H85</f>
        <v>0.48472222222222205</v>
      </c>
      <c r="G88" s="152">
        <v>5</v>
      </c>
      <c r="H88" s="220">
        <f>F88+TIME(0,G88,0)</f>
        <v>0.48819444444444426</v>
      </c>
      <c r="I88" s="164"/>
    </row>
    <row r="89" spans="1:9" ht="15" x14ac:dyDescent="0.2">
      <c r="A89" s="127" t="s">
        <v>314</v>
      </c>
      <c r="B89" s="139"/>
      <c r="C89" s="139" t="s">
        <v>530</v>
      </c>
      <c r="D89" s="139" t="s">
        <v>531</v>
      </c>
      <c r="E89" s="139" t="s">
        <v>532</v>
      </c>
      <c r="F89" s="220">
        <f>H88</f>
        <v>0.48819444444444426</v>
      </c>
      <c r="G89" s="152">
        <v>5</v>
      </c>
      <c r="H89" s="220">
        <f>F89+TIME(0,G89,0)</f>
        <v>0.49166666666666647</v>
      </c>
      <c r="I89" s="164"/>
    </row>
    <row r="90" spans="1:9" ht="15" x14ac:dyDescent="0.2">
      <c r="A90" s="172" t="s">
        <v>315</v>
      </c>
      <c r="B90" s="178"/>
      <c r="C90" s="178"/>
      <c r="D90" s="178"/>
      <c r="E90" s="178"/>
      <c r="F90" s="227">
        <f>H89</f>
        <v>0.49166666666666647</v>
      </c>
      <c r="G90" s="184">
        <v>0</v>
      </c>
      <c r="H90" s="227">
        <f>F90+TIME(0,G90,0)</f>
        <v>0.49166666666666647</v>
      </c>
      <c r="I90" s="190"/>
    </row>
    <row r="92" spans="1:9" ht="15.75" x14ac:dyDescent="0.25">
      <c r="A92" s="133" t="s">
        <v>316</v>
      </c>
      <c r="B92" s="145"/>
      <c r="C92" s="145" t="s">
        <v>317</v>
      </c>
      <c r="D92" s="145"/>
      <c r="E92" s="145" t="s">
        <v>169</v>
      </c>
      <c r="F92" s="230">
        <f>H90</f>
        <v>0.49166666666666647</v>
      </c>
      <c r="G92" s="158">
        <v>1</v>
      </c>
      <c r="H92" s="230">
        <f>F92+TIME(0,G92,0)</f>
        <v>0.49236111111111092</v>
      </c>
      <c r="I92" s="145"/>
    </row>
    <row r="93" spans="1:9" x14ac:dyDescent="0.2">
      <c r="A93" s="134"/>
      <c r="B93" s="134"/>
      <c r="C93" s="134" t="s">
        <v>318</v>
      </c>
      <c r="D93" s="134"/>
      <c r="E93" s="134"/>
      <c r="F93" s="231"/>
      <c r="G93" s="159">
        <f>(H93-H92) * 24 * 60</f>
        <v>41.000000000000334</v>
      </c>
      <c r="H93" s="231">
        <v>0.52083333333333337</v>
      </c>
      <c r="I93" s="134"/>
    </row>
    <row r="95" spans="1:9" ht="15.75" x14ac:dyDescent="0.25">
      <c r="A95" s="243" t="s">
        <v>457</v>
      </c>
      <c r="B95" s="244"/>
      <c r="C95" s="244"/>
      <c r="D95" s="244"/>
      <c r="E95" s="244"/>
      <c r="F95" s="244"/>
      <c r="G95" s="244"/>
      <c r="H95" s="244"/>
      <c r="I95" s="244"/>
    </row>
    <row r="96" spans="1:9" s="3" customFormat="1" ht="31.5" x14ac:dyDescent="0.25">
      <c r="A96" s="125" t="s">
        <v>156</v>
      </c>
      <c r="B96" s="125" t="s">
        <v>157</v>
      </c>
      <c r="C96" s="125" t="s">
        <v>68</v>
      </c>
      <c r="D96" s="125" t="s">
        <v>158</v>
      </c>
      <c r="E96" s="125" t="s">
        <v>159</v>
      </c>
      <c r="F96" s="218" t="s">
        <v>160</v>
      </c>
      <c r="G96" s="150" t="s">
        <v>161</v>
      </c>
      <c r="H96" s="218" t="s">
        <v>162</v>
      </c>
      <c r="I96" s="125" t="s">
        <v>163</v>
      </c>
    </row>
    <row r="97" spans="1:9" ht="15.75" x14ac:dyDescent="0.25">
      <c r="A97" s="126" t="s">
        <v>164</v>
      </c>
      <c r="B97" s="138"/>
      <c r="C97" s="138" t="s">
        <v>165</v>
      </c>
      <c r="D97" s="138"/>
      <c r="E97" s="138"/>
      <c r="F97" s="219"/>
      <c r="G97" s="151"/>
      <c r="H97" s="219"/>
      <c r="I97" s="163"/>
    </row>
    <row r="98" spans="1:9" ht="15" x14ac:dyDescent="0.2">
      <c r="A98" s="127" t="s">
        <v>166</v>
      </c>
      <c r="B98" s="139" t="s">
        <v>167</v>
      </c>
      <c r="C98" s="139" t="s">
        <v>319</v>
      </c>
      <c r="D98" s="139"/>
      <c r="E98" s="139" t="s">
        <v>169</v>
      </c>
      <c r="F98" s="220">
        <v>0.4375</v>
      </c>
      <c r="G98" s="152">
        <v>1</v>
      </c>
      <c r="H98" s="220">
        <f>F98+TIME(0,G98,0)</f>
        <v>0.43819444444444444</v>
      </c>
      <c r="I98" s="164"/>
    </row>
    <row r="99" spans="1:9" ht="15" x14ac:dyDescent="0.2">
      <c r="A99" s="127" t="s">
        <v>170</v>
      </c>
      <c r="B99" s="139" t="s">
        <v>167</v>
      </c>
      <c r="C99" s="139" t="s">
        <v>320</v>
      </c>
      <c r="D99" s="139"/>
      <c r="E99" s="139" t="s">
        <v>172</v>
      </c>
      <c r="F99" s="220">
        <f>H98</f>
        <v>0.43819444444444444</v>
      </c>
      <c r="G99" s="152">
        <v>1</v>
      </c>
      <c r="H99" s="220">
        <f>F99+TIME(0,G99,0)</f>
        <v>0.43888888888888888</v>
      </c>
      <c r="I99" s="164"/>
    </row>
    <row r="100" spans="1:9" ht="15" x14ac:dyDescent="0.2">
      <c r="A100" s="128" t="s">
        <v>173</v>
      </c>
      <c r="B100" s="140" t="s">
        <v>176</v>
      </c>
      <c r="C100" s="140" t="s">
        <v>383</v>
      </c>
      <c r="D100" s="203" t="s">
        <v>112</v>
      </c>
      <c r="E100" s="140" t="s">
        <v>169</v>
      </c>
      <c r="F100" s="221">
        <f>H99</f>
        <v>0.43888888888888888</v>
      </c>
      <c r="G100" s="153">
        <v>1</v>
      </c>
      <c r="H100" s="221">
        <f>F100+TIME(0,G100,0)</f>
        <v>0.43958333333333333</v>
      </c>
      <c r="I100" s="165"/>
    </row>
    <row r="102" spans="1:9" ht="15.75" x14ac:dyDescent="0.25">
      <c r="A102" s="126" t="s">
        <v>182</v>
      </c>
      <c r="B102" s="138"/>
      <c r="C102" s="138" t="s">
        <v>183</v>
      </c>
      <c r="D102" s="138"/>
      <c r="E102" s="138"/>
      <c r="F102" s="219"/>
      <c r="G102" s="151"/>
      <c r="H102" s="219"/>
      <c r="I102" s="163"/>
    </row>
    <row r="103" spans="1:9" ht="15" x14ac:dyDescent="0.2">
      <c r="A103" s="127" t="s">
        <v>184</v>
      </c>
      <c r="B103" s="139" t="s">
        <v>167</v>
      </c>
      <c r="C103" s="139" t="s">
        <v>321</v>
      </c>
      <c r="D103" s="202" t="s">
        <v>512</v>
      </c>
      <c r="E103" s="139" t="s">
        <v>169</v>
      </c>
      <c r="F103" s="220">
        <f>H100</f>
        <v>0.43958333333333333</v>
      </c>
      <c r="G103" s="152">
        <v>1</v>
      </c>
      <c r="H103" s="220">
        <f t="shared" ref="H103:H109" si="10">F103+TIME(0,G103,0)</f>
        <v>0.44027777777777777</v>
      </c>
      <c r="I103" s="164"/>
    </row>
    <row r="104" spans="1:9" ht="15" x14ac:dyDescent="0.2">
      <c r="A104" s="127" t="s">
        <v>217</v>
      </c>
      <c r="B104" s="139" t="s">
        <v>167</v>
      </c>
      <c r="C104" s="139" t="s">
        <v>322</v>
      </c>
      <c r="D104" s="202" t="s">
        <v>512</v>
      </c>
      <c r="E104" s="139" t="s">
        <v>169</v>
      </c>
      <c r="F104" s="220">
        <f t="shared" ref="F104:F109" si="11">H103</f>
        <v>0.44027777777777777</v>
      </c>
      <c r="G104" s="152">
        <v>1</v>
      </c>
      <c r="H104" s="220">
        <f t="shared" si="10"/>
        <v>0.44097222222222221</v>
      </c>
      <c r="I104" s="164"/>
    </row>
    <row r="105" spans="1:9" ht="15" x14ac:dyDescent="0.2">
      <c r="A105" s="127" t="s">
        <v>219</v>
      </c>
      <c r="B105" s="139" t="s">
        <v>167</v>
      </c>
      <c r="C105" s="139" t="s">
        <v>323</v>
      </c>
      <c r="D105" s="202" t="s">
        <v>512</v>
      </c>
      <c r="E105" s="139" t="s">
        <v>169</v>
      </c>
      <c r="F105" s="220">
        <f t="shared" si="11"/>
        <v>0.44097222222222221</v>
      </c>
      <c r="G105" s="152">
        <v>1</v>
      </c>
      <c r="H105" s="220">
        <f t="shared" si="10"/>
        <v>0.44166666666666665</v>
      </c>
      <c r="I105" s="164"/>
    </row>
    <row r="106" spans="1:9" ht="30" x14ac:dyDescent="0.2">
      <c r="A106" s="127" t="s">
        <v>223</v>
      </c>
      <c r="B106" s="139" t="s">
        <v>167</v>
      </c>
      <c r="C106" s="139" t="s">
        <v>533</v>
      </c>
      <c r="D106" s="139"/>
      <c r="E106" s="139" t="s">
        <v>534</v>
      </c>
      <c r="F106" s="220">
        <f t="shared" si="11"/>
        <v>0.44166666666666665</v>
      </c>
      <c r="G106" s="152">
        <v>2</v>
      </c>
      <c r="H106" s="220">
        <f t="shared" si="10"/>
        <v>0.44305555555555554</v>
      </c>
      <c r="I106" s="164"/>
    </row>
    <row r="107" spans="1:9" ht="15" x14ac:dyDescent="0.2">
      <c r="A107" s="127" t="s">
        <v>224</v>
      </c>
      <c r="B107" s="139" t="s">
        <v>167</v>
      </c>
      <c r="C107" s="139" t="s">
        <v>324</v>
      </c>
      <c r="D107" s="139"/>
      <c r="E107" s="139" t="s">
        <v>172</v>
      </c>
      <c r="F107" s="220">
        <f t="shared" si="11"/>
        <v>0.44305555555555554</v>
      </c>
      <c r="G107" s="152">
        <v>1</v>
      </c>
      <c r="H107" s="220">
        <f t="shared" si="10"/>
        <v>0.44374999999999998</v>
      </c>
      <c r="I107" s="164"/>
    </row>
    <row r="108" spans="1:9" ht="15" x14ac:dyDescent="0.2">
      <c r="A108" s="174" t="s">
        <v>325</v>
      </c>
      <c r="B108" s="180"/>
      <c r="C108" s="180"/>
      <c r="D108" s="180"/>
      <c r="E108" s="180"/>
      <c r="F108" s="232">
        <f t="shared" si="11"/>
        <v>0.44374999999999998</v>
      </c>
      <c r="G108" s="186">
        <v>0</v>
      </c>
      <c r="H108" s="232">
        <f t="shared" si="10"/>
        <v>0.44374999999999998</v>
      </c>
      <c r="I108" s="192"/>
    </row>
    <row r="109" spans="1:9" ht="15" x14ac:dyDescent="0.2">
      <c r="A109" s="172" t="s">
        <v>340</v>
      </c>
      <c r="B109" s="178"/>
      <c r="C109" s="178"/>
      <c r="D109" s="178"/>
      <c r="E109" s="178"/>
      <c r="F109" s="227">
        <f t="shared" si="11"/>
        <v>0.44374999999999998</v>
      </c>
      <c r="G109" s="184">
        <v>0</v>
      </c>
      <c r="H109" s="227">
        <f t="shared" si="10"/>
        <v>0.44374999999999998</v>
      </c>
      <c r="I109" s="190"/>
    </row>
    <row r="111" spans="1:9" ht="15.75" x14ac:dyDescent="0.25">
      <c r="A111" s="126" t="s">
        <v>225</v>
      </c>
      <c r="B111" s="138"/>
      <c r="C111" s="138" t="s">
        <v>326</v>
      </c>
      <c r="D111" s="138"/>
      <c r="E111" s="138"/>
      <c r="F111" s="219"/>
      <c r="G111" s="151"/>
      <c r="H111" s="219"/>
      <c r="I111" s="163"/>
    </row>
    <row r="112" spans="1:9" ht="30" x14ac:dyDescent="0.2">
      <c r="A112" s="127" t="s">
        <v>227</v>
      </c>
      <c r="B112" s="139" t="s">
        <v>167</v>
      </c>
      <c r="C112" s="139" t="s">
        <v>513</v>
      </c>
      <c r="D112" s="202" t="s">
        <v>506</v>
      </c>
      <c r="E112" s="139" t="s">
        <v>169</v>
      </c>
      <c r="F112" s="220">
        <f>H109</f>
        <v>0.44374999999999998</v>
      </c>
      <c r="G112" s="152">
        <v>5</v>
      </c>
      <c r="H112" s="220">
        <f>F112+TIME(0,G112,0)</f>
        <v>0.44722222222222219</v>
      </c>
      <c r="I112" s="164"/>
    </row>
    <row r="113" spans="1:9" ht="15" x14ac:dyDescent="0.2">
      <c r="A113" s="174" t="s">
        <v>229</v>
      </c>
      <c r="B113" s="180"/>
      <c r="C113" s="180"/>
      <c r="D113" s="180"/>
      <c r="E113" s="180"/>
      <c r="F113" s="232">
        <f>H112</f>
        <v>0.44722222222222219</v>
      </c>
      <c r="G113" s="186">
        <v>0</v>
      </c>
      <c r="H113" s="232">
        <f>F113+TIME(0,G113,0)</f>
        <v>0.44722222222222219</v>
      </c>
      <c r="I113" s="192"/>
    </row>
    <row r="114" spans="1:9" ht="15" x14ac:dyDescent="0.2">
      <c r="A114" s="172" t="s">
        <v>231</v>
      </c>
      <c r="B114" s="178"/>
      <c r="C114" s="178"/>
      <c r="D114" s="178"/>
      <c r="E114" s="178"/>
      <c r="F114" s="227">
        <f>H113</f>
        <v>0.44722222222222219</v>
      </c>
      <c r="G114" s="184">
        <v>0</v>
      </c>
      <c r="H114" s="227">
        <f>F114+TIME(0,G114,0)</f>
        <v>0.44722222222222219</v>
      </c>
      <c r="I114" s="190"/>
    </row>
    <row r="116" spans="1:9" ht="15.75" x14ac:dyDescent="0.25">
      <c r="A116" s="126" t="s">
        <v>249</v>
      </c>
      <c r="B116" s="138"/>
      <c r="C116" s="138" t="s">
        <v>327</v>
      </c>
      <c r="D116" s="138"/>
      <c r="E116" s="138"/>
      <c r="F116" s="219"/>
      <c r="G116" s="151"/>
      <c r="H116" s="219"/>
      <c r="I116" s="163"/>
    </row>
    <row r="117" spans="1:9" ht="15.75" x14ac:dyDescent="0.25">
      <c r="A117" s="129" t="s">
        <v>251</v>
      </c>
      <c r="B117" s="141"/>
      <c r="C117" s="141" t="s">
        <v>328</v>
      </c>
      <c r="D117" s="141"/>
      <c r="E117" s="141"/>
      <c r="F117" s="222"/>
      <c r="G117" s="154"/>
      <c r="H117" s="222"/>
      <c r="I117" s="166"/>
    </row>
    <row r="118" spans="1:9" ht="14.25" x14ac:dyDescent="0.2">
      <c r="A118" s="130" t="s">
        <v>253</v>
      </c>
      <c r="B118" s="142" t="s">
        <v>167</v>
      </c>
      <c r="C118" s="142" t="s">
        <v>329</v>
      </c>
      <c r="D118" s="142"/>
      <c r="E118" s="142" t="s">
        <v>330</v>
      </c>
      <c r="F118" s="223">
        <f>H114</f>
        <v>0.44722222222222219</v>
      </c>
      <c r="G118" s="155">
        <v>5</v>
      </c>
      <c r="H118" s="223">
        <f>F118+TIME(0,G118,0)</f>
        <v>0.4506944444444444</v>
      </c>
      <c r="I118" s="167"/>
    </row>
    <row r="119" spans="1:9" ht="14.25" x14ac:dyDescent="0.2">
      <c r="A119" s="173" t="s">
        <v>255</v>
      </c>
      <c r="B119" s="179" t="s">
        <v>167</v>
      </c>
      <c r="C119" s="179" t="s">
        <v>331</v>
      </c>
      <c r="D119" s="204" t="s">
        <v>514</v>
      </c>
      <c r="E119" s="179" t="s">
        <v>189</v>
      </c>
      <c r="F119" s="228">
        <f>H118</f>
        <v>0.4506944444444444</v>
      </c>
      <c r="G119" s="185">
        <v>0</v>
      </c>
      <c r="H119" s="228">
        <f>F119+TIME(0,G119,0)</f>
        <v>0.4506944444444444</v>
      </c>
      <c r="I119" s="191"/>
    </row>
    <row r="120" spans="1:9" ht="15.75" x14ac:dyDescent="0.25">
      <c r="A120" s="129" t="s">
        <v>273</v>
      </c>
      <c r="B120" s="141"/>
      <c r="C120" s="141" t="s">
        <v>332</v>
      </c>
      <c r="D120" s="141"/>
      <c r="E120" s="141"/>
      <c r="F120" s="222"/>
      <c r="G120" s="154"/>
      <c r="H120" s="222"/>
      <c r="I120" s="166"/>
    </row>
    <row r="121" spans="1:9" ht="28.5" x14ac:dyDescent="0.2">
      <c r="A121" s="130" t="s">
        <v>275</v>
      </c>
      <c r="B121" s="142" t="s">
        <v>365</v>
      </c>
      <c r="C121" s="142" t="s">
        <v>444</v>
      </c>
      <c r="D121" s="142"/>
      <c r="E121" s="142" t="s">
        <v>445</v>
      </c>
      <c r="F121" s="223">
        <f>H119</f>
        <v>0.4506944444444444</v>
      </c>
      <c r="G121" s="155">
        <v>10</v>
      </c>
      <c r="H121" s="223">
        <f>F121+TIME(0,G121,0)</f>
        <v>0.45763888888888882</v>
      </c>
      <c r="I121" s="167"/>
    </row>
    <row r="122" spans="1:9" ht="14.25" x14ac:dyDescent="0.2">
      <c r="A122" s="175" t="s">
        <v>277</v>
      </c>
      <c r="B122" s="181"/>
      <c r="C122" s="181"/>
      <c r="D122" s="181"/>
      <c r="E122" s="181"/>
      <c r="F122" s="229">
        <f>H121</f>
        <v>0.45763888888888882</v>
      </c>
      <c r="G122" s="187">
        <v>0</v>
      </c>
      <c r="H122" s="229">
        <f>F122+TIME(0,G122,0)</f>
        <v>0.45763888888888882</v>
      </c>
      <c r="I122" s="193"/>
    </row>
    <row r="124" spans="1:9" ht="15.75" x14ac:dyDescent="0.25">
      <c r="A124" s="126" t="s">
        <v>311</v>
      </c>
      <c r="B124" s="138"/>
      <c r="C124" s="138" t="s">
        <v>333</v>
      </c>
      <c r="D124" s="138"/>
      <c r="E124" s="138"/>
      <c r="F124" s="219"/>
      <c r="G124" s="151"/>
      <c r="H124" s="219"/>
      <c r="I124" s="163"/>
    </row>
    <row r="125" spans="1:9" ht="15" x14ac:dyDescent="0.2">
      <c r="A125" s="127" t="s">
        <v>313</v>
      </c>
      <c r="B125" s="139" t="s">
        <v>176</v>
      </c>
      <c r="C125" s="139" t="s">
        <v>334</v>
      </c>
      <c r="D125" s="202" t="s">
        <v>112</v>
      </c>
      <c r="E125" s="139" t="s">
        <v>169</v>
      </c>
      <c r="F125" s="220">
        <f>H122</f>
        <v>0.45763888888888882</v>
      </c>
      <c r="G125" s="152">
        <v>6</v>
      </c>
      <c r="H125" s="220">
        <f>F125+TIME(0,G125,0)</f>
        <v>0.46180555555555547</v>
      </c>
      <c r="I125" s="164"/>
    </row>
    <row r="126" spans="1:9" ht="15" x14ac:dyDescent="0.2">
      <c r="A126" s="127" t="s">
        <v>314</v>
      </c>
      <c r="B126" s="139" t="s">
        <v>167</v>
      </c>
      <c r="C126" s="139" t="s">
        <v>515</v>
      </c>
      <c r="D126" s="139"/>
      <c r="E126" s="139" t="s">
        <v>276</v>
      </c>
      <c r="F126" s="220">
        <f>H125</f>
        <v>0.46180555555555547</v>
      </c>
      <c r="G126" s="152">
        <v>3</v>
      </c>
      <c r="H126" s="220">
        <f>F126+TIME(0,G126,0)</f>
        <v>0.4638888888888888</v>
      </c>
      <c r="I126" s="164"/>
    </row>
    <row r="127" spans="1:9" ht="30" x14ac:dyDescent="0.2">
      <c r="A127" s="127" t="s">
        <v>315</v>
      </c>
      <c r="B127" s="139" t="s">
        <v>335</v>
      </c>
      <c r="C127" s="139" t="s">
        <v>516</v>
      </c>
      <c r="D127" s="139"/>
      <c r="E127" s="139" t="s">
        <v>429</v>
      </c>
      <c r="F127" s="220">
        <f>H126</f>
        <v>0.4638888888888888</v>
      </c>
      <c r="G127" s="152">
        <v>55</v>
      </c>
      <c r="H127" s="220">
        <f>F127+TIME(0,G127,0)</f>
        <v>0.50208333333333321</v>
      </c>
      <c r="I127" s="164"/>
    </row>
    <row r="128" spans="1:9" ht="15" x14ac:dyDescent="0.2">
      <c r="A128" s="127" t="s">
        <v>413</v>
      </c>
      <c r="B128" s="139" t="s">
        <v>167</v>
      </c>
      <c r="C128" s="139" t="s">
        <v>517</v>
      </c>
      <c r="D128" s="139"/>
      <c r="E128" s="139" t="s">
        <v>169</v>
      </c>
      <c r="F128" s="220">
        <f>H127</f>
        <v>0.50208333333333321</v>
      </c>
      <c r="G128" s="152">
        <v>25</v>
      </c>
      <c r="H128" s="220">
        <f>F128+TIME(0,G128,0)</f>
        <v>0.51944444444444438</v>
      </c>
      <c r="I128" s="164"/>
    </row>
    <row r="129" spans="1:9" ht="15" x14ac:dyDescent="0.2">
      <c r="A129" s="172" t="s">
        <v>443</v>
      </c>
      <c r="B129" s="178"/>
      <c r="C129" s="178"/>
      <c r="D129" s="178"/>
      <c r="E129" s="178"/>
      <c r="F129" s="227">
        <f>H128</f>
        <v>0.51944444444444438</v>
      </c>
      <c r="G129" s="184">
        <v>0</v>
      </c>
      <c r="H129" s="227">
        <f>F129+TIME(0,G129,0)</f>
        <v>0.51944444444444438</v>
      </c>
      <c r="I129" s="190"/>
    </row>
    <row r="131" spans="1:9" ht="15.75" x14ac:dyDescent="0.25">
      <c r="A131" s="176" t="s">
        <v>316</v>
      </c>
      <c r="B131" s="182"/>
      <c r="C131" s="182" t="s">
        <v>317</v>
      </c>
      <c r="D131" s="182"/>
      <c r="E131" s="182" t="s">
        <v>169</v>
      </c>
      <c r="F131" s="233">
        <f>H129</f>
        <v>0.51944444444444438</v>
      </c>
      <c r="G131" s="188">
        <v>0</v>
      </c>
      <c r="H131" s="233">
        <f>F131+TIME(0,G131,0)</f>
        <v>0.51944444444444438</v>
      </c>
      <c r="I131" s="182"/>
    </row>
    <row r="132" spans="1:9" x14ac:dyDescent="0.2">
      <c r="A132" s="134"/>
      <c r="B132" s="134"/>
      <c r="C132" s="134" t="s">
        <v>318</v>
      </c>
      <c r="D132" s="134"/>
      <c r="E132" s="134"/>
      <c r="F132" s="231"/>
      <c r="G132" s="159">
        <f>(H132-H131) * 24 * 60</f>
        <v>2.0000000000001528</v>
      </c>
      <c r="H132" s="231">
        <v>0.52083333333333337</v>
      </c>
      <c r="I132" s="134"/>
    </row>
    <row r="134" spans="1:9" ht="15.75" x14ac:dyDescent="0.25">
      <c r="A134" s="243" t="s">
        <v>458</v>
      </c>
      <c r="B134" s="244"/>
      <c r="C134" s="244"/>
      <c r="D134" s="244"/>
      <c r="E134" s="244"/>
      <c r="F134" s="244"/>
      <c r="G134" s="244"/>
      <c r="H134" s="244"/>
      <c r="I134" s="244"/>
    </row>
    <row r="135" spans="1:9" s="3" customFormat="1" ht="31.5" x14ac:dyDescent="0.25">
      <c r="A135" s="125" t="s">
        <v>156</v>
      </c>
      <c r="B135" s="125" t="s">
        <v>157</v>
      </c>
      <c r="C135" s="125" t="s">
        <v>68</v>
      </c>
      <c r="D135" s="125" t="s">
        <v>158</v>
      </c>
      <c r="E135" s="125" t="s">
        <v>159</v>
      </c>
      <c r="F135" s="218" t="s">
        <v>160</v>
      </c>
      <c r="G135" s="150" t="s">
        <v>161</v>
      </c>
      <c r="H135" s="218" t="s">
        <v>162</v>
      </c>
      <c r="I135" s="125" t="s">
        <v>163</v>
      </c>
    </row>
    <row r="136" spans="1:9" ht="15.75" x14ac:dyDescent="0.25">
      <c r="A136" s="126" t="s">
        <v>164</v>
      </c>
      <c r="B136" s="138"/>
      <c r="C136" s="138" t="s">
        <v>165</v>
      </c>
      <c r="D136" s="138"/>
      <c r="E136" s="138"/>
      <c r="F136" s="219"/>
      <c r="G136" s="151"/>
      <c r="H136" s="219"/>
      <c r="I136" s="163"/>
    </row>
    <row r="137" spans="1:9" ht="15" x14ac:dyDescent="0.2">
      <c r="A137" s="127" t="s">
        <v>166</v>
      </c>
      <c r="B137" s="139" t="s">
        <v>167</v>
      </c>
      <c r="C137" s="139" t="s">
        <v>319</v>
      </c>
      <c r="D137" s="139"/>
      <c r="E137" s="139" t="s">
        <v>169</v>
      </c>
      <c r="F137" s="220">
        <v>0.33333333333333331</v>
      </c>
      <c r="G137" s="152">
        <v>1</v>
      </c>
      <c r="H137" s="220">
        <f>F137+TIME(0,G137,0)</f>
        <v>0.33402777777777776</v>
      </c>
      <c r="I137" s="164"/>
    </row>
    <row r="138" spans="1:9" ht="15" x14ac:dyDescent="0.2">
      <c r="A138" s="127" t="s">
        <v>170</v>
      </c>
      <c r="B138" s="139" t="s">
        <v>167</v>
      </c>
      <c r="C138" s="139" t="s">
        <v>320</v>
      </c>
      <c r="D138" s="139"/>
      <c r="E138" s="139" t="s">
        <v>172</v>
      </c>
      <c r="F138" s="220">
        <f>H137</f>
        <v>0.33402777777777776</v>
      </c>
      <c r="G138" s="152">
        <v>1</v>
      </c>
      <c r="H138" s="220">
        <f>F138+TIME(0,G138,0)</f>
        <v>0.3347222222222222</v>
      </c>
      <c r="I138" s="164"/>
    </row>
    <row r="139" spans="1:9" ht="15" x14ac:dyDescent="0.2">
      <c r="A139" s="128" t="s">
        <v>173</v>
      </c>
      <c r="B139" s="140" t="s">
        <v>176</v>
      </c>
      <c r="C139" s="140" t="s">
        <v>384</v>
      </c>
      <c r="D139" s="203" t="s">
        <v>112</v>
      </c>
      <c r="E139" s="140" t="s">
        <v>169</v>
      </c>
      <c r="F139" s="221">
        <f>H138</f>
        <v>0.3347222222222222</v>
      </c>
      <c r="G139" s="153">
        <v>1</v>
      </c>
      <c r="H139" s="221">
        <f>F139+TIME(0,G139,0)</f>
        <v>0.33541666666666664</v>
      </c>
      <c r="I139" s="165"/>
    </row>
    <row r="141" spans="1:9" ht="15.75" x14ac:dyDescent="0.25">
      <c r="A141" s="126" t="s">
        <v>182</v>
      </c>
      <c r="B141" s="138"/>
      <c r="C141" s="138" t="s">
        <v>183</v>
      </c>
      <c r="D141" s="138"/>
      <c r="E141" s="138"/>
      <c r="F141" s="219"/>
      <c r="G141" s="151"/>
      <c r="H141" s="219"/>
      <c r="I141" s="163"/>
    </row>
    <row r="142" spans="1:9" ht="15" x14ac:dyDescent="0.2">
      <c r="A142" s="127" t="s">
        <v>184</v>
      </c>
      <c r="B142" s="139" t="s">
        <v>167</v>
      </c>
      <c r="C142" s="139" t="s">
        <v>321</v>
      </c>
      <c r="D142" s="202" t="s">
        <v>512</v>
      </c>
      <c r="E142" s="139" t="s">
        <v>169</v>
      </c>
      <c r="F142" s="220">
        <f>H139</f>
        <v>0.33541666666666664</v>
      </c>
      <c r="G142" s="152">
        <v>1</v>
      </c>
      <c r="H142" s="220">
        <f t="shared" ref="H142:H150" si="12">F142+TIME(0,G142,0)</f>
        <v>0.33611111111111108</v>
      </c>
      <c r="I142" s="164"/>
    </row>
    <row r="143" spans="1:9" ht="15" x14ac:dyDescent="0.2">
      <c r="A143" s="127" t="s">
        <v>217</v>
      </c>
      <c r="B143" s="139" t="s">
        <v>167</v>
      </c>
      <c r="C143" s="139" t="s">
        <v>322</v>
      </c>
      <c r="D143" s="202" t="s">
        <v>512</v>
      </c>
      <c r="E143" s="139" t="s">
        <v>169</v>
      </c>
      <c r="F143" s="220">
        <f t="shared" ref="F143:F150" si="13">H142</f>
        <v>0.33611111111111108</v>
      </c>
      <c r="G143" s="152">
        <v>1</v>
      </c>
      <c r="H143" s="220">
        <f t="shared" si="12"/>
        <v>0.33680555555555552</v>
      </c>
      <c r="I143" s="164"/>
    </row>
    <row r="144" spans="1:9" ht="15" x14ac:dyDescent="0.2">
      <c r="A144" s="127" t="s">
        <v>219</v>
      </c>
      <c r="B144" s="139" t="s">
        <v>167</v>
      </c>
      <c r="C144" s="139" t="s">
        <v>336</v>
      </c>
      <c r="D144" s="139"/>
      <c r="E144" s="139" t="s">
        <v>179</v>
      </c>
      <c r="F144" s="220">
        <f t="shared" si="13"/>
        <v>0.33680555555555552</v>
      </c>
      <c r="G144" s="152">
        <v>1</v>
      </c>
      <c r="H144" s="220">
        <f t="shared" si="12"/>
        <v>0.33749999999999997</v>
      </c>
      <c r="I144" s="164"/>
    </row>
    <row r="145" spans="1:9" ht="30" x14ac:dyDescent="0.2">
      <c r="A145" s="127" t="s">
        <v>223</v>
      </c>
      <c r="B145" s="139" t="s">
        <v>167</v>
      </c>
      <c r="C145" s="139" t="s">
        <v>337</v>
      </c>
      <c r="D145" s="202" t="s">
        <v>512</v>
      </c>
      <c r="E145" s="139" t="s">
        <v>169</v>
      </c>
      <c r="F145" s="220">
        <f t="shared" si="13"/>
        <v>0.33749999999999997</v>
      </c>
      <c r="G145" s="152">
        <v>1</v>
      </c>
      <c r="H145" s="220">
        <f t="shared" si="12"/>
        <v>0.33819444444444441</v>
      </c>
      <c r="I145" s="164"/>
    </row>
    <row r="146" spans="1:9" ht="15" x14ac:dyDescent="0.2">
      <c r="A146" s="127" t="s">
        <v>224</v>
      </c>
      <c r="B146" s="139" t="s">
        <v>167</v>
      </c>
      <c r="C146" s="139" t="s">
        <v>338</v>
      </c>
      <c r="D146" s="202" t="s">
        <v>512</v>
      </c>
      <c r="E146" s="139" t="s">
        <v>169</v>
      </c>
      <c r="F146" s="220">
        <f t="shared" si="13"/>
        <v>0.33819444444444441</v>
      </c>
      <c r="G146" s="152">
        <v>1</v>
      </c>
      <c r="H146" s="220">
        <f t="shared" si="12"/>
        <v>0.33888888888888885</v>
      </c>
      <c r="I146" s="164"/>
    </row>
    <row r="147" spans="1:9" ht="15" x14ac:dyDescent="0.2">
      <c r="A147" s="127" t="s">
        <v>325</v>
      </c>
      <c r="B147" s="139" t="s">
        <v>167</v>
      </c>
      <c r="C147" s="139" t="s">
        <v>339</v>
      </c>
      <c r="D147" s="202" t="s">
        <v>512</v>
      </c>
      <c r="E147" s="139" t="s">
        <v>169</v>
      </c>
      <c r="F147" s="220">
        <f t="shared" si="13"/>
        <v>0.33888888888888885</v>
      </c>
      <c r="G147" s="152">
        <v>1</v>
      </c>
      <c r="H147" s="220">
        <f t="shared" si="12"/>
        <v>0.33958333333333329</v>
      </c>
      <c r="I147" s="164"/>
    </row>
    <row r="148" spans="1:9" ht="15" x14ac:dyDescent="0.2">
      <c r="A148" s="127" t="s">
        <v>340</v>
      </c>
      <c r="B148" s="139" t="s">
        <v>167</v>
      </c>
      <c r="C148" s="139" t="s">
        <v>341</v>
      </c>
      <c r="D148" s="202" t="s">
        <v>512</v>
      </c>
      <c r="E148" s="139" t="s">
        <v>169</v>
      </c>
      <c r="F148" s="220">
        <f t="shared" si="13"/>
        <v>0.33958333333333329</v>
      </c>
      <c r="G148" s="152">
        <v>1</v>
      </c>
      <c r="H148" s="220">
        <f t="shared" si="12"/>
        <v>0.34027777777777773</v>
      </c>
      <c r="I148" s="164"/>
    </row>
    <row r="149" spans="1:9" ht="15" x14ac:dyDescent="0.2">
      <c r="A149" s="174" t="s">
        <v>379</v>
      </c>
      <c r="B149" s="180"/>
      <c r="C149" s="180"/>
      <c r="D149" s="180"/>
      <c r="E149" s="180"/>
      <c r="F149" s="232">
        <f t="shared" si="13"/>
        <v>0.34027777777777773</v>
      </c>
      <c r="G149" s="186">
        <v>0</v>
      </c>
      <c r="H149" s="232">
        <f t="shared" si="12"/>
        <v>0.34027777777777773</v>
      </c>
      <c r="I149" s="192"/>
    </row>
    <row r="150" spans="1:9" ht="15" x14ac:dyDescent="0.2">
      <c r="A150" s="172" t="s">
        <v>431</v>
      </c>
      <c r="B150" s="178"/>
      <c r="C150" s="178"/>
      <c r="D150" s="178"/>
      <c r="E150" s="178"/>
      <c r="F150" s="227">
        <f t="shared" si="13"/>
        <v>0.34027777777777773</v>
      </c>
      <c r="G150" s="184">
        <v>0</v>
      </c>
      <c r="H150" s="227">
        <f t="shared" si="12"/>
        <v>0.34027777777777773</v>
      </c>
      <c r="I150" s="190"/>
    </row>
    <row r="152" spans="1:9" ht="15.75" x14ac:dyDescent="0.25">
      <c r="A152" s="126" t="s">
        <v>225</v>
      </c>
      <c r="B152" s="138"/>
      <c r="C152" s="138" t="s">
        <v>342</v>
      </c>
      <c r="D152" s="138"/>
      <c r="E152" s="138"/>
      <c r="F152" s="219"/>
      <c r="G152" s="151"/>
      <c r="H152" s="219"/>
      <c r="I152" s="163"/>
    </row>
    <row r="153" spans="1:9" ht="15.75" x14ac:dyDescent="0.25">
      <c r="A153" s="129" t="s">
        <v>227</v>
      </c>
      <c r="B153" s="141"/>
      <c r="C153" s="141" t="s">
        <v>343</v>
      </c>
      <c r="D153" s="141"/>
      <c r="E153" s="141"/>
      <c r="F153" s="222"/>
      <c r="G153" s="154"/>
      <c r="H153" s="222"/>
      <c r="I153" s="166"/>
    </row>
    <row r="154" spans="1:9" ht="14.25" x14ac:dyDescent="0.2">
      <c r="A154" s="130" t="s">
        <v>385</v>
      </c>
      <c r="B154" s="142" t="s">
        <v>167</v>
      </c>
      <c r="C154" s="142" t="s">
        <v>449</v>
      </c>
      <c r="D154" s="142"/>
      <c r="E154" s="142" t="s">
        <v>233</v>
      </c>
      <c r="F154" s="223">
        <f>H150</f>
        <v>0.34027777777777773</v>
      </c>
      <c r="G154" s="155">
        <v>2</v>
      </c>
      <c r="H154" s="223">
        <f t="shared" ref="H154:H160" si="14">F154+TIME(0,G154,0)</f>
        <v>0.34166666666666662</v>
      </c>
      <c r="I154" s="167"/>
    </row>
    <row r="155" spans="1:9" ht="14.25" x14ac:dyDescent="0.2">
      <c r="A155" s="130" t="s">
        <v>386</v>
      </c>
      <c r="B155" s="142" t="s">
        <v>335</v>
      </c>
      <c r="C155" s="142" t="s">
        <v>344</v>
      </c>
      <c r="D155" s="148" t="s">
        <v>508</v>
      </c>
      <c r="E155" s="142" t="s">
        <v>233</v>
      </c>
      <c r="F155" s="223">
        <f t="shared" ref="F155:F160" si="15">H154</f>
        <v>0.34166666666666662</v>
      </c>
      <c r="G155" s="155">
        <v>10</v>
      </c>
      <c r="H155" s="223">
        <f t="shared" si="14"/>
        <v>0.34861111111111104</v>
      </c>
      <c r="I155" s="167"/>
    </row>
    <row r="156" spans="1:9" ht="28.5" x14ac:dyDescent="0.2">
      <c r="A156" s="130" t="s">
        <v>387</v>
      </c>
      <c r="B156" s="142" t="s">
        <v>167</v>
      </c>
      <c r="C156" s="142" t="s">
        <v>345</v>
      </c>
      <c r="D156" s="148" t="s">
        <v>345</v>
      </c>
      <c r="E156" s="142" t="s">
        <v>233</v>
      </c>
      <c r="F156" s="223">
        <f t="shared" si="15"/>
        <v>0.34861111111111104</v>
      </c>
      <c r="G156" s="155">
        <v>6</v>
      </c>
      <c r="H156" s="223">
        <f t="shared" si="14"/>
        <v>0.35277777777777769</v>
      </c>
      <c r="I156" s="167" t="s">
        <v>536</v>
      </c>
    </row>
    <row r="157" spans="1:9" ht="14.25" x14ac:dyDescent="0.2">
      <c r="A157" s="130" t="s">
        <v>388</v>
      </c>
      <c r="B157" s="142" t="s">
        <v>167</v>
      </c>
      <c r="C157" s="142" t="s">
        <v>346</v>
      </c>
      <c r="D157" s="142"/>
      <c r="E157" s="142" t="s">
        <v>179</v>
      </c>
      <c r="F157" s="223">
        <f t="shared" si="15"/>
        <v>0.35277777777777769</v>
      </c>
      <c r="G157" s="155">
        <v>2</v>
      </c>
      <c r="H157" s="223">
        <f t="shared" si="14"/>
        <v>0.35416666666666657</v>
      </c>
      <c r="I157" s="167"/>
    </row>
    <row r="158" spans="1:9" ht="14.25" x14ac:dyDescent="0.2">
      <c r="A158" s="130" t="s">
        <v>389</v>
      </c>
      <c r="B158" s="142" t="s">
        <v>167</v>
      </c>
      <c r="C158" s="142" t="s">
        <v>347</v>
      </c>
      <c r="D158" s="148" t="s">
        <v>518</v>
      </c>
      <c r="E158" s="142" t="s">
        <v>169</v>
      </c>
      <c r="F158" s="223">
        <f t="shared" si="15"/>
        <v>0.35416666666666657</v>
      </c>
      <c r="G158" s="155">
        <v>2</v>
      </c>
      <c r="H158" s="223">
        <f t="shared" si="14"/>
        <v>0.35555555555555546</v>
      </c>
      <c r="I158" s="167"/>
    </row>
    <row r="159" spans="1:9" ht="14.25" x14ac:dyDescent="0.2">
      <c r="A159" s="130" t="s">
        <v>390</v>
      </c>
      <c r="B159" s="142" t="s">
        <v>167</v>
      </c>
      <c r="C159" s="142" t="s">
        <v>348</v>
      </c>
      <c r="D159" s="148" t="s">
        <v>518</v>
      </c>
      <c r="E159" s="142" t="s">
        <v>510</v>
      </c>
      <c r="F159" s="223">
        <f t="shared" si="15"/>
        <v>0.35555555555555546</v>
      </c>
      <c r="G159" s="155">
        <v>5</v>
      </c>
      <c r="H159" s="223">
        <f t="shared" si="14"/>
        <v>0.35902777777777767</v>
      </c>
      <c r="I159" s="167" t="s">
        <v>536</v>
      </c>
    </row>
    <row r="160" spans="1:9" ht="14.25" x14ac:dyDescent="0.2">
      <c r="A160" s="173" t="s">
        <v>391</v>
      </c>
      <c r="B160" s="179"/>
      <c r="C160" s="179"/>
      <c r="D160" s="179"/>
      <c r="E160" s="179"/>
      <c r="F160" s="228">
        <f t="shared" si="15"/>
        <v>0.35902777777777767</v>
      </c>
      <c r="G160" s="185">
        <v>0</v>
      </c>
      <c r="H160" s="228">
        <f t="shared" si="14"/>
        <v>0.35902777777777767</v>
      </c>
      <c r="I160" s="191"/>
    </row>
    <row r="161" spans="1:9" ht="15.75" x14ac:dyDescent="0.25">
      <c r="A161" s="129" t="s">
        <v>229</v>
      </c>
      <c r="B161" s="141"/>
      <c r="C161" s="141" t="s">
        <v>274</v>
      </c>
      <c r="D161" s="141"/>
      <c r="E161" s="141"/>
      <c r="F161" s="222"/>
      <c r="G161" s="154"/>
      <c r="H161" s="222"/>
      <c r="I161" s="166"/>
    </row>
    <row r="162" spans="1:9" ht="14.25" x14ac:dyDescent="0.2">
      <c r="A162" s="130" t="s">
        <v>392</v>
      </c>
      <c r="B162" s="142" t="s">
        <v>167</v>
      </c>
      <c r="C162" s="142" t="s">
        <v>421</v>
      </c>
      <c r="D162" s="148" t="s">
        <v>518</v>
      </c>
      <c r="E162" s="142" t="s">
        <v>276</v>
      </c>
      <c r="F162" s="223">
        <f>H160</f>
        <v>0.35902777777777767</v>
      </c>
      <c r="G162" s="155">
        <v>3</v>
      </c>
      <c r="H162" s="223">
        <f t="shared" ref="H162:H167" si="16">F162+TIME(0,G162,0)</f>
        <v>0.36111111111111099</v>
      </c>
      <c r="I162" s="167"/>
    </row>
    <row r="163" spans="1:9" ht="14.25" x14ac:dyDescent="0.2">
      <c r="A163" s="130" t="s">
        <v>393</v>
      </c>
      <c r="B163" s="142" t="s">
        <v>167</v>
      </c>
      <c r="C163" s="142" t="s">
        <v>349</v>
      </c>
      <c r="D163" s="148" t="s">
        <v>518</v>
      </c>
      <c r="E163" s="142" t="s">
        <v>350</v>
      </c>
      <c r="F163" s="223">
        <f>H162</f>
        <v>0.36111111111111099</v>
      </c>
      <c r="G163" s="155">
        <v>3</v>
      </c>
      <c r="H163" s="223">
        <f t="shared" si="16"/>
        <v>0.36319444444444432</v>
      </c>
      <c r="I163" s="167"/>
    </row>
    <row r="164" spans="1:9" ht="14.25" x14ac:dyDescent="0.2">
      <c r="A164" s="130" t="s">
        <v>394</v>
      </c>
      <c r="B164" s="142" t="s">
        <v>167</v>
      </c>
      <c r="C164" s="142" t="s">
        <v>278</v>
      </c>
      <c r="D164" s="148" t="s">
        <v>518</v>
      </c>
      <c r="E164" s="142" t="s">
        <v>233</v>
      </c>
      <c r="F164" s="223">
        <f>H163</f>
        <v>0.36319444444444432</v>
      </c>
      <c r="G164" s="155">
        <v>10</v>
      </c>
      <c r="H164" s="223">
        <f t="shared" si="16"/>
        <v>0.37013888888888874</v>
      </c>
      <c r="I164" s="167"/>
    </row>
    <row r="165" spans="1:9" ht="14.25" x14ac:dyDescent="0.2">
      <c r="A165" s="130" t="s">
        <v>395</v>
      </c>
      <c r="B165" s="142" t="s">
        <v>167</v>
      </c>
      <c r="C165" s="142" t="s">
        <v>511</v>
      </c>
      <c r="D165" s="148" t="s">
        <v>518</v>
      </c>
      <c r="E165" s="142" t="s">
        <v>285</v>
      </c>
      <c r="F165" s="223">
        <f>H164</f>
        <v>0.37013888888888874</v>
      </c>
      <c r="G165" s="155">
        <v>3</v>
      </c>
      <c r="H165" s="223">
        <f t="shared" si="16"/>
        <v>0.37222222222222207</v>
      </c>
      <c r="I165" s="167"/>
    </row>
    <row r="166" spans="1:9" ht="14.25" x14ac:dyDescent="0.2">
      <c r="A166" s="130" t="s">
        <v>396</v>
      </c>
      <c r="B166" s="142" t="s">
        <v>167</v>
      </c>
      <c r="C166" s="142" t="s">
        <v>281</v>
      </c>
      <c r="D166" s="148" t="s">
        <v>518</v>
      </c>
      <c r="E166" s="142" t="s">
        <v>282</v>
      </c>
      <c r="F166" s="223">
        <f>H165</f>
        <v>0.37222222222222207</v>
      </c>
      <c r="G166" s="155">
        <v>3</v>
      </c>
      <c r="H166" s="223">
        <f t="shared" si="16"/>
        <v>0.37430555555555539</v>
      </c>
      <c r="I166" s="167"/>
    </row>
    <row r="167" spans="1:9" ht="14.25" x14ac:dyDescent="0.2">
      <c r="A167" s="130" t="s">
        <v>408</v>
      </c>
      <c r="B167" s="142" t="s">
        <v>167</v>
      </c>
      <c r="C167" s="142" t="s">
        <v>430</v>
      </c>
      <c r="D167" s="148" t="s">
        <v>518</v>
      </c>
      <c r="E167" s="142" t="s">
        <v>285</v>
      </c>
      <c r="F167" s="223">
        <f>H166</f>
        <v>0.37430555555555539</v>
      </c>
      <c r="G167" s="155">
        <v>3</v>
      </c>
      <c r="H167" s="223">
        <f t="shared" si="16"/>
        <v>0.37638888888888872</v>
      </c>
      <c r="I167" s="167"/>
    </row>
    <row r="168" spans="1:9" ht="15.75" x14ac:dyDescent="0.25">
      <c r="A168" s="129" t="s">
        <v>231</v>
      </c>
      <c r="B168" s="141"/>
      <c r="C168" s="141" t="s">
        <v>287</v>
      </c>
      <c r="D168" s="141"/>
      <c r="E168" s="141"/>
      <c r="F168" s="222"/>
      <c r="G168" s="154"/>
      <c r="H168" s="222"/>
      <c r="I168" s="166"/>
    </row>
    <row r="169" spans="1:9" ht="14.25" x14ac:dyDescent="0.2">
      <c r="A169" s="130" t="s">
        <v>397</v>
      </c>
      <c r="B169" s="142" t="s">
        <v>167</v>
      </c>
      <c r="C169" s="142" t="s">
        <v>459</v>
      </c>
      <c r="D169" s="148" t="s">
        <v>518</v>
      </c>
      <c r="E169" s="142" t="s">
        <v>189</v>
      </c>
      <c r="F169" s="223">
        <f>H167</f>
        <v>0.37638888888888872</v>
      </c>
      <c r="G169" s="155">
        <v>3</v>
      </c>
      <c r="H169" s="223">
        <f t="shared" ref="H169:H176" si="17">F169+TIME(0,G169,0)</f>
        <v>0.37847222222222204</v>
      </c>
      <c r="I169" s="167"/>
    </row>
    <row r="170" spans="1:9" ht="14.25" x14ac:dyDescent="0.2">
      <c r="A170" s="130" t="s">
        <v>398</v>
      </c>
      <c r="B170" s="142" t="s">
        <v>167</v>
      </c>
      <c r="C170" s="142" t="s">
        <v>292</v>
      </c>
      <c r="D170" s="148" t="s">
        <v>518</v>
      </c>
      <c r="E170" s="142" t="s">
        <v>537</v>
      </c>
      <c r="F170" s="223">
        <f t="shared" ref="F170:F176" si="18">H169</f>
        <v>0.37847222222222204</v>
      </c>
      <c r="G170" s="155">
        <v>3</v>
      </c>
      <c r="H170" s="223">
        <f t="shared" si="17"/>
        <v>0.38055555555555537</v>
      </c>
      <c r="I170" s="167" t="s">
        <v>536</v>
      </c>
    </row>
    <row r="171" spans="1:9" ht="14.25" x14ac:dyDescent="0.2">
      <c r="A171" s="130" t="s">
        <v>399</v>
      </c>
      <c r="B171" s="142" t="s">
        <v>167</v>
      </c>
      <c r="C171" s="142" t="s">
        <v>294</v>
      </c>
      <c r="D171" s="148" t="s">
        <v>518</v>
      </c>
      <c r="E171" s="142" t="s">
        <v>295</v>
      </c>
      <c r="F171" s="223">
        <f t="shared" si="18"/>
        <v>0.38055555555555537</v>
      </c>
      <c r="G171" s="155">
        <v>3</v>
      </c>
      <c r="H171" s="223">
        <f t="shared" si="17"/>
        <v>0.3826388888888887</v>
      </c>
      <c r="I171" s="167"/>
    </row>
    <row r="172" spans="1:9" ht="14.25" x14ac:dyDescent="0.2">
      <c r="A172" s="130" t="s">
        <v>400</v>
      </c>
      <c r="B172" s="142" t="s">
        <v>167</v>
      </c>
      <c r="C172" s="142" t="s">
        <v>297</v>
      </c>
      <c r="D172" s="148" t="s">
        <v>518</v>
      </c>
      <c r="E172" s="142" t="s">
        <v>179</v>
      </c>
      <c r="F172" s="223">
        <f t="shared" si="18"/>
        <v>0.3826388888888887</v>
      </c>
      <c r="G172" s="155">
        <v>3</v>
      </c>
      <c r="H172" s="223">
        <f t="shared" si="17"/>
        <v>0.38472222222222202</v>
      </c>
      <c r="I172" s="167"/>
    </row>
    <row r="173" spans="1:9" ht="14.25" x14ac:dyDescent="0.2">
      <c r="A173" s="130" t="s">
        <v>401</v>
      </c>
      <c r="B173" s="142" t="s">
        <v>167</v>
      </c>
      <c r="C173" s="142" t="s">
        <v>299</v>
      </c>
      <c r="D173" s="148" t="s">
        <v>518</v>
      </c>
      <c r="E173" s="142" t="s">
        <v>300</v>
      </c>
      <c r="F173" s="223">
        <f t="shared" si="18"/>
        <v>0.38472222222222202</v>
      </c>
      <c r="G173" s="155">
        <v>3</v>
      </c>
      <c r="H173" s="223">
        <f t="shared" si="17"/>
        <v>0.38680555555555535</v>
      </c>
      <c r="I173" s="167"/>
    </row>
    <row r="174" spans="1:9" ht="14.25" x14ac:dyDescent="0.2">
      <c r="A174" s="130" t="s">
        <v>402</v>
      </c>
      <c r="B174" s="142" t="s">
        <v>167</v>
      </c>
      <c r="C174" s="142" t="s">
        <v>352</v>
      </c>
      <c r="D174" s="148" t="s">
        <v>518</v>
      </c>
      <c r="E174" s="142" t="s">
        <v>303</v>
      </c>
      <c r="F174" s="223">
        <f t="shared" si="18"/>
        <v>0.38680555555555535</v>
      </c>
      <c r="G174" s="155">
        <v>3</v>
      </c>
      <c r="H174" s="223">
        <f t="shared" si="17"/>
        <v>0.38888888888888867</v>
      </c>
      <c r="I174" s="167"/>
    </row>
    <row r="175" spans="1:9" ht="14.25" x14ac:dyDescent="0.2">
      <c r="A175" s="130" t="s">
        <v>403</v>
      </c>
      <c r="B175" s="142" t="s">
        <v>167</v>
      </c>
      <c r="C175" s="142" t="s">
        <v>353</v>
      </c>
      <c r="D175" s="148" t="s">
        <v>518</v>
      </c>
      <c r="E175" s="142" t="s">
        <v>306</v>
      </c>
      <c r="F175" s="223">
        <f t="shared" si="18"/>
        <v>0.38888888888888867</v>
      </c>
      <c r="G175" s="155">
        <v>3</v>
      </c>
      <c r="H175" s="223">
        <f t="shared" si="17"/>
        <v>0.390972222222222</v>
      </c>
      <c r="I175" s="167"/>
    </row>
    <row r="176" spans="1:9" ht="14.25" x14ac:dyDescent="0.2">
      <c r="A176" s="130" t="s">
        <v>460</v>
      </c>
      <c r="B176" s="142" t="s">
        <v>167</v>
      </c>
      <c r="C176" s="142" t="s">
        <v>441</v>
      </c>
      <c r="D176" s="148" t="s">
        <v>518</v>
      </c>
      <c r="E176" s="142" t="s">
        <v>378</v>
      </c>
      <c r="F176" s="223">
        <f t="shared" si="18"/>
        <v>0.390972222222222</v>
      </c>
      <c r="G176" s="155">
        <v>3</v>
      </c>
      <c r="H176" s="223">
        <f t="shared" si="17"/>
        <v>0.39305555555555532</v>
      </c>
      <c r="I176" s="167"/>
    </row>
    <row r="177" spans="1:9" ht="15.75" x14ac:dyDescent="0.25">
      <c r="A177" s="129" t="s">
        <v>234</v>
      </c>
      <c r="B177" s="141"/>
      <c r="C177" s="141" t="s">
        <v>354</v>
      </c>
      <c r="D177" s="141"/>
      <c r="E177" s="141"/>
      <c r="F177" s="222"/>
      <c r="G177" s="154"/>
      <c r="H177" s="222"/>
      <c r="I177" s="166"/>
    </row>
    <row r="178" spans="1:9" ht="14.25" x14ac:dyDescent="0.2">
      <c r="A178" s="130" t="s">
        <v>404</v>
      </c>
      <c r="B178" s="142" t="s">
        <v>167</v>
      </c>
      <c r="C178" s="142" t="s">
        <v>442</v>
      </c>
      <c r="D178" s="148" t="s">
        <v>518</v>
      </c>
      <c r="E178" s="142" t="s">
        <v>429</v>
      </c>
      <c r="F178" s="223">
        <f>H176</f>
        <v>0.39305555555555532</v>
      </c>
      <c r="G178" s="155">
        <v>3</v>
      </c>
      <c r="H178" s="223">
        <f>F178+TIME(0,G178,0)</f>
        <v>0.39513888888888865</v>
      </c>
      <c r="I178" s="167"/>
    </row>
    <row r="179" spans="1:9" ht="15.75" x14ac:dyDescent="0.25">
      <c r="A179" s="129" t="s">
        <v>236</v>
      </c>
      <c r="B179" s="141"/>
      <c r="C179" s="141" t="s">
        <v>409</v>
      </c>
      <c r="D179" s="141"/>
      <c r="E179" s="141"/>
      <c r="F179" s="222"/>
      <c r="G179" s="154"/>
      <c r="H179" s="222"/>
      <c r="I179" s="166"/>
    </row>
    <row r="180" spans="1:9" ht="14.25" x14ac:dyDescent="0.2">
      <c r="A180" s="130" t="s">
        <v>405</v>
      </c>
      <c r="B180" s="142" t="s">
        <v>167</v>
      </c>
      <c r="C180" s="142" t="s">
        <v>410</v>
      </c>
      <c r="D180" s="148" t="s">
        <v>518</v>
      </c>
      <c r="E180" s="142" t="s">
        <v>355</v>
      </c>
      <c r="F180" s="223">
        <f>H178</f>
        <v>0.39513888888888865</v>
      </c>
      <c r="G180" s="155">
        <v>5</v>
      </c>
      <c r="H180" s="223">
        <f t="shared" ref="H180:H185" si="19">F180+TIME(0,G180,0)</f>
        <v>0.39861111111111086</v>
      </c>
      <c r="I180" s="167"/>
    </row>
    <row r="181" spans="1:9" ht="14.25" x14ac:dyDescent="0.2">
      <c r="A181" s="130" t="s">
        <v>538</v>
      </c>
      <c r="B181" s="142" t="s">
        <v>167</v>
      </c>
      <c r="C181" s="142" t="s">
        <v>356</v>
      </c>
      <c r="D181" s="148" t="s">
        <v>518</v>
      </c>
      <c r="E181" s="142" t="s">
        <v>445</v>
      </c>
      <c r="F181" s="223">
        <f>H180</f>
        <v>0.39861111111111086</v>
      </c>
      <c r="G181" s="155">
        <v>5</v>
      </c>
      <c r="H181" s="223">
        <f t="shared" si="19"/>
        <v>0.40208333333333307</v>
      </c>
      <c r="I181" s="167"/>
    </row>
    <row r="182" spans="1:9" ht="14.25" x14ac:dyDescent="0.2">
      <c r="A182" s="130" t="s">
        <v>539</v>
      </c>
      <c r="B182" s="142" t="s">
        <v>167</v>
      </c>
      <c r="C182" s="142" t="s">
        <v>411</v>
      </c>
      <c r="D182" s="148" t="s">
        <v>518</v>
      </c>
      <c r="E182" s="142" t="s">
        <v>355</v>
      </c>
      <c r="F182" s="223">
        <f>H181</f>
        <v>0.40208333333333307</v>
      </c>
      <c r="G182" s="155">
        <v>5</v>
      </c>
      <c r="H182" s="223">
        <f t="shared" si="19"/>
        <v>0.40555555555555528</v>
      </c>
      <c r="I182" s="167"/>
    </row>
    <row r="183" spans="1:9" ht="14.25" x14ac:dyDescent="0.2">
      <c r="A183" s="130" t="s">
        <v>540</v>
      </c>
      <c r="B183" s="142" t="s">
        <v>167</v>
      </c>
      <c r="C183" s="142" t="s">
        <v>357</v>
      </c>
      <c r="D183" s="148" t="s">
        <v>518</v>
      </c>
      <c r="E183" s="142" t="s">
        <v>310</v>
      </c>
      <c r="F183" s="223">
        <f>H182</f>
        <v>0.40555555555555528</v>
      </c>
      <c r="G183" s="155">
        <v>5</v>
      </c>
      <c r="H183" s="223">
        <f t="shared" si="19"/>
        <v>0.40902777777777749</v>
      </c>
      <c r="I183" s="167"/>
    </row>
    <row r="184" spans="1:9" ht="14.25" x14ac:dyDescent="0.2">
      <c r="A184" s="130" t="s">
        <v>541</v>
      </c>
      <c r="B184" s="142" t="s">
        <v>167</v>
      </c>
      <c r="C184" s="142" t="s">
        <v>412</v>
      </c>
      <c r="D184" s="148" t="s">
        <v>518</v>
      </c>
      <c r="E184" s="142" t="s">
        <v>358</v>
      </c>
      <c r="F184" s="223">
        <f>H183</f>
        <v>0.40902777777777749</v>
      </c>
      <c r="G184" s="155">
        <v>5</v>
      </c>
      <c r="H184" s="223">
        <f t="shared" si="19"/>
        <v>0.4124999999999997</v>
      </c>
      <c r="I184" s="167"/>
    </row>
    <row r="185" spans="1:9" ht="14.25" x14ac:dyDescent="0.2">
      <c r="A185" s="213" t="s">
        <v>542</v>
      </c>
      <c r="B185" s="214" t="s">
        <v>167</v>
      </c>
      <c r="C185" s="214" t="s">
        <v>331</v>
      </c>
      <c r="D185" s="215" t="s">
        <v>518</v>
      </c>
      <c r="E185" s="214" t="s">
        <v>189</v>
      </c>
      <c r="F185" s="234">
        <f>H184</f>
        <v>0.4124999999999997</v>
      </c>
      <c r="G185" s="216">
        <v>10</v>
      </c>
      <c r="H185" s="234">
        <f t="shared" si="19"/>
        <v>0.41944444444444412</v>
      </c>
      <c r="I185" s="217"/>
    </row>
    <row r="187" spans="1:9" ht="15.75" x14ac:dyDescent="0.25">
      <c r="A187" s="126" t="s">
        <v>249</v>
      </c>
      <c r="B187" s="138"/>
      <c r="C187" s="138" t="s">
        <v>359</v>
      </c>
      <c r="D187" s="138"/>
      <c r="E187" s="138"/>
      <c r="F187" s="219"/>
      <c r="G187" s="151"/>
      <c r="H187" s="219"/>
      <c r="I187" s="163"/>
    </row>
    <row r="188" spans="1:9" ht="15.75" x14ac:dyDescent="0.25">
      <c r="A188" s="129" t="s">
        <v>251</v>
      </c>
      <c r="B188" s="141"/>
      <c r="C188" s="141" t="s">
        <v>361</v>
      </c>
      <c r="D188" s="141"/>
      <c r="E188" s="141"/>
      <c r="F188" s="222"/>
      <c r="G188" s="154"/>
      <c r="H188" s="222"/>
      <c r="I188" s="166"/>
    </row>
    <row r="189" spans="1:9" ht="14.25" x14ac:dyDescent="0.2">
      <c r="A189" s="130" t="s">
        <v>253</v>
      </c>
      <c r="B189" s="142" t="s">
        <v>176</v>
      </c>
      <c r="C189" s="142" t="s">
        <v>362</v>
      </c>
      <c r="D189" s="148" t="s">
        <v>1</v>
      </c>
      <c r="E189" s="142" t="s">
        <v>189</v>
      </c>
      <c r="F189" s="223">
        <f>H185</f>
        <v>0.41944444444444412</v>
      </c>
      <c r="G189" s="155">
        <v>3</v>
      </c>
      <c r="H189" s="223">
        <f>F189+TIME(0,G189,0)</f>
        <v>0.42152777777777745</v>
      </c>
      <c r="I189" s="167"/>
    </row>
    <row r="190" spans="1:9" ht="15.75" x14ac:dyDescent="0.25">
      <c r="A190" s="129" t="s">
        <v>273</v>
      </c>
      <c r="B190" s="141"/>
      <c r="C190" s="141" t="s">
        <v>364</v>
      </c>
      <c r="D190" s="141"/>
      <c r="E190" s="141"/>
      <c r="F190" s="222"/>
      <c r="G190" s="154"/>
      <c r="H190" s="222"/>
      <c r="I190" s="166"/>
    </row>
    <row r="191" spans="1:9" ht="14.25" x14ac:dyDescent="0.2">
      <c r="A191" s="173" t="s">
        <v>275</v>
      </c>
      <c r="B191" s="179" t="s">
        <v>365</v>
      </c>
      <c r="C191" s="179" t="s">
        <v>420</v>
      </c>
      <c r="D191" s="179"/>
      <c r="E191" s="179" t="s">
        <v>276</v>
      </c>
      <c r="F191" s="228">
        <f>H189</f>
        <v>0.42152777777777745</v>
      </c>
      <c r="G191" s="185">
        <v>0</v>
      </c>
      <c r="H191" s="228">
        <f t="shared" ref="H191:H196" si="20">F191+TIME(0,G191,0)</f>
        <v>0.42152777777777745</v>
      </c>
      <c r="I191" s="191"/>
    </row>
    <row r="192" spans="1:9" ht="14.25" x14ac:dyDescent="0.2">
      <c r="A192" s="173" t="s">
        <v>277</v>
      </c>
      <c r="B192" s="179" t="s">
        <v>365</v>
      </c>
      <c r="C192" s="179" t="s">
        <v>349</v>
      </c>
      <c r="D192" s="179"/>
      <c r="E192" s="179" t="s">
        <v>350</v>
      </c>
      <c r="F192" s="228">
        <f>H191</f>
        <v>0.42152777777777745</v>
      </c>
      <c r="G192" s="185">
        <v>0</v>
      </c>
      <c r="H192" s="228">
        <f t="shared" si="20"/>
        <v>0.42152777777777745</v>
      </c>
      <c r="I192" s="191"/>
    </row>
    <row r="193" spans="1:9" ht="14.25" x14ac:dyDescent="0.2">
      <c r="A193" s="173" t="s">
        <v>279</v>
      </c>
      <c r="B193" s="179" t="s">
        <v>365</v>
      </c>
      <c r="C193" s="179" t="s">
        <v>511</v>
      </c>
      <c r="D193" s="179"/>
      <c r="E193" s="179" t="s">
        <v>285</v>
      </c>
      <c r="F193" s="228">
        <f>H192</f>
        <v>0.42152777777777745</v>
      </c>
      <c r="G193" s="185">
        <v>0</v>
      </c>
      <c r="H193" s="228">
        <f t="shared" si="20"/>
        <v>0.42152777777777745</v>
      </c>
      <c r="I193" s="191"/>
    </row>
    <row r="194" spans="1:9" ht="14.25" x14ac:dyDescent="0.2">
      <c r="A194" s="173" t="s">
        <v>280</v>
      </c>
      <c r="B194" s="179" t="s">
        <v>365</v>
      </c>
      <c r="C194" s="179" t="s">
        <v>278</v>
      </c>
      <c r="D194" s="179"/>
      <c r="E194" s="179" t="s">
        <v>233</v>
      </c>
      <c r="F194" s="228">
        <f>H193</f>
        <v>0.42152777777777745</v>
      </c>
      <c r="G194" s="185">
        <v>0</v>
      </c>
      <c r="H194" s="228">
        <f t="shared" si="20"/>
        <v>0.42152777777777745</v>
      </c>
      <c r="I194" s="191"/>
    </row>
    <row r="195" spans="1:9" ht="14.25" x14ac:dyDescent="0.2">
      <c r="A195" s="173" t="s">
        <v>283</v>
      </c>
      <c r="B195" s="179" t="s">
        <v>176</v>
      </c>
      <c r="C195" s="179" t="s">
        <v>281</v>
      </c>
      <c r="D195" s="179"/>
      <c r="E195" s="179" t="s">
        <v>282</v>
      </c>
      <c r="F195" s="228">
        <f>H194</f>
        <v>0.42152777777777745</v>
      </c>
      <c r="G195" s="185">
        <v>0</v>
      </c>
      <c r="H195" s="228">
        <f t="shared" si="20"/>
        <v>0.42152777777777745</v>
      </c>
      <c r="I195" s="191"/>
    </row>
    <row r="196" spans="1:9" ht="28.5" x14ac:dyDescent="0.2">
      <c r="A196" s="173" t="s">
        <v>406</v>
      </c>
      <c r="B196" s="179" t="s">
        <v>365</v>
      </c>
      <c r="C196" s="179" t="s">
        <v>519</v>
      </c>
      <c r="D196" s="179"/>
      <c r="E196" s="179" t="s">
        <v>285</v>
      </c>
      <c r="F196" s="228">
        <f>H195</f>
        <v>0.42152777777777745</v>
      </c>
      <c r="G196" s="185">
        <v>0</v>
      </c>
      <c r="H196" s="228">
        <f t="shared" si="20"/>
        <v>0.42152777777777745</v>
      </c>
      <c r="I196" s="191" t="s">
        <v>536</v>
      </c>
    </row>
    <row r="197" spans="1:9" ht="15.75" x14ac:dyDescent="0.25">
      <c r="A197" s="129" t="s">
        <v>286</v>
      </c>
      <c r="B197" s="141"/>
      <c r="C197" s="141" t="s">
        <v>367</v>
      </c>
      <c r="D197" s="141"/>
      <c r="E197" s="141"/>
      <c r="F197" s="222"/>
      <c r="G197" s="154"/>
      <c r="H197" s="222"/>
      <c r="I197" s="166"/>
    </row>
    <row r="198" spans="1:9" ht="14.25" x14ac:dyDescent="0.2">
      <c r="A198" s="173" t="s">
        <v>289</v>
      </c>
      <c r="B198" s="179" t="s">
        <v>176</v>
      </c>
      <c r="C198" s="179" t="s">
        <v>459</v>
      </c>
      <c r="D198" s="179"/>
      <c r="E198" s="179" t="s">
        <v>189</v>
      </c>
      <c r="F198" s="228">
        <f>H196</f>
        <v>0.42152777777777745</v>
      </c>
      <c r="G198" s="185">
        <v>0</v>
      </c>
      <c r="H198" s="228">
        <f t="shared" ref="H198:H205" si="21">F198+TIME(0,G198,0)</f>
        <v>0.42152777777777745</v>
      </c>
      <c r="I198" s="191"/>
    </row>
    <row r="199" spans="1:9" ht="14.25" x14ac:dyDescent="0.2">
      <c r="A199" s="173" t="s">
        <v>290</v>
      </c>
      <c r="B199" s="179" t="s">
        <v>176</v>
      </c>
      <c r="C199" s="179" t="s">
        <v>292</v>
      </c>
      <c r="D199" s="179"/>
      <c r="E199" s="179" t="s">
        <v>351</v>
      </c>
      <c r="F199" s="228">
        <f t="shared" ref="F199:F205" si="22">H198</f>
        <v>0.42152777777777745</v>
      </c>
      <c r="G199" s="185">
        <v>0</v>
      </c>
      <c r="H199" s="228">
        <f t="shared" si="21"/>
        <v>0.42152777777777745</v>
      </c>
      <c r="I199" s="191"/>
    </row>
    <row r="200" spans="1:9" ht="14.25" x14ac:dyDescent="0.2">
      <c r="A200" s="173" t="s">
        <v>291</v>
      </c>
      <c r="B200" s="179" t="s">
        <v>176</v>
      </c>
      <c r="C200" s="179" t="s">
        <v>294</v>
      </c>
      <c r="D200" s="179"/>
      <c r="E200" s="179" t="s">
        <v>295</v>
      </c>
      <c r="F200" s="228">
        <f t="shared" si="22"/>
        <v>0.42152777777777745</v>
      </c>
      <c r="G200" s="185">
        <v>0</v>
      </c>
      <c r="H200" s="228">
        <f t="shared" si="21"/>
        <v>0.42152777777777745</v>
      </c>
      <c r="I200" s="191"/>
    </row>
    <row r="201" spans="1:9" ht="14.25" x14ac:dyDescent="0.2">
      <c r="A201" s="173" t="s">
        <v>293</v>
      </c>
      <c r="B201" s="179" t="s">
        <v>176</v>
      </c>
      <c r="C201" s="179" t="s">
        <v>297</v>
      </c>
      <c r="D201" s="179"/>
      <c r="E201" s="179" t="s">
        <v>179</v>
      </c>
      <c r="F201" s="228">
        <f t="shared" si="22"/>
        <v>0.42152777777777745</v>
      </c>
      <c r="G201" s="185">
        <v>0</v>
      </c>
      <c r="H201" s="228">
        <f t="shared" si="21"/>
        <v>0.42152777777777745</v>
      </c>
      <c r="I201" s="191"/>
    </row>
    <row r="202" spans="1:9" ht="14.25" x14ac:dyDescent="0.2">
      <c r="A202" s="130" t="s">
        <v>296</v>
      </c>
      <c r="B202" s="142" t="s">
        <v>176</v>
      </c>
      <c r="C202" s="142" t="s">
        <v>299</v>
      </c>
      <c r="D202" s="142"/>
      <c r="E202" s="142" t="s">
        <v>300</v>
      </c>
      <c r="F202" s="223">
        <f t="shared" si="22"/>
        <v>0.42152777777777745</v>
      </c>
      <c r="G202" s="155">
        <v>6</v>
      </c>
      <c r="H202" s="223">
        <f t="shared" si="21"/>
        <v>0.4256944444444441</v>
      </c>
      <c r="I202" s="167" t="s">
        <v>536</v>
      </c>
    </row>
    <row r="203" spans="1:9" ht="14.25" x14ac:dyDescent="0.2">
      <c r="A203" s="173" t="s">
        <v>298</v>
      </c>
      <c r="B203" s="179" t="s">
        <v>176</v>
      </c>
      <c r="C203" s="179" t="s">
        <v>368</v>
      </c>
      <c r="D203" s="179"/>
      <c r="E203" s="179" t="s">
        <v>303</v>
      </c>
      <c r="F203" s="228">
        <f t="shared" si="22"/>
        <v>0.4256944444444441</v>
      </c>
      <c r="G203" s="185">
        <v>0</v>
      </c>
      <c r="H203" s="228">
        <f t="shared" si="21"/>
        <v>0.4256944444444441</v>
      </c>
      <c r="I203" s="191"/>
    </row>
    <row r="204" spans="1:9" ht="14.25" x14ac:dyDescent="0.2">
      <c r="A204" s="173" t="s">
        <v>301</v>
      </c>
      <c r="B204" s="179" t="s">
        <v>176</v>
      </c>
      <c r="C204" s="179" t="s">
        <v>353</v>
      </c>
      <c r="D204" s="179"/>
      <c r="E204" s="179" t="s">
        <v>306</v>
      </c>
      <c r="F204" s="228">
        <f t="shared" si="22"/>
        <v>0.4256944444444441</v>
      </c>
      <c r="G204" s="185">
        <v>0</v>
      </c>
      <c r="H204" s="228">
        <f t="shared" si="21"/>
        <v>0.4256944444444441</v>
      </c>
      <c r="I204" s="191"/>
    </row>
    <row r="205" spans="1:9" ht="14.25" x14ac:dyDescent="0.2">
      <c r="A205" s="173" t="s">
        <v>304</v>
      </c>
      <c r="B205" s="179" t="s">
        <v>176</v>
      </c>
      <c r="C205" s="179" t="s">
        <v>441</v>
      </c>
      <c r="D205" s="179"/>
      <c r="E205" s="179" t="s">
        <v>378</v>
      </c>
      <c r="F205" s="228">
        <f t="shared" si="22"/>
        <v>0.4256944444444441</v>
      </c>
      <c r="G205" s="185">
        <v>0</v>
      </c>
      <c r="H205" s="228">
        <f t="shared" si="21"/>
        <v>0.4256944444444441</v>
      </c>
      <c r="I205" s="191"/>
    </row>
    <row r="206" spans="1:9" ht="15.75" x14ac:dyDescent="0.25">
      <c r="A206" s="129" t="s">
        <v>307</v>
      </c>
      <c r="B206" s="141"/>
      <c r="C206" s="141" t="s">
        <v>369</v>
      </c>
      <c r="D206" s="141"/>
      <c r="E206" s="141"/>
      <c r="F206" s="222"/>
      <c r="G206" s="154"/>
      <c r="H206" s="222"/>
      <c r="I206" s="166"/>
    </row>
    <row r="207" spans="1:9" ht="14.25" x14ac:dyDescent="0.2">
      <c r="A207" s="213" t="s">
        <v>309</v>
      </c>
      <c r="B207" s="214" t="s">
        <v>365</v>
      </c>
      <c r="C207" s="214" t="s">
        <v>442</v>
      </c>
      <c r="D207" s="214"/>
      <c r="E207" s="214" t="s">
        <v>429</v>
      </c>
      <c r="F207" s="234">
        <f>H205</f>
        <v>0.4256944444444441</v>
      </c>
      <c r="G207" s="216">
        <v>60</v>
      </c>
      <c r="H207" s="234">
        <f>F207+TIME(0,G207,0)</f>
        <v>0.46736111111111078</v>
      </c>
      <c r="I207" s="217" t="s">
        <v>536</v>
      </c>
    </row>
    <row r="209" spans="1:9" ht="15.75" x14ac:dyDescent="0.25">
      <c r="A209" s="126" t="s">
        <v>311</v>
      </c>
      <c r="B209" s="138"/>
      <c r="C209" s="138" t="s">
        <v>312</v>
      </c>
      <c r="D209" s="138"/>
      <c r="E209" s="138"/>
      <c r="F209" s="219"/>
      <c r="G209" s="151"/>
      <c r="H209" s="219"/>
      <c r="I209" s="163"/>
    </row>
    <row r="210" spans="1:9" ht="15" x14ac:dyDescent="0.2">
      <c r="A210" s="174" t="s">
        <v>313</v>
      </c>
      <c r="B210" s="180"/>
      <c r="C210" s="180"/>
      <c r="D210" s="180"/>
      <c r="E210" s="180"/>
      <c r="F210" s="232">
        <f>H207</f>
        <v>0.46736111111111078</v>
      </c>
      <c r="G210" s="186">
        <v>0</v>
      </c>
      <c r="H210" s="232">
        <f>F210+TIME(0,G210,0)</f>
        <v>0.46736111111111078</v>
      </c>
      <c r="I210" s="192"/>
    </row>
    <row r="211" spans="1:9" ht="15" x14ac:dyDescent="0.2">
      <c r="A211" s="174" t="s">
        <v>314</v>
      </c>
      <c r="B211" s="180"/>
      <c r="C211" s="180"/>
      <c r="D211" s="180"/>
      <c r="E211" s="180"/>
      <c r="F211" s="232">
        <f>H210</f>
        <v>0.46736111111111078</v>
      </c>
      <c r="G211" s="186">
        <v>0</v>
      </c>
      <c r="H211" s="232">
        <f>F211+TIME(0,G211,0)</f>
        <v>0.46736111111111078</v>
      </c>
      <c r="I211" s="192"/>
    </row>
    <row r="212" spans="1:9" ht="15" x14ac:dyDescent="0.2">
      <c r="A212" s="172" t="s">
        <v>315</v>
      </c>
      <c r="B212" s="178"/>
      <c r="C212" s="178"/>
      <c r="D212" s="178"/>
      <c r="E212" s="178"/>
      <c r="F212" s="227">
        <f>H211</f>
        <v>0.46736111111111078</v>
      </c>
      <c r="G212" s="184">
        <v>0</v>
      </c>
      <c r="H212" s="227">
        <f>F212+TIME(0,G212,0)</f>
        <v>0.46736111111111078</v>
      </c>
      <c r="I212" s="190"/>
    </row>
    <row r="214" spans="1:9" ht="15.75" x14ac:dyDescent="0.25">
      <c r="A214" s="133" t="s">
        <v>316</v>
      </c>
      <c r="B214" s="145"/>
      <c r="C214" s="145" t="s">
        <v>371</v>
      </c>
      <c r="D214" s="145"/>
      <c r="E214" s="145"/>
      <c r="F214" s="230"/>
      <c r="G214" s="158"/>
      <c r="H214" s="230"/>
      <c r="I214" s="145"/>
    </row>
    <row r="215" spans="1:9" ht="15" x14ac:dyDescent="0.2">
      <c r="A215" s="136" t="s">
        <v>360</v>
      </c>
      <c r="B215" s="147" t="s">
        <v>167</v>
      </c>
      <c r="C215" s="147" t="s">
        <v>372</v>
      </c>
      <c r="D215" s="205" t="s">
        <v>512</v>
      </c>
      <c r="E215" s="147" t="s">
        <v>169</v>
      </c>
      <c r="F215" s="235">
        <f>H212</f>
        <v>0.46736111111111078</v>
      </c>
      <c r="G215" s="161">
        <v>1</v>
      </c>
      <c r="H215" s="235">
        <f>F215+TIME(0,G215,0)</f>
        <v>0.46805555555555522</v>
      </c>
      <c r="I215" s="147"/>
    </row>
    <row r="216" spans="1:9" ht="15" x14ac:dyDescent="0.2">
      <c r="A216" s="136" t="s">
        <v>363</v>
      </c>
      <c r="B216" s="147" t="s">
        <v>167</v>
      </c>
      <c r="C216" s="147" t="s">
        <v>237</v>
      </c>
      <c r="D216" s="205" t="s">
        <v>512</v>
      </c>
      <c r="E216" s="147" t="s">
        <v>169</v>
      </c>
      <c r="F216" s="235">
        <f>H215</f>
        <v>0.46805555555555522</v>
      </c>
      <c r="G216" s="161">
        <v>1</v>
      </c>
      <c r="H216" s="235">
        <f>F216+TIME(0,G216,0)</f>
        <v>0.46874999999999967</v>
      </c>
      <c r="I216" s="147"/>
    </row>
    <row r="217" spans="1:9" ht="15" x14ac:dyDescent="0.2">
      <c r="A217" s="136" t="s">
        <v>366</v>
      </c>
      <c r="B217" s="147" t="s">
        <v>176</v>
      </c>
      <c r="C217" s="147" t="s">
        <v>373</v>
      </c>
      <c r="D217" s="147"/>
      <c r="E217" s="147" t="s">
        <v>169</v>
      </c>
      <c r="F217" s="235">
        <f>H216</f>
        <v>0.46874999999999967</v>
      </c>
      <c r="G217" s="161">
        <v>1</v>
      </c>
      <c r="H217" s="235">
        <f>F217+TIME(0,G217,0)</f>
        <v>0.46944444444444411</v>
      </c>
      <c r="I217" s="147"/>
    </row>
    <row r="218" spans="1:9" x14ac:dyDescent="0.2">
      <c r="A218" s="134"/>
      <c r="B218" s="134"/>
      <c r="C218" s="134" t="s">
        <v>318</v>
      </c>
      <c r="D218" s="134"/>
      <c r="E218" s="134"/>
      <c r="F218" s="231"/>
      <c r="G218" s="159">
        <f>(H218-H217) * 24 * 60</f>
        <v>44.000000000000483</v>
      </c>
      <c r="H218" s="231">
        <v>0.5</v>
      </c>
      <c r="I218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4:I134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2" r:id="rId22"/>
    <hyperlink ref="D57" r:id="rId23"/>
    <hyperlink ref="D58" r:id="rId24"/>
    <hyperlink ref="D59" r:id="rId25"/>
    <hyperlink ref="D60" r:id="rId26"/>
    <hyperlink ref="D61" r:id="rId27"/>
    <hyperlink ref="D62" r:id="rId28"/>
    <hyperlink ref="D64" r:id="rId29"/>
    <hyperlink ref="D65" r:id="rId30"/>
    <hyperlink ref="D68" r:id="rId31"/>
    <hyperlink ref="D69" r:id="rId32"/>
    <hyperlink ref="D70" r:id="rId33"/>
    <hyperlink ref="D71" r:id="rId34"/>
    <hyperlink ref="D72" r:id="rId35"/>
    <hyperlink ref="D73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2" r:id="rId44"/>
    <hyperlink ref="D84" r:id="rId45"/>
    <hyperlink ref="D100" r:id="rId46"/>
    <hyperlink ref="D103" r:id="rId47"/>
    <hyperlink ref="D104" r:id="rId48"/>
    <hyperlink ref="D105" r:id="rId49"/>
    <hyperlink ref="D112" r:id="rId50"/>
    <hyperlink ref="D119" r:id="rId51"/>
    <hyperlink ref="D125" r:id="rId52"/>
    <hyperlink ref="D139" r:id="rId53"/>
    <hyperlink ref="D142" r:id="rId54"/>
    <hyperlink ref="D143" r:id="rId55"/>
    <hyperlink ref="D145" r:id="rId56"/>
    <hyperlink ref="D146" r:id="rId57"/>
    <hyperlink ref="D147" r:id="rId58"/>
    <hyperlink ref="D148" r:id="rId59"/>
    <hyperlink ref="D155" r:id="rId60"/>
    <hyperlink ref="D156" r:id="rId61"/>
    <hyperlink ref="D158" r:id="rId62"/>
    <hyperlink ref="D159" r:id="rId63"/>
    <hyperlink ref="D162" r:id="rId64"/>
    <hyperlink ref="D163" r:id="rId65"/>
    <hyperlink ref="D164" r:id="rId66"/>
    <hyperlink ref="D165" r:id="rId67"/>
    <hyperlink ref="D166" r:id="rId68"/>
    <hyperlink ref="D167" r:id="rId69"/>
    <hyperlink ref="D169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8" r:id="rId78"/>
    <hyperlink ref="D180" r:id="rId79"/>
    <hyperlink ref="D181" r:id="rId80"/>
    <hyperlink ref="D182" r:id="rId81"/>
    <hyperlink ref="D183" r:id="rId82"/>
    <hyperlink ref="D184" r:id="rId83"/>
    <hyperlink ref="D185" r:id="rId84"/>
    <hyperlink ref="D189" r:id="rId85"/>
    <hyperlink ref="D215" r:id="rId86"/>
    <hyperlink ref="D216" r:id="rId87"/>
  </hyperlinks>
  <pageMargins left="0.7" right="0.7" top="0.75" bottom="0.75" header="0.3" footer="0.3"/>
  <pageSetup paperSize="9" orientation="portrait" r:id="rId88"/>
  <legacyDrawing r:id="rId8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36" customWidth="1"/>
    <col min="7" max="7" width="10.7109375" style="162" customWidth="1"/>
    <col min="8" max="8" width="8.7109375" style="236" customWidth="1"/>
    <col min="9" max="9" width="12.7109375" style="137" customWidth="1"/>
  </cols>
  <sheetData>
    <row r="1" spans="1:9" ht="24.95" customHeight="1" x14ac:dyDescent="0.4">
      <c r="A1" s="245" t="str">
        <f>Parameters!B1</f>
        <v>164th IEEE 802.11 WIRELESS LOCAL AREA NETWORKS SESSION</v>
      </c>
      <c r="B1" s="240"/>
      <c r="C1" s="240"/>
      <c r="D1" s="240"/>
      <c r="E1" s="240"/>
      <c r="F1" s="240"/>
      <c r="G1" s="240"/>
      <c r="H1" s="240"/>
      <c r="I1" s="240"/>
    </row>
    <row r="2" spans="1:9" ht="24.95" customHeight="1" x14ac:dyDescent="0.4">
      <c r="A2" s="245" t="str">
        <f>Parameters!B2</f>
        <v>Estrel Hotel and Convention Center, Berlin, Germany</v>
      </c>
      <c r="B2" s="240"/>
      <c r="C2" s="240"/>
      <c r="D2" s="240"/>
      <c r="E2" s="240"/>
      <c r="F2" s="240"/>
      <c r="G2" s="240"/>
      <c r="H2" s="240"/>
      <c r="I2" s="240"/>
    </row>
    <row r="3" spans="1:9" ht="24.95" customHeight="1" x14ac:dyDescent="0.4">
      <c r="A3" s="245" t="str">
        <f>Parameters!B3</f>
        <v>July 9-14, 2017</v>
      </c>
      <c r="B3" s="240"/>
      <c r="C3" s="240"/>
      <c r="D3" s="240"/>
      <c r="E3" s="240"/>
      <c r="F3" s="240"/>
      <c r="G3" s="240"/>
      <c r="H3" s="240"/>
      <c r="I3" s="240"/>
    </row>
    <row r="4" spans="1:9" ht="18" customHeight="1" x14ac:dyDescent="0.25">
      <c r="A4" s="239" t="s">
        <v>152</v>
      </c>
      <c r="B4" s="240"/>
      <c r="C4" s="240"/>
      <c r="D4" s="240"/>
      <c r="E4" s="240"/>
      <c r="F4" s="240"/>
      <c r="G4" s="240"/>
      <c r="H4" s="240"/>
      <c r="I4" s="240"/>
    </row>
    <row r="5" spans="1:9" ht="18" customHeight="1" x14ac:dyDescent="0.25">
      <c r="A5" s="239" t="s">
        <v>153</v>
      </c>
      <c r="B5" s="240"/>
      <c r="C5" s="240"/>
      <c r="D5" s="240"/>
      <c r="E5" s="240"/>
      <c r="F5" s="240"/>
      <c r="G5" s="240"/>
      <c r="H5" s="240"/>
      <c r="I5" s="240"/>
    </row>
    <row r="6" spans="1:9" ht="18" customHeight="1" x14ac:dyDescent="0.25">
      <c r="A6" s="239" t="s">
        <v>154</v>
      </c>
      <c r="B6" s="240"/>
      <c r="C6" s="240"/>
      <c r="D6" s="240"/>
      <c r="E6" s="240"/>
      <c r="F6" s="240"/>
      <c r="G6" s="240"/>
      <c r="H6" s="240"/>
      <c r="I6" s="240"/>
    </row>
    <row r="7" spans="1:9" ht="18" customHeight="1" x14ac:dyDescent="0.25">
      <c r="A7" s="239" t="s">
        <v>155</v>
      </c>
      <c r="B7" s="240"/>
      <c r="C7" s="240"/>
      <c r="D7" s="240"/>
      <c r="E7" s="240"/>
      <c r="F7" s="240"/>
      <c r="G7" s="240"/>
      <c r="H7" s="240"/>
      <c r="I7" s="240"/>
    </row>
    <row r="8" spans="1:9" ht="30" customHeight="1" x14ac:dyDescent="0.4">
      <c r="A8" s="241" t="str">
        <f>"Agenda R" &amp; Parameters!$B$8</f>
        <v>Agenda R3</v>
      </c>
      <c r="B8" s="242"/>
      <c r="C8" s="242"/>
      <c r="D8" s="242"/>
      <c r="E8" s="242"/>
      <c r="F8" s="242"/>
      <c r="G8" s="242"/>
      <c r="H8" s="242"/>
      <c r="I8" s="242"/>
    </row>
    <row r="12" spans="1:9" ht="15.75" x14ac:dyDescent="0.25">
      <c r="A12" s="243" t="s">
        <v>461</v>
      </c>
      <c r="B12" s="244"/>
      <c r="C12" s="244"/>
      <c r="D12" s="244"/>
      <c r="E12" s="244"/>
      <c r="F12" s="244"/>
      <c r="G12" s="244"/>
      <c r="H12" s="244"/>
      <c r="I12" s="244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75" x14ac:dyDescent="0.25">
      <c r="A14" s="194" t="s">
        <v>164</v>
      </c>
      <c r="B14" s="195"/>
      <c r="C14" s="195" t="s">
        <v>319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75" x14ac:dyDescent="0.25">
      <c r="A16" s="135" t="s">
        <v>182</v>
      </c>
      <c r="B16" s="146"/>
      <c r="C16" s="146" t="s">
        <v>374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75" x14ac:dyDescent="0.25">
      <c r="A18" s="135" t="s">
        <v>225</v>
      </c>
      <c r="B18" s="146"/>
      <c r="C18" s="146" t="s">
        <v>375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5" x14ac:dyDescent="0.25">
      <c r="A20" s="135" t="s">
        <v>249</v>
      </c>
      <c r="B20" s="146"/>
      <c r="C20" s="146" t="s">
        <v>376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75" x14ac:dyDescent="0.25">
      <c r="A22" s="135" t="s">
        <v>311</v>
      </c>
      <c r="B22" s="146"/>
      <c r="C22" s="146" t="s">
        <v>377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5" x14ac:dyDescent="0.25">
      <c r="A24" s="135" t="s">
        <v>316</v>
      </c>
      <c r="B24" s="146"/>
      <c r="C24" s="146" t="s">
        <v>462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5" x14ac:dyDescent="0.25">
      <c r="A26" s="135" t="s">
        <v>370</v>
      </c>
      <c r="B26" s="146"/>
      <c r="C26" s="146" t="s">
        <v>463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75" x14ac:dyDescent="0.25">
      <c r="A28" s="176" t="s">
        <v>464</v>
      </c>
      <c r="B28" s="182"/>
      <c r="C28" s="182" t="s">
        <v>373</v>
      </c>
      <c r="D28" s="182"/>
      <c r="E28" s="182"/>
      <c r="F28" s="233">
        <f>H26</f>
        <v>0.88194444444444431</v>
      </c>
      <c r="G28" s="188">
        <v>0</v>
      </c>
      <c r="H28" s="233">
        <f>F28+TIME(0,G28,0)</f>
        <v>0.88194444444444431</v>
      </c>
      <c r="I28" s="182"/>
    </row>
    <row r="29" spans="1:9" x14ac:dyDescent="0.2">
      <c r="A29" s="134"/>
      <c r="B29" s="134"/>
      <c r="C29" s="134" t="s">
        <v>318</v>
      </c>
      <c r="D29" s="134"/>
      <c r="E29" s="134"/>
      <c r="F29" s="231"/>
      <c r="G29" s="159">
        <f>(H29-H28) * 24 * 60</f>
        <v>20.000000000000249</v>
      </c>
      <c r="H29" s="231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selection activeCell="D9" sqref="D9"/>
    </sheetView>
  </sheetViews>
  <sheetFormatPr defaultColWidth="9.140625" defaultRowHeight="12.75" x14ac:dyDescent="0.2"/>
  <cols>
    <col min="1" max="1" width="29.14062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379" t="s">
        <v>95</v>
      </c>
      <c r="B3" s="379"/>
      <c r="C3" s="101"/>
      <c r="D3" s="101"/>
    </row>
    <row r="4" spans="1:5" s="4" customFormat="1" x14ac:dyDescent="0.2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489</v>
      </c>
      <c r="B5" s="47" t="s">
        <v>490</v>
      </c>
      <c r="C5" s="47" t="s">
        <v>491</v>
      </c>
      <c r="D5" s="69" t="s">
        <v>502</v>
      </c>
    </row>
    <row r="6" spans="1:5" s="200" customFormat="1" x14ac:dyDescent="0.2">
      <c r="A6" s="47" t="s">
        <v>419</v>
      </c>
      <c r="B6" s="47" t="s">
        <v>417</v>
      </c>
      <c r="C6" s="47" t="s">
        <v>418</v>
      </c>
      <c r="D6" s="69" t="s">
        <v>503</v>
      </c>
    </row>
    <row r="7" spans="1:5" x14ac:dyDescent="0.2">
      <c r="A7" s="79" t="s">
        <v>48</v>
      </c>
      <c r="B7" s="48" t="s">
        <v>79</v>
      </c>
      <c r="C7" s="48" t="s">
        <v>80</v>
      </c>
      <c r="D7" s="69" t="s">
        <v>492</v>
      </c>
    </row>
    <row r="8" spans="1:5" ht="12.75" customHeight="1" x14ac:dyDescent="0.2">
      <c r="A8" s="198" t="s">
        <v>501</v>
      </c>
      <c r="B8" s="47" t="s">
        <v>500</v>
      </c>
      <c r="C8" s="47" t="s">
        <v>425</v>
      </c>
      <c r="D8" s="69" t="s">
        <v>521</v>
      </c>
    </row>
    <row r="9" spans="1:5" s="207" customFormat="1" x14ac:dyDescent="0.2">
      <c r="A9" s="198" t="s">
        <v>129</v>
      </c>
      <c r="B9" s="47" t="s">
        <v>79</v>
      </c>
      <c r="C9" s="47" t="s">
        <v>381</v>
      </c>
      <c r="D9" s="69" t="s">
        <v>478</v>
      </c>
      <c r="E9" s="208"/>
    </row>
    <row r="10" spans="1:5" ht="12.75" customHeight="1" x14ac:dyDescent="0.2">
      <c r="A10" s="77" t="s">
        <v>5</v>
      </c>
      <c r="B10" s="48" t="s">
        <v>126</v>
      </c>
      <c r="C10" s="48" t="s">
        <v>141</v>
      </c>
      <c r="D10" s="69" t="s">
        <v>484</v>
      </c>
    </row>
    <row r="11" spans="1:5" ht="12.75" customHeight="1" x14ac:dyDescent="0.2">
      <c r="A11" s="47" t="s">
        <v>426</v>
      </c>
      <c r="B11" s="48" t="s">
        <v>427</v>
      </c>
      <c r="C11" s="48" t="s">
        <v>425</v>
      </c>
      <c r="D11" s="69" t="s">
        <v>520</v>
      </c>
    </row>
    <row r="12" spans="1:5" ht="12.75" customHeight="1" x14ac:dyDescent="0.2">
      <c r="A12" s="206" t="s">
        <v>453</v>
      </c>
      <c r="B12" s="47" t="s">
        <v>454</v>
      </c>
      <c r="C12" s="47" t="s">
        <v>455</v>
      </c>
      <c r="D12" s="69" t="s">
        <v>493</v>
      </c>
    </row>
    <row r="13" spans="1:5" ht="12.75" customHeight="1" x14ac:dyDescent="0.2">
      <c r="A13" s="87" t="s">
        <v>127</v>
      </c>
      <c r="B13" s="48" t="s">
        <v>145</v>
      </c>
      <c r="C13" s="48" t="s">
        <v>380</v>
      </c>
      <c r="D13" s="69" t="s">
        <v>487</v>
      </c>
    </row>
    <row r="14" spans="1:5" ht="12.75" customHeight="1" x14ac:dyDescent="0.2">
      <c r="A14" s="80" t="s">
        <v>75</v>
      </c>
      <c r="B14" s="48" t="s">
        <v>73</v>
      </c>
      <c r="C14" s="48" t="s">
        <v>74</v>
      </c>
      <c r="D14" s="69" t="s">
        <v>485</v>
      </c>
    </row>
    <row r="15" spans="1:5" ht="12.75" customHeight="1" x14ac:dyDescent="0.2">
      <c r="A15" s="78" t="s">
        <v>76</v>
      </c>
      <c r="B15" s="48" t="s">
        <v>77</v>
      </c>
      <c r="C15" s="48" t="s">
        <v>78</v>
      </c>
      <c r="D15" s="69" t="s">
        <v>486</v>
      </c>
    </row>
    <row r="16" spans="1:5" ht="12.75" customHeight="1" x14ac:dyDescent="0.2">
      <c r="A16" s="81" t="s">
        <v>70</v>
      </c>
      <c r="B16" s="47" t="s">
        <v>71</v>
      </c>
      <c r="C16" s="47" t="s">
        <v>72</v>
      </c>
      <c r="D16" s="69" t="s">
        <v>494</v>
      </c>
    </row>
    <row r="17" spans="1:9" ht="12.75" customHeight="1" x14ac:dyDescent="0.2">
      <c r="A17" s="76" t="s">
        <v>135</v>
      </c>
      <c r="B17" s="48" t="s">
        <v>128</v>
      </c>
      <c r="C17" s="48" t="s">
        <v>132</v>
      </c>
      <c r="D17" s="69" t="s">
        <v>483</v>
      </c>
    </row>
    <row r="18" spans="1:9" ht="12.75" customHeight="1" x14ac:dyDescent="0.2">
      <c r="A18" s="82" t="s">
        <v>144</v>
      </c>
      <c r="B18" s="48" t="s">
        <v>133</v>
      </c>
      <c r="C18" s="47" t="s">
        <v>139</v>
      </c>
      <c r="D18" s="69" t="s">
        <v>475</v>
      </c>
    </row>
    <row r="19" spans="1:9" ht="12.75" customHeight="1" x14ac:dyDescent="0.2">
      <c r="A19" s="199" t="s">
        <v>436</v>
      </c>
      <c r="B19" s="47" t="s">
        <v>437</v>
      </c>
      <c r="C19" s="47" t="s">
        <v>450</v>
      </c>
      <c r="D19" s="69" t="s">
        <v>488</v>
      </c>
    </row>
    <row r="20" spans="1:9" ht="12.75" customHeight="1" x14ac:dyDescent="0.2">
      <c r="A20" s="201" t="s">
        <v>433</v>
      </c>
      <c r="B20" s="47" t="s">
        <v>434</v>
      </c>
      <c r="C20" s="47" t="s">
        <v>435</v>
      </c>
      <c r="D20" s="69" t="s">
        <v>498</v>
      </c>
    </row>
    <row r="21" spans="1:9" s="4" customFormat="1" ht="12.75" customHeight="1" x14ac:dyDescent="0.2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">
      <c r="A22" s="103" t="s">
        <v>96</v>
      </c>
      <c r="B22" s="103"/>
      <c r="C22" s="102"/>
      <c r="D22" s="2"/>
    </row>
    <row r="23" spans="1:9" ht="15" customHeight="1" x14ac:dyDescent="0.2">
      <c r="A23" s="103" t="s">
        <v>111</v>
      </c>
      <c r="B23" s="49"/>
      <c r="C23" s="2"/>
      <c r="D23" s="2"/>
    </row>
    <row r="24" spans="1:9" s="4" customFormat="1" ht="15.75" customHeight="1" x14ac:dyDescent="0.2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">
      <c r="A25" s="105" t="s">
        <v>101</v>
      </c>
      <c r="B25" s="106"/>
      <c r="C25" s="2"/>
      <c r="D25" s="2"/>
    </row>
    <row r="26" spans="1:9" ht="12.75" customHeight="1" x14ac:dyDescent="0.2">
      <c r="A26" s="50" t="s">
        <v>97</v>
      </c>
      <c r="B26" s="51" t="s">
        <v>98</v>
      </c>
      <c r="C26" s="2"/>
      <c r="D26" s="2"/>
    </row>
    <row r="27" spans="1:9" ht="12.75" customHeight="1" x14ac:dyDescent="0.2">
      <c r="A27" s="50" t="s">
        <v>99</v>
      </c>
      <c r="B27" s="51" t="s">
        <v>100</v>
      </c>
      <c r="C27" s="2"/>
      <c r="D27" s="2"/>
    </row>
    <row r="28" spans="1:9" ht="12.75" customHeight="1" x14ac:dyDescent="0.2">
      <c r="A28" s="50" t="s">
        <v>102</v>
      </c>
      <c r="B28" s="51" t="s">
        <v>103</v>
      </c>
      <c r="C28" s="2"/>
      <c r="D28" s="2"/>
    </row>
    <row r="29" spans="1:9" ht="12.75" customHeight="1" x14ac:dyDescent="0.2">
      <c r="A29" s="50" t="s">
        <v>104</v>
      </c>
      <c r="B29" s="51" t="s">
        <v>105</v>
      </c>
      <c r="C29" s="2"/>
      <c r="D29" s="2"/>
    </row>
    <row r="30" spans="1:9" ht="12.75" customHeight="1" x14ac:dyDescent="0.2">
      <c r="A30" s="50" t="s">
        <v>106</v>
      </c>
      <c r="B30" s="51" t="s">
        <v>107</v>
      </c>
      <c r="C30" s="2"/>
      <c r="D30" s="2"/>
    </row>
    <row r="31" spans="1:9" x14ac:dyDescent="0.2">
      <c r="A31" s="50" t="s">
        <v>146</v>
      </c>
      <c r="B31" s="123" t="s">
        <v>150</v>
      </c>
      <c r="C31" s="2"/>
      <c r="D31" s="2"/>
    </row>
    <row r="32" spans="1:9" x14ac:dyDescent="0.2">
      <c r="A32" s="50" t="s">
        <v>108</v>
      </c>
      <c r="B32" s="51" t="s">
        <v>109</v>
      </c>
      <c r="C32" s="2"/>
      <c r="D32" s="2"/>
    </row>
    <row r="33" spans="1:4" s="4" customFormat="1" x14ac:dyDescent="0.2">
      <c r="A33"/>
      <c r="B33" s="6"/>
      <c r="C33" s="2"/>
      <c r="D33" s="2"/>
    </row>
    <row r="34" spans="1:4" s="104" customFormat="1" x14ac:dyDescent="0.2">
      <c r="A34" s="107" t="s">
        <v>110</v>
      </c>
      <c r="B34" s="108"/>
      <c r="C34" s="102"/>
      <c r="D34" s="102"/>
    </row>
    <row r="35" spans="1:4" x14ac:dyDescent="0.2">
      <c r="A35" s="52" t="s">
        <v>112</v>
      </c>
      <c r="B35" s="75" t="s">
        <v>469</v>
      </c>
      <c r="C35" s="2"/>
      <c r="D35" s="2"/>
    </row>
    <row r="36" spans="1:4" x14ac:dyDescent="0.2">
      <c r="A36" s="52" t="s">
        <v>113</v>
      </c>
      <c r="B36" s="75" t="s">
        <v>470</v>
      </c>
      <c r="C36" s="2"/>
      <c r="D36" s="2"/>
    </row>
    <row r="37" spans="1:4" x14ac:dyDescent="0.2">
      <c r="A37" s="52" t="s">
        <v>114</v>
      </c>
      <c r="B37" s="75" t="s">
        <v>479</v>
      </c>
      <c r="C37" s="2"/>
      <c r="D37" s="2"/>
    </row>
    <row r="38" spans="1:4" ht="14.25" x14ac:dyDescent="0.2">
      <c r="A38" s="52" t="s">
        <v>116</v>
      </c>
      <c r="B38" s="75" t="s">
        <v>477</v>
      </c>
      <c r="C38" s="2"/>
      <c r="D38" s="2"/>
    </row>
    <row r="39" spans="1:4" ht="14.25" x14ac:dyDescent="0.2">
      <c r="A39" s="52" t="s">
        <v>118</v>
      </c>
      <c r="B39" s="75" t="s">
        <v>480</v>
      </c>
      <c r="C39" s="2"/>
      <c r="D39" s="2"/>
    </row>
    <row r="40" spans="1:4" x14ac:dyDescent="0.2">
      <c r="A40" s="52" t="s">
        <v>117</v>
      </c>
      <c r="B40" s="75" t="s">
        <v>476</v>
      </c>
      <c r="C40" s="2"/>
      <c r="D40" s="2"/>
    </row>
    <row r="41" spans="1:4" x14ac:dyDescent="0.2">
      <c r="A41" s="52" t="s">
        <v>472</v>
      </c>
      <c r="B41" s="75" t="s">
        <v>471</v>
      </c>
      <c r="C41" s="2"/>
      <c r="D41" s="2"/>
    </row>
    <row r="42" spans="1:4" x14ac:dyDescent="0.2">
      <c r="A42" s="52" t="s">
        <v>1</v>
      </c>
      <c r="B42" s="75" t="s">
        <v>481</v>
      </c>
      <c r="C42" s="2"/>
      <c r="D42" s="2"/>
    </row>
    <row r="43" spans="1:4" x14ac:dyDescent="0.2">
      <c r="A43" s="52" t="s">
        <v>115</v>
      </c>
      <c r="B43" s="75" t="s">
        <v>482</v>
      </c>
      <c r="C43" s="2"/>
      <c r="D43" s="2"/>
    </row>
    <row r="44" spans="1:4" x14ac:dyDescent="0.2">
      <c r="A44" s="52" t="s">
        <v>151</v>
      </c>
      <c r="B44" s="75" t="s">
        <v>495</v>
      </c>
      <c r="C44" s="2"/>
      <c r="D44" s="2"/>
    </row>
    <row r="45" spans="1:4" x14ac:dyDescent="0.2">
      <c r="B45" s="62"/>
      <c r="C45" s="2"/>
      <c r="D45" s="2"/>
    </row>
    <row r="46" spans="1:4" x14ac:dyDescent="0.2">
      <c r="A46" s="67" t="s">
        <v>119</v>
      </c>
      <c r="B46" s="66" t="s">
        <v>473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4" customFormat="1" x14ac:dyDescent="0.2">
      <c r="A48" s="109" t="s">
        <v>137</v>
      </c>
      <c r="B48" s="109"/>
      <c r="C48" s="102"/>
      <c r="D48" s="102"/>
    </row>
    <row r="49" spans="1:4" x14ac:dyDescent="0.2">
      <c r="A49" s="83" t="s">
        <v>123</v>
      </c>
      <c r="B49" s="68" t="s">
        <v>124</v>
      </c>
      <c r="C49" s="2"/>
      <c r="D49" s="2"/>
    </row>
    <row r="50" spans="1:4" x14ac:dyDescent="0.2">
      <c r="A50" s="83" t="s">
        <v>65</v>
      </c>
      <c r="B50" s="68" t="s">
        <v>125</v>
      </c>
      <c r="C50" s="2"/>
      <c r="D50" s="2"/>
    </row>
    <row r="52" spans="1:4" s="104" customFormat="1" x14ac:dyDescent="0.2">
      <c r="A52" s="110" t="s">
        <v>140</v>
      </c>
      <c r="B52" s="84"/>
      <c r="C52" s="84"/>
      <c r="D52" s="84"/>
    </row>
    <row r="53" spans="1:4" x14ac:dyDescent="0.2">
      <c r="A53" s="111" t="s">
        <v>496</v>
      </c>
      <c r="B53" s="69" t="s">
        <v>497</v>
      </c>
      <c r="C53" s="86"/>
      <c r="D53" s="86"/>
    </row>
    <row r="54" spans="1:4" x14ac:dyDescent="0.2">
      <c r="A54" s="86"/>
      <c r="B54" s="86"/>
      <c r="C54" s="86"/>
      <c r="D54" s="86"/>
    </row>
    <row r="55" spans="1:4" x14ac:dyDescent="0.2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B36" r:id="rId8"/>
    <hyperlink ref="B37:B44" r:id="rId9" display="https://mentor.ieee.org/802.11/dcn/11-17-"/>
    <hyperlink ref="B41" r:id="rId10"/>
    <hyperlink ref="D18" r:id="rId11"/>
    <hyperlink ref="B40" r:id="rId12"/>
    <hyperlink ref="B38" r:id="rId13"/>
    <hyperlink ref="D9" r:id="rId14"/>
    <hyperlink ref="B37" r:id="rId15"/>
    <hyperlink ref="B39" r:id="rId16"/>
    <hyperlink ref="B42" r:id="rId17"/>
    <hyperlink ref="B43" r:id="rId18"/>
    <hyperlink ref="D17" r:id="rId19"/>
    <hyperlink ref="D10" r:id="rId20"/>
    <hyperlink ref="D14" r:id="rId21"/>
    <hyperlink ref="D15" r:id="rId22"/>
    <hyperlink ref="D13" r:id="rId23"/>
    <hyperlink ref="D19" r:id="rId24"/>
    <hyperlink ref="D5" r:id="rId25"/>
    <hyperlink ref="D7" r:id="rId26"/>
    <hyperlink ref="D12" r:id="rId27"/>
    <hyperlink ref="D16" r:id="rId28"/>
    <hyperlink ref="B44" r:id="rId29"/>
    <hyperlink ref="B53" r:id="rId30"/>
    <hyperlink ref="D20" r:id="rId31"/>
    <hyperlink ref="D6" r:id="rId32"/>
    <hyperlink ref="D11" r:id="rId33"/>
    <hyperlink ref="D8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465</v>
      </c>
    </row>
    <row r="2" spans="1:2" x14ac:dyDescent="0.2">
      <c r="A2" s="39" t="s">
        <v>91</v>
      </c>
      <c r="B2" s="39" t="s">
        <v>466</v>
      </c>
    </row>
    <row r="3" spans="1:2" ht="13.5" thickBot="1" x14ac:dyDescent="0.25">
      <c r="A3" s="39" t="s">
        <v>92</v>
      </c>
      <c r="B3" t="s">
        <v>467</v>
      </c>
    </row>
    <row r="4" spans="1:2" s="6" customFormat="1" x14ac:dyDescent="0.2">
      <c r="A4" s="6" t="s">
        <v>87</v>
      </c>
      <c r="B4" s="41">
        <v>42925</v>
      </c>
    </row>
    <row r="5" spans="1:2" s="6" customFormat="1" x14ac:dyDescent="0.2">
      <c r="A5" s="45" t="s">
        <v>90</v>
      </c>
      <c r="B5" s="42">
        <f>B4+1</f>
        <v>42926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42930</v>
      </c>
    </row>
    <row r="8" spans="1:2" x14ac:dyDescent="0.2">
      <c r="A8" t="s">
        <v>86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2017-07-13T18:15:36Z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