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56" r:id="rId5"/>
    <sheet name="CAC" sheetId="85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57" l="1"/>
  <c r="H28" i="857"/>
  <c r="F28" i="857"/>
  <c r="H26" i="857"/>
  <c r="F26" i="857"/>
  <c r="H24" i="857"/>
  <c r="F24" i="857"/>
  <c r="H22" i="857"/>
  <c r="F22" i="857"/>
  <c r="H20" i="857"/>
  <c r="F20" i="857"/>
  <c r="H18" i="857"/>
  <c r="F18" i="857"/>
  <c r="H16" i="857"/>
  <c r="F16" i="857"/>
  <c r="H14" i="857"/>
  <c r="A8" i="857"/>
  <c r="A3" i="857"/>
  <c r="A2" i="857"/>
  <c r="A1" i="857"/>
  <c r="G219" i="856"/>
  <c r="H218" i="856"/>
  <c r="F218" i="856"/>
  <c r="H217" i="856"/>
  <c r="F217" i="856"/>
  <c r="H216" i="856"/>
  <c r="F216" i="856"/>
  <c r="H213" i="856"/>
  <c r="F213" i="856"/>
  <c r="H212" i="856"/>
  <c r="F212" i="856"/>
  <c r="H211" i="856"/>
  <c r="F211" i="856"/>
  <c r="H210" i="856"/>
  <c r="F210" i="856"/>
  <c r="H209" i="856"/>
  <c r="F209" i="856"/>
  <c r="H206" i="856"/>
  <c r="F206" i="856"/>
  <c r="H204" i="856"/>
  <c r="F204" i="856"/>
  <c r="H203" i="856"/>
  <c r="F203" i="856"/>
  <c r="H202" i="856"/>
  <c r="F202" i="856"/>
  <c r="H201" i="856"/>
  <c r="F201" i="856"/>
  <c r="H200" i="856"/>
  <c r="F200" i="856"/>
  <c r="H199" i="856"/>
  <c r="F199" i="856"/>
  <c r="H198" i="856"/>
  <c r="F198" i="856"/>
  <c r="H197" i="856"/>
  <c r="F197" i="856"/>
  <c r="H195" i="856"/>
  <c r="F195" i="856"/>
  <c r="H194" i="856"/>
  <c r="F194" i="856"/>
  <c r="H193" i="856"/>
  <c r="F193" i="856"/>
  <c r="H192" i="856"/>
  <c r="F192" i="856"/>
  <c r="H191" i="856"/>
  <c r="F191" i="856"/>
  <c r="H190" i="856"/>
  <c r="F190" i="856"/>
  <c r="H188" i="856"/>
  <c r="F188" i="856"/>
  <c r="H187" i="856"/>
  <c r="F187" i="856"/>
  <c r="H183" i="856"/>
  <c r="F183" i="856"/>
  <c r="H182" i="856"/>
  <c r="F182" i="856"/>
  <c r="H181" i="856"/>
  <c r="F181" i="856"/>
  <c r="H180" i="856"/>
  <c r="F180" i="856"/>
  <c r="H179" i="856"/>
  <c r="F179" i="856"/>
  <c r="H178" i="856"/>
  <c r="F178" i="856"/>
  <c r="H176" i="856"/>
  <c r="F176" i="856"/>
  <c r="H174" i="856"/>
  <c r="F174" i="856"/>
  <c r="H172" i="856"/>
  <c r="F172" i="856"/>
  <c r="H171" i="856"/>
  <c r="F171" i="856"/>
  <c r="H170" i="856"/>
  <c r="F170" i="856"/>
  <c r="H169" i="856"/>
  <c r="F169" i="856"/>
  <c r="H168" i="856"/>
  <c r="F168" i="856"/>
  <c r="H167" i="856"/>
  <c r="F167" i="856"/>
  <c r="H166" i="856"/>
  <c r="F166" i="856"/>
  <c r="H165" i="856"/>
  <c r="F165" i="856"/>
  <c r="H163" i="856"/>
  <c r="F163" i="856"/>
  <c r="H162" i="856"/>
  <c r="F162" i="856"/>
  <c r="H161" i="856"/>
  <c r="F161" i="856"/>
  <c r="H160" i="856"/>
  <c r="F160" i="856"/>
  <c r="H159" i="856"/>
  <c r="F159" i="856"/>
  <c r="H158" i="856"/>
  <c r="F158" i="856"/>
  <c r="H156" i="856"/>
  <c r="F156" i="856"/>
  <c r="H155" i="856"/>
  <c r="F155" i="856"/>
  <c r="H154" i="856"/>
  <c r="F154" i="856"/>
  <c r="H153" i="856"/>
  <c r="F153" i="856"/>
  <c r="H152" i="856"/>
  <c r="F152" i="856"/>
  <c r="H151" i="856"/>
  <c r="F151" i="856"/>
  <c r="H150" i="856"/>
  <c r="F150" i="856"/>
  <c r="H146" i="856"/>
  <c r="F146" i="856"/>
  <c r="H145" i="856"/>
  <c r="F145" i="856"/>
  <c r="H144" i="856"/>
  <c r="F144" i="856"/>
  <c r="H143" i="856"/>
  <c r="F143" i="856"/>
  <c r="H142" i="856"/>
  <c r="F142" i="856"/>
  <c r="H141" i="856"/>
  <c r="F141" i="856"/>
  <c r="H140" i="856"/>
  <c r="F140" i="856"/>
  <c r="H139" i="856"/>
  <c r="F139" i="856"/>
  <c r="H138" i="856"/>
  <c r="F138" i="856"/>
  <c r="H135" i="856"/>
  <c r="F135" i="856"/>
  <c r="H134" i="856"/>
  <c r="F134" i="856"/>
  <c r="H133" i="856"/>
  <c r="G128" i="856"/>
  <c r="H127" i="856"/>
  <c r="F127" i="856"/>
  <c r="H125" i="856"/>
  <c r="F125" i="856"/>
  <c r="H124" i="856"/>
  <c r="F124" i="856"/>
  <c r="H123" i="856"/>
  <c r="F123" i="856"/>
  <c r="H122" i="856"/>
  <c r="F122" i="856"/>
  <c r="H121" i="856"/>
  <c r="F121" i="856"/>
  <c r="H118" i="856"/>
  <c r="F118" i="856"/>
  <c r="H117" i="856"/>
  <c r="F117" i="856"/>
  <c r="H115" i="856"/>
  <c r="F115" i="856"/>
  <c r="H114" i="856"/>
  <c r="F114" i="856"/>
  <c r="H110" i="856"/>
  <c r="F110" i="856"/>
  <c r="H109" i="856"/>
  <c r="F109" i="856"/>
  <c r="H108" i="856"/>
  <c r="F108" i="856"/>
  <c r="H105" i="856"/>
  <c r="F105" i="856"/>
  <c r="H104" i="856"/>
  <c r="F104" i="856"/>
  <c r="H103" i="856"/>
  <c r="F103" i="856"/>
  <c r="H102" i="856"/>
  <c r="F102" i="856"/>
  <c r="H101" i="856"/>
  <c r="F101" i="856"/>
  <c r="H100" i="856"/>
  <c r="F100" i="856"/>
  <c r="H97" i="856"/>
  <c r="F97" i="856"/>
  <c r="H96" i="856"/>
  <c r="F96" i="856"/>
  <c r="H95" i="856"/>
  <c r="G90" i="856"/>
  <c r="H89" i="856"/>
  <c r="F89" i="856"/>
  <c r="H87" i="856"/>
  <c r="F87" i="856"/>
  <c r="H84" i="856"/>
  <c r="F84" i="856"/>
  <c r="H83" i="856"/>
  <c r="F83" i="856"/>
  <c r="H81" i="856"/>
  <c r="F81" i="856"/>
  <c r="H80" i="856"/>
  <c r="F80" i="856"/>
  <c r="H79" i="856"/>
  <c r="F79" i="856"/>
  <c r="H78" i="856"/>
  <c r="F78" i="856"/>
  <c r="H77" i="856"/>
  <c r="F77" i="856"/>
  <c r="H76" i="856"/>
  <c r="F76" i="856"/>
  <c r="H75" i="856"/>
  <c r="F75" i="856"/>
  <c r="H74" i="856"/>
  <c r="F74" i="856"/>
  <c r="H72" i="856"/>
  <c r="F72" i="856"/>
  <c r="H71" i="856"/>
  <c r="F71" i="856"/>
  <c r="H70" i="856"/>
  <c r="F70" i="856"/>
  <c r="H69" i="856"/>
  <c r="F69" i="856"/>
  <c r="H68" i="856"/>
  <c r="F68" i="856"/>
  <c r="H67" i="856"/>
  <c r="F67" i="856"/>
  <c r="H65" i="856"/>
  <c r="F65" i="856"/>
  <c r="H64" i="856"/>
  <c r="F64" i="856"/>
  <c r="H63" i="856"/>
  <c r="F63" i="856"/>
  <c r="H62" i="856"/>
  <c r="F62" i="856"/>
  <c r="H61" i="856"/>
  <c r="F61" i="856"/>
  <c r="H60" i="856"/>
  <c r="F60" i="856"/>
  <c r="H59" i="856"/>
  <c r="F59" i="856"/>
  <c r="H58" i="856"/>
  <c r="F58" i="856"/>
  <c r="H57" i="856"/>
  <c r="F57" i="856"/>
  <c r="H56" i="856"/>
  <c r="F56" i="856"/>
  <c r="H52" i="856"/>
  <c r="F52" i="856"/>
  <c r="H51" i="856"/>
  <c r="F51" i="856"/>
  <c r="H50" i="856"/>
  <c r="F50" i="856"/>
  <c r="H49" i="856"/>
  <c r="F49" i="856"/>
  <c r="H48" i="856"/>
  <c r="F48" i="856"/>
  <c r="H47" i="856"/>
  <c r="F47" i="856"/>
  <c r="H46" i="856"/>
  <c r="F46" i="856"/>
  <c r="H45" i="856"/>
  <c r="F45" i="856"/>
  <c r="H44" i="856"/>
  <c r="F44" i="856"/>
  <c r="H43" i="856"/>
  <c r="F43" i="856"/>
  <c r="H42" i="856"/>
  <c r="F42" i="856"/>
  <c r="H39" i="856"/>
  <c r="F39" i="856"/>
  <c r="H38" i="856"/>
  <c r="F38" i="856"/>
  <c r="H36" i="856"/>
  <c r="F36" i="856"/>
  <c r="H35" i="856"/>
  <c r="F35" i="856"/>
  <c r="H34" i="856"/>
  <c r="F34" i="856"/>
  <c r="H33" i="856"/>
  <c r="F33" i="856"/>
  <c r="H32" i="856"/>
  <c r="F32" i="856"/>
  <c r="H31" i="856"/>
  <c r="F31" i="856"/>
  <c r="H30" i="856"/>
  <c r="F30" i="856"/>
  <c r="H29" i="856"/>
  <c r="F29" i="856"/>
  <c r="H28" i="856"/>
  <c r="F28" i="856"/>
  <c r="H27" i="856"/>
  <c r="F27" i="856"/>
  <c r="H26" i="856"/>
  <c r="F26" i="856"/>
  <c r="H24" i="856"/>
  <c r="F24" i="856"/>
  <c r="H20" i="856"/>
  <c r="F20" i="856"/>
  <c r="H19" i="856"/>
  <c r="F19" i="856"/>
  <c r="H18" i="856"/>
  <c r="F18" i="856"/>
  <c r="H17" i="856"/>
  <c r="F17" i="856"/>
  <c r="H16" i="856"/>
  <c r="F16" i="856"/>
  <c r="H15" i="856"/>
  <c r="A8" i="856"/>
  <c r="A3" i="856"/>
  <c r="A2" i="856"/>
  <c r="A1" i="856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3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3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<sst xmlns="http://schemas.openxmlformats.org/spreadsheetml/2006/main" count="1048" uniqueCount="531">
  <si>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</si>
  <si>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</si>
  <si>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</si>
  <si>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</si>
  <si>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</si>
  <si>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</si>
  <si>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</si>
  <si>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</si>
  <si>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</si>
  <si>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</si>
  <si>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</si>
  <si>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</si>
  <si>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</si>
  <si>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</si>
  <si>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</si>
  <si>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</si>
  <si>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</si>
  <si>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</si>
  <si>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</si>
  <si>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</si>
  <si>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</si>
  <si>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</si>
  <si>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</si>
  <si>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</si>
  <si>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</si>
  <si>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</si>
  <si>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</si>
  <si>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</si>
  <si>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</si>
  <si>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</si>
  <si>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</si>
  <si>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</si>
  <si>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</si>
  <si>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</si>
  <si>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</si>
  <si>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</si>
  <si>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</si>
  <si>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</si>
  <si>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</si>
  <si>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</si>
  <si>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</si>
  <si>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</si>
  <si>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</si>
  <si>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</si>
  <si>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</si>
  <si>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</si>
  <si>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</si>
  <si>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</si>
  <si>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</si>
  <si>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</si>
  <si>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</si>
  <si>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</si>
  <si>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</si>
  <si>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</si>
  <si>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</si>
  <si>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</si>
  <si>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</si>
  <si>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</si>
  <si>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</si>
  <si>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</si>
  <si>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</si>
  <si>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</si>
  <si>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</si>
  <si>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</si>
  <si>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</si>
  <si>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</si>
  <si>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</si>
  <si>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</si>
  <si>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</si>
  <si>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</si>
  <si>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</si>
  <si>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</si>
  <si>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</si>
  <si>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</si>
  <si>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</si>
  <si>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</si>
  <si>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</si>
  <si>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</si>
  <si>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</si>
  <si>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</si>
  <si>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</si>
  <si>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</si>
  <si>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</si>
  <si>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</si>
  <si>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</si>
  <si>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</si>
  <si>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</si>
  <si>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</si>
  <si>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</si>
  <si>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</si>
  <si>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</si>
  <si>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</si>
  <si>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</si>
  <si>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</si>
  <si>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</si>
  <si>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</si>
  <si>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</si>
  <si>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</si>
  <si>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</si>
  <si>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</si>
  <si>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</si>
  <si>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</si>
  <si>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</si>
  <si>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</si>
  <si>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</si>
  <si>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</si>
  <si>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</si>
  <si>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</si>
  <si>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</si>
  <si>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</si>
  <si>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</si>
  <si>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</si>
  <si>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</si>
  <si>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</si>
  <si>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</si>
  <si>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</si>
  <si>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</si>
  <si>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</si>
  <si>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</si>
  <si>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</si>
  <si>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</si>
  <si>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</si>
  <si>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</si>
  <si>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</si>
  <si>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</si>
  <si>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</si>
  <si>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</si>
  <si>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</si>
  <si>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</si>
  <si>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</si>
  <si>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</si>
  <si>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</si>
  <si>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</si>
  <si>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</si>
  <si>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</si>
  <si>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</si>
  <si>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</si>
  <si>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</si>
  <si>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</si>
  <si>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</si>
  <si>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</si>
  <si>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</si>
  <si>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</si>
  <si>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</si>
  <si>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</si>
  <si>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</si>
  <si>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</si>
  <si>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</si>
  <si>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</si>
  <si>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</si>
  <si>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</si>
  <si>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</si>
  <si>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</si>
  <si>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</si>
  <si>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</si>
  <si>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</si>
  <si>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</si>
  <si>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</si>
  <si>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</si>
  <si>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</si>
  <si>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</si>
  <si>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</si>
  <si>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</si>
  <si>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</si>
  <si>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</si>
  <si>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</si>
  <si>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</si>
  <si>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</si>
  <si>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</si>
  <si>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</si>
  <si>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</si>
  <si>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</si>
  <si>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</si>
  <si>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</si>
  <si>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</si>
  <si>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</si>
  <si>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</si>
  <si>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</si>
  <si>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</si>
  <si>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</si>
  <si>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</si>
  <si>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</si>
  <si>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</si>
  <si>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</si>
  <si>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</si>
  <si>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</si>
  <si>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</si>
  <si>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</si>
  <si>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</si>
  <si>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</si>
  <si>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</si>
  <si>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</si>
  <si>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</si>
  <si>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</si>
  <si>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</si>
  <si>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</si>
  <si>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</si>
  <si>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</si>
  <si>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</si>
  <si>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</si>
  <si>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</si>
  <si>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</si>
  <si>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</si>
  <si>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</si>
  <si>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</si>
  <si>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</si>
  <si>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</si>
  <si>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</si>
  <si>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</si>
  <si>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</si>
  <si>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</si>
  <si>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</si>
  <si>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</si>
  <si>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</si>
  <si>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</si>
  <si>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</si>
  <si>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</si>
  <si>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</si>
  <si>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</si>
  <si>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</si>
  <si>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</si>
  <si>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</si>
  <si>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</si>
  <si>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</si>
  <si>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</si>
  <si>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</si>
  <si>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</si>
  <si>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</si>
  <si>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</si>
  <si>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</si>
  <si>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</si>
  <si>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</si>
  <si>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</si>
  <si>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</si>
  <si>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</si>
  <si>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</si>
  <si>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</si>
  <si>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</si>
  <si>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</si>
  <si>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</si>
  <si>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</si>
  <si>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</si>
  <si>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</si>
  <si>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</si>
  <si>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</si>
  <si>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</si>
  <si>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</si>
  <si>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</si>
  <si>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</si>
  <si>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</si>
  <si>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</si>
  <si>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</si>
  <si>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</si>
  <si>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</si>
  <si>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</si>
  <si>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</si>
  <si>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</si>
  <si>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</si>
  <si>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</si>
  <si>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</si>
  <si>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</si>
  <si>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</si>
  <si>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</si>
  <si>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</si>
  <si>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</si>
  <si>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</si>
  <si>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</si>
  <si>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</si>
  <si>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</si>
  <si>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</si>
  <si>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</si>
  <si>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</si>
  <si>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</si>
  <si>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</si>
  <si>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</si>
  <si>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</si>
  <si>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</si>
  <si>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</si>
  <si>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</si>
  <si>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</si>
  <si>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</si>
  <si>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</si>
  <si>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</si>
  <si>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</si>
  <si>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</si>
  <si>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</si>
  <si>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</si>
  <si>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</si>
  <si>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</si>
  <si>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</si>
  <si>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</si>
  <si>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</si>
  <si>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</si>
  <si>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</si>
  <si>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</si>
  <si>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</si>
  <si>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</si>
  <si>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</si>
  <si>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</si>
  <si>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</si>
  <si>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</si>
  <si>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</si>
  <si>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</si>
  <si>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</si>
  <si>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</si>
  <si>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</si>
  <si>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</si>
  <si>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</si>
  <si>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</si>
  <si>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</si>
  <si>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</si>
  <si>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</si>
  <si>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</si>
  <si>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</si>
  <si>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</si>
  <si>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</si>
  <si>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</si>
  <si>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</si>
  <si>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</si>
  <si>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</si>
  <si>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</si>
  <si>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</si>
  <si>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</si>
  <si>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</si>
  <si>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</si>
  <si>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</si>
  <si>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</si>
  <si>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</si>
  <si>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</si>
  <si>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</si>
  <si>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</si>
  <si>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</si>
  <si>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</si>
  <si>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</si>
  <si>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</si>
  <si>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</si>
  <si>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</si>
  <si>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</si>
  <si>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</si>
  <si>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</si>
  <si>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</si>
  <si>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</si>
  <si>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</si>
  <si>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</si>
  <si>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</si>
  <si>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</si>
  <si>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</si>
  <si>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</si>
  <si>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</si>
  <si>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</si>
  <si>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</si>
  <si>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</si>
  <si>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</si>
  <si>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</si>
  <si>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</si>
  <si>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</si>
  <si>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</si>
  <si>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</si>
  <si>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</si>
  <si>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</si>
  <si>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</si>
  <si>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</si>
  <si>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</si>
  <si>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</si>
  <si>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</si>
  <si>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</si>
  <si>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</si>
  <si>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</si>
  <si>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</si>
  <si>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</si>
  <si>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</si>
  <si>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</si>
  <si>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</si>
  <si>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</si>
  <si>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</si>
  <si>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</si>
  <si>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</si>
  <si>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</si>
  <si>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</si>
  <si>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</si>
  <si>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</si>
  <si>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</si>
  <si>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</si>
  <si>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</si>
  <si>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</si>
  <si>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</si>
  <si>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</si>
  <si>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</si>
  <si>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</si>
  <si>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</si>
  <si>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</si>
  <si>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</si>
  <si>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</si>
  <si>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</si>
  <si>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</si>
  <si>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</si>
  <si>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</si>
  <si>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</si>
  <si>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</si>
  <si>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</si>
  <si>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</si>
  <si>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</si>
  <si>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</si>
  <si>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</si>
  <si>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</si>
  <si>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</si>
  <si>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</si>
  <si>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</si>
  <si>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</si>
  <si>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</si>
  <si>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</si>
  <si>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</si>
  <si>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</si>
  <si>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</si>
  <si>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</si>
  <si>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</si>
  <si>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</si>
  <si>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</si>
  <si>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</si>
  <si>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</si>
  <si>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</si>
  <si>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</si>
  <si>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</si>
  <si>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</si>
  <si>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</si>
  <si>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</si>
  <si>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</si>
  <si>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</si>
  <si>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</si>
  <si>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</si>
  <si>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</si>
  <si>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</si>
  <si>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</si>
  <si>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</si>
  <si>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</si>
  <si>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</si>
  <si>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</si>
  <si>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</si>
  <si>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</si>
  <si>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</si>
  <si>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</si>
  <si>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</si>
  <si>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</si>
  <si>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</si>
  <si>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</si>
  <si>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</si>
  <si>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</si>
  <si>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</si>
  <si>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</si>
  <si>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</si>
  <si>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</si>
  <si>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</si>
  <si>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</si>
  <si>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</si>
  <si>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</si>
  <si>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</si>
  <si>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</si>
  <si>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</si>
  <si>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</si>
  <si>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</si>
  <si>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</si>
  <si>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</si>
  <si>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</si>
  <si>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</si>
  <si>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</si>
  <si>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</si>
  <si>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</si>
  <si>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</si>
  <si>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802.11-2016 Press Release</t>
  </si>
  <si>
    <t>802.11ai-2016 Press Release</t>
  </si>
  <si>
    <t>doc.: IEEE 802.11-17/0536r0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</si>
  <si>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</si>
  <si>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</si>
  <si>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</si>
  <si>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</si>
  <si>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</si>
  <si>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</si>
  <si>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</si>
  <si>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</si>
  <si>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</si>
  <si>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</si>
  <si>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</si>
  <si>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</si>
  <si>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</si>
  <si>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</si>
  <si>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</si>
  <si>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</si>
  <si>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</si>
  <si>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</si>
  <si>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</si>
  <si>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</si>
  <si>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</si>
  <si>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</si>
  <si>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</si>
  <si>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</si>
  <si>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</si>
  <si>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</si>
  <si>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</si>
  <si>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</si>
  <si>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</si>
  <si>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</si>
  <si>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</si>
  <si>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</si>
  <si>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</si>
  <si>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AK **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</si>
  <si>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</si>
  <si>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</si>
  <si>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</si>
  <si>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</si>
  <si>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</si>
  <si>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</si>
  <si>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</si>
  <si>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</si>
  <si>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</si>
  <si>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</si>
  <si>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</si>
  <si>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</si>
  <si>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Update on 802.1 Industry Connections Activity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</si>
  <si>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</si>
  <si>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</si>
  <si>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</si>
  <si>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</si>
  <si>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</si>
  <si>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Officer Confirmation (TGmd)</t>
  </si>
  <si>
    <t>PDED</t>
  </si>
  <si>
    <t>CAC Agenda - Thu 2017-05-11 - 19:30 to 21:30</t>
  </si>
  <si>
    <t>https://mentor.ieee.org/802.11/dcn/11-17-0570</t>
  </si>
  <si>
    <t>IEEE-SA enquiry into effectiveness of TGax remedy</t>
  </si>
  <si>
    <t>Round table (everybody has an opportunity to raise issues for discussion)</t>
  </si>
  <si>
    <t>Review material for closing 802 EC (Plenary sessions only, those unaffected can leave)</t>
  </si>
  <si>
    <t xml:space="preserve">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</si>
</sst>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7" fillId="32" borderId="18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0537" TargetMode="External"/><Relationship Id="rId21" Type="http://schemas.openxmlformats.org/officeDocument/2006/relationships/hyperlink" Target="https://mentor.ieee.org/802.11/dcn/11-17-0537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62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s://mentor.ieee.org/802.11/dcn/11-17-0566" TargetMode="External"/><Relationship Id="rId11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38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comments" Target="../comments1.xm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56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63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37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6" TargetMode="External"/><Relationship Id="rId60" Type="http://schemas.openxmlformats.org/officeDocument/2006/relationships/hyperlink" Target="https://mentor.ieee.org/802.11/dcn/11-17-0256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hyperlink" Target="https://mentor.ieee.org/802.11/dcn/11-17-053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39" Type="http://schemas.openxmlformats.org/officeDocument/2006/relationships/hyperlink" Target="https://mentor.ieee.org/802.11/dcn/11-17-0560" TargetMode="External"/><Relationship Id="rId34" Type="http://schemas.openxmlformats.org/officeDocument/2006/relationships/hyperlink" Target="https://mentor.ieee.org/802.11/dcn/11-17-0560" TargetMode="External"/><Relationship Id="rId50" Type="http://schemas.openxmlformats.org/officeDocument/2006/relationships/hyperlink" Target="https://mentor.ieee.org/802.11/dcn/11-17-0564" TargetMode="External"/><Relationship Id="rId55" Type="http://schemas.openxmlformats.org/officeDocument/2006/relationships/hyperlink" Target="https://mentor.ieee.org/802.11/dcn/11-17-0538" TargetMode="External"/><Relationship Id="rId76" Type="http://schemas.openxmlformats.org/officeDocument/2006/relationships/hyperlink" Target="https://mentor.ieee.org/802.11/dcn/11-17-0563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29" Type="http://schemas.openxmlformats.org/officeDocument/2006/relationships/hyperlink" Target="https://mentor.ieee.org/802.11/dcn/11-17-0560" TargetMode="External"/><Relationship Id="rId24" Type="http://schemas.openxmlformats.org/officeDocument/2006/relationships/hyperlink" Target="https://mentor.ieee.org/802.11/dcn/11-17-0537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66" Type="http://schemas.openxmlformats.org/officeDocument/2006/relationships/hyperlink" Target="https://mentor.ieee.org/802.11/dcn/11-17-0563" TargetMode="External"/><Relationship Id="rId87" Type="http://schemas.openxmlformats.org/officeDocument/2006/relationships/hyperlink" Target="https://mentor.ieee.org/802.11/dcn/11-17-0538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3" TargetMode="External"/><Relationship Id="rId19" Type="http://schemas.openxmlformats.org/officeDocument/2006/relationships/hyperlink" Target="https://mentor.ieee.org/802.11/dcn/11-17-056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42830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434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3" t="s">
        <v>123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">
      <c r="B23" s="36" t="s">
        <v>122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25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25">
      <c r="B32" s="37"/>
      <c r="C32" s="232"/>
      <c r="D32" s="232"/>
      <c r="E32" s="232"/>
      <c r="F32" s="23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1"/>
      <c r="D34" s="231"/>
      <c r="E34" s="231"/>
      <c r="F34" s="23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1"/>
      <c r="D36" s="231"/>
      <c r="E36" s="231"/>
      <c r="F36" s="231"/>
    </row>
    <row r="37" spans="2:6" ht="20.100000000000001" customHeight="1" x14ac:dyDescent="0.25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8" t="str">
        <f>Parameters!B1</f>
        <v>163rd IEEE 802.11 WIRELESS LOCAL AREA NETWORKS SESSION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IS2" s="1" t="s">
        <v>3</v>
      </c>
    </row>
    <row r="3" spans="1:253" ht="15.75" customHeight="1" x14ac:dyDescent="0.2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253" ht="15.75" customHeight="1" x14ac:dyDescent="0.2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</row>
    <row r="5" spans="1:253" ht="21" customHeight="1" x14ac:dyDescent="0.2">
      <c r="B5" s="257" t="str">
        <f>Parameters!B2</f>
        <v>Daejeon Convention Center, Daejeon, Korea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</row>
    <row r="6" spans="1:253" ht="15.75" customHeight="1" x14ac:dyDescent="0.2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253" ht="15.75" customHeight="1" x14ac:dyDescent="0.2">
      <c r="A7" s="54"/>
      <c r="B7" s="259" t="str">
        <f>Parameters!B3</f>
        <v>May 7-12, 2017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73"/>
      <c r="R7" s="73"/>
    </row>
    <row r="8" spans="1:253" ht="15.75" customHeight="1" x14ac:dyDescent="0.2">
      <c r="A8" s="54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8" t="s">
        <v>2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73"/>
      <c r="R25" s="73"/>
    </row>
    <row r="26" spans="1:21" ht="15.75" customHeight="1" x14ac:dyDescent="0.2">
      <c r="A26" s="54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73"/>
      <c r="R26" s="73"/>
    </row>
    <row r="27" spans="1:21" ht="15.75" customHeight="1" x14ac:dyDescent="0.2">
      <c r="B27" s="245" t="s">
        <v>121</v>
      </c>
      <c r="C27" s="245"/>
      <c r="D27" s="245"/>
      <c r="E27" s="245"/>
      <c r="F27" s="245"/>
      <c r="G27" s="245"/>
      <c r="H27" s="245"/>
      <c r="I27" s="245"/>
      <c r="J27" s="246"/>
      <c r="K27" s="246"/>
      <c r="L27" s="242" t="str">
        <f>Title!C14</f>
        <v>adrian.p.stephens@ieee.org</v>
      </c>
      <c r="M27" s="243"/>
      <c r="N27" s="243"/>
      <c r="O27" s="243"/>
      <c r="P27" s="243"/>
      <c r="Q27" s="243"/>
      <c r="R27" s="243"/>
    </row>
    <row r="28" spans="1:21" ht="15.75" customHeight="1" x14ac:dyDescent="0.2">
      <c r="B28" s="247"/>
      <c r="C28" s="247"/>
      <c r="D28" s="247"/>
      <c r="E28" s="247"/>
      <c r="F28" s="247"/>
      <c r="G28" s="247"/>
      <c r="H28" s="247"/>
      <c r="I28" s="247"/>
      <c r="J28" s="246"/>
      <c r="K28" s="246"/>
      <c r="L28" s="244"/>
      <c r="M28" s="244"/>
      <c r="N28" s="244"/>
      <c r="O28" s="244"/>
      <c r="P28" s="244"/>
      <c r="Q28" s="244"/>
      <c r="R28" s="244"/>
    </row>
    <row r="29" spans="1:21" ht="15.75" customHeight="1" x14ac:dyDescent="0.2">
      <c r="B29" s="245" t="s">
        <v>51</v>
      </c>
      <c r="C29" s="245"/>
      <c r="D29" s="245"/>
      <c r="E29" s="245"/>
      <c r="F29" s="245"/>
      <c r="G29" s="245"/>
      <c r="H29" s="245"/>
      <c r="I29" s="245"/>
      <c r="J29" s="246"/>
      <c r="K29" s="246"/>
      <c r="L29" s="242" t="str">
        <f>Title!I14</f>
        <v>jrosdahl@ieee.org</v>
      </c>
      <c r="M29" s="243"/>
      <c r="N29" s="243"/>
      <c r="O29" s="243"/>
      <c r="P29" s="243"/>
      <c r="Q29" s="243"/>
      <c r="R29" s="243"/>
    </row>
    <row r="30" spans="1:21" ht="15.75" customHeight="1" x14ac:dyDescent="0.2">
      <c r="B30" s="247"/>
      <c r="C30" s="247"/>
      <c r="D30" s="247"/>
      <c r="E30" s="247"/>
      <c r="F30" s="247"/>
      <c r="G30" s="247"/>
      <c r="H30" s="247"/>
      <c r="I30" s="247"/>
      <c r="J30" s="246"/>
      <c r="K30" s="246"/>
      <c r="L30" s="244"/>
      <c r="M30" s="244"/>
      <c r="N30" s="244"/>
      <c r="O30" s="244"/>
      <c r="P30" s="244"/>
      <c r="Q30" s="244"/>
      <c r="R30" s="244"/>
    </row>
    <row r="31" spans="1:21" ht="15.75" customHeight="1" x14ac:dyDescent="0.2">
      <c r="B31" s="245" t="s">
        <v>61</v>
      </c>
      <c r="C31" s="245"/>
      <c r="D31" s="245"/>
      <c r="E31" s="245"/>
      <c r="F31" s="245"/>
      <c r="G31" s="245"/>
      <c r="H31" s="245"/>
      <c r="I31" s="245"/>
      <c r="J31" s="246"/>
      <c r="K31" s="246"/>
      <c r="L31" s="242" t="str">
        <f>Title!I20</f>
        <v>dorothy.stanley@hpe.com</v>
      </c>
      <c r="M31" s="243"/>
      <c r="N31" s="243"/>
      <c r="O31" s="243"/>
      <c r="P31" s="243"/>
      <c r="Q31" s="243"/>
      <c r="R31" s="243"/>
    </row>
    <row r="32" spans="1:21" ht="15.75" customHeight="1" x14ac:dyDescent="0.2">
      <c r="B32" s="247"/>
      <c r="C32" s="247"/>
      <c r="D32" s="247"/>
      <c r="E32" s="247"/>
      <c r="F32" s="247"/>
      <c r="G32" s="247"/>
      <c r="H32" s="247"/>
      <c r="I32" s="247"/>
      <c r="J32" s="246"/>
      <c r="K32" s="246"/>
      <c r="L32" s="244"/>
      <c r="M32" s="244"/>
      <c r="N32" s="244"/>
      <c r="O32" s="244"/>
      <c r="P32" s="244"/>
      <c r="Q32" s="244"/>
      <c r="R32" s="244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" zoomScaleNormal="100" workbookViewId="0">
      <selection activeCell="D10" sqref="D1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0" t="s">
        <v>95</v>
      </c>
      <c r="B3" s="260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431</v>
      </c>
      <c r="B5" s="47" t="s">
        <v>429</v>
      </c>
      <c r="C5" s="47" t="s">
        <v>430</v>
      </c>
      <c r="D5" s="69" t="s">
        <v>496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491</v>
      </c>
    </row>
    <row r="7" spans="1:5" s="207" customFormat="1" x14ac:dyDescent="0.2">
      <c r="A7" s="206" t="s">
        <v>130</v>
      </c>
      <c r="B7" s="207" t="s">
        <v>79</v>
      </c>
      <c r="C7" s="207" t="s">
        <v>387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494</v>
      </c>
    </row>
    <row r="9" spans="1:5" ht="12.75" customHeight="1" x14ac:dyDescent="0.2">
      <c r="A9" s="47" t="s">
        <v>441</v>
      </c>
      <c r="B9" s="48" t="s">
        <v>442</v>
      </c>
      <c r="C9" s="48" t="s">
        <v>440</v>
      </c>
      <c r="D9" s="69" t="s">
        <v>526</v>
      </c>
    </row>
    <row r="10" spans="1:5" ht="12.75" customHeight="1" x14ac:dyDescent="0.2">
      <c r="A10" s="210" t="s">
        <v>484</v>
      </c>
      <c r="B10" s="47" t="s">
        <v>485</v>
      </c>
      <c r="C10" s="47" t="s">
        <v>486</v>
      </c>
      <c r="D10" s="69" t="s">
        <v>498</v>
      </c>
    </row>
    <row r="11" spans="1:5" ht="12.75" customHeight="1" x14ac:dyDescent="0.2">
      <c r="A11" s="87" t="s">
        <v>128</v>
      </c>
      <c r="B11" s="48" t="s">
        <v>147</v>
      </c>
      <c r="C11" s="48" t="s">
        <v>386</v>
      </c>
      <c r="D11" s="69" t="s">
        <v>488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495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490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492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493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487</v>
      </c>
    </row>
    <row r="17" spans="1:9" ht="12.75" customHeight="1" x14ac:dyDescent="0.2">
      <c r="A17" s="199" t="s">
        <v>453</v>
      </c>
      <c r="B17" s="47" t="s">
        <v>454</v>
      </c>
      <c r="C17" s="47" t="s">
        <v>480</v>
      </c>
      <c r="D17" s="69" t="s">
        <v>489</v>
      </c>
    </row>
    <row r="18" spans="1:9" ht="12.75" customHeight="1" x14ac:dyDescent="0.2">
      <c r="A18" s="198" t="s">
        <v>438</v>
      </c>
      <c r="B18" s="47" t="s">
        <v>439</v>
      </c>
      <c r="C18" s="47" t="s">
        <v>440</v>
      </c>
      <c r="D18" s="69" t="s">
        <v>476</v>
      </c>
    </row>
    <row r="19" spans="1:9" ht="12.75" customHeight="1" x14ac:dyDescent="0.2">
      <c r="A19" s="201" t="s">
        <v>450</v>
      </c>
      <c r="B19" s="47" t="s">
        <v>451</v>
      </c>
      <c r="C19" s="47" t="s">
        <v>452</v>
      </c>
      <c r="D19" s="69" t="s">
        <v>497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477</v>
      </c>
      <c r="C34" s="2"/>
      <c r="D34" s="2"/>
    </row>
    <row r="35" spans="1:4" x14ac:dyDescent="0.2">
      <c r="A35" s="52" t="s">
        <v>113</v>
      </c>
      <c r="B35" s="75" t="s">
        <v>478</v>
      </c>
      <c r="C35" s="2"/>
      <c r="D35" s="2"/>
    </row>
    <row r="36" spans="1:4" x14ac:dyDescent="0.2">
      <c r="A36" s="52" t="s">
        <v>114</v>
      </c>
      <c r="B36" s="75" t="s">
        <v>499</v>
      </c>
      <c r="C36" s="2"/>
      <c r="D36" s="2"/>
    </row>
    <row r="37" spans="1:4" ht="14.25" x14ac:dyDescent="0.2">
      <c r="A37" s="52" t="s">
        <v>117</v>
      </c>
      <c r="B37" s="75" t="s">
        <v>505</v>
      </c>
      <c r="C37" s="2"/>
      <c r="D37" s="2"/>
    </row>
    <row r="38" spans="1:4" ht="14.25" x14ac:dyDescent="0.2">
      <c r="A38" s="52" t="s">
        <v>119</v>
      </c>
      <c r="B38" s="75" t="s">
        <v>500</v>
      </c>
      <c r="C38" s="2"/>
      <c r="D38" s="2"/>
    </row>
    <row r="39" spans="1:4" x14ac:dyDescent="0.2">
      <c r="A39" s="52" t="s">
        <v>118</v>
      </c>
      <c r="B39" s="75" t="s">
        <v>506</v>
      </c>
      <c r="C39" s="2"/>
      <c r="D39" s="2"/>
    </row>
    <row r="40" spans="1:4" x14ac:dyDescent="0.2">
      <c r="A40" s="52" t="s">
        <v>115</v>
      </c>
      <c r="B40" s="75" t="s">
        <v>479</v>
      </c>
      <c r="C40" s="2"/>
      <c r="D40" s="2"/>
    </row>
    <row r="41" spans="1:4" x14ac:dyDescent="0.2">
      <c r="A41" s="52" t="s">
        <v>1</v>
      </c>
      <c r="B41" s="75" t="s">
        <v>501</v>
      </c>
      <c r="C41" s="2"/>
      <c r="D41" s="2"/>
    </row>
    <row r="42" spans="1:4" x14ac:dyDescent="0.2">
      <c r="A42" s="52" t="s">
        <v>116</v>
      </c>
      <c r="B42" s="75" t="s">
        <v>502</v>
      </c>
      <c r="C42" s="2"/>
      <c r="D42" s="2"/>
    </row>
    <row r="43" spans="1:4" x14ac:dyDescent="0.2">
      <c r="A43" s="52" t="s">
        <v>153</v>
      </c>
      <c r="B43" s="75" t="s">
        <v>503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428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55" zoomScaleNormal="55" workbookViewId="0">
      <selection activeCell="Q45" sqref="Q45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12" t="str">
        <f>" 802.11 Agenda R" &amp;Parameters!B8</f>
        <v xml:space="preserve"> 802.11 Agenda R0</v>
      </c>
      <c r="B1" s="314" t="str">
        <f>Parameters!B2</f>
        <v>Daejeon Convention Center, Daejeon, Korea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</row>
    <row r="2" spans="1:32" s="2" customFormat="1" ht="20.25" customHeight="1" x14ac:dyDescent="0.2">
      <c r="A2" s="313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3"/>
      <c r="B3" s="325" t="str">
        <f>Parameters!B3</f>
        <v>May 7-12, 2017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298">
        <f>B5+1</f>
        <v>42863</v>
      </c>
      <c r="D5" s="299"/>
      <c r="E5" s="299"/>
      <c r="F5" s="299"/>
      <c r="G5" s="299"/>
      <c r="H5" s="300"/>
      <c r="I5" s="298">
        <f>B5+2</f>
        <v>42864</v>
      </c>
      <c r="J5" s="299"/>
      <c r="K5" s="299"/>
      <c r="L5" s="299"/>
      <c r="M5" s="299"/>
      <c r="N5" s="300"/>
      <c r="O5" s="298">
        <f>B5+3</f>
        <v>42865</v>
      </c>
      <c r="P5" s="299"/>
      <c r="Q5" s="299"/>
      <c r="R5" s="299"/>
      <c r="S5" s="299"/>
      <c r="T5" s="300"/>
      <c r="U5" s="298">
        <f>B5+4</f>
        <v>42866</v>
      </c>
      <c r="V5" s="299"/>
      <c r="W5" s="299"/>
      <c r="X5" s="299"/>
      <c r="Y5" s="299"/>
      <c r="Z5" s="300"/>
      <c r="AA5" s="298">
        <f>B5+5</f>
        <v>42867</v>
      </c>
      <c r="AB5" s="299"/>
      <c r="AC5" s="299"/>
      <c r="AD5" s="299"/>
      <c r="AE5" s="299"/>
      <c r="AF5" s="300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3" t="s">
        <v>132</v>
      </c>
      <c r="J6" s="324"/>
      <c r="K6" s="324"/>
      <c r="L6" s="324"/>
      <c r="M6" s="32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26" t="s">
        <v>481</v>
      </c>
      <c r="D7" s="327"/>
      <c r="E7" s="327"/>
      <c r="F7" s="327"/>
      <c r="G7" s="327"/>
      <c r="H7" s="328"/>
      <c r="I7" s="315" t="s">
        <v>436</v>
      </c>
      <c r="J7" s="278" t="s">
        <v>135</v>
      </c>
      <c r="K7" s="320" t="s">
        <v>54</v>
      </c>
      <c r="L7" s="286" t="s">
        <v>435</v>
      </c>
      <c r="M7" s="275"/>
      <c r="N7" s="275"/>
      <c r="O7" s="263" t="s">
        <v>62</v>
      </c>
      <c r="P7" s="301" t="s">
        <v>455</v>
      </c>
      <c r="Q7" s="278" t="s">
        <v>135</v>
      </c>
      <c r="R7" s="266" t="s">
        <v>46</v>
      </c>
      <c r="S7" s="275"/>
      <c r="T7" s="275"/>
      <c r="U7" s="301" t="s">
        <v>455</v>
      </c>
      <c r="V7" s="320" t="s">
        <v>54</v>
      </c>
      <c r="W7" s="278" t="s">
        <v>135</v>
      </c>
      <c r="X7" s="266" t="s">
        <v>46</v>
      </c>
      <c r="Y7" s="269"/>
      <c r="Z7" s="303" t="s">
        <v>426</v>
      </c>
      <c r="AA7" s="289" t="s">
        <v>64</v>
      </c>
      <c r="AB7" s="290"/>
      <c r="AC7" s="290"/>
      <c r="AD7" s="290"/>
      <c r="AE7" s="290"/>
      <c r="AF7" s="291"/>
    </row>
    <row r="8" spans="1:32" s="2" customFormat="1" ht="15.75" customHeight="1" x14ac:dyDescent="0.2">
      <c r="A8" s="96" t="s">
        <v>36</v>
      </c>
      <c r="B8" s="114"/>
      <c r="C8" s="329"/>
      <c r="D8" s="330"/>
      <c r="E8" s="330"/>
      <c r="F8" s="330"/>
      <c r="G8" s="330"/>
      <c r="H8" s="331"/>
      <c r="I8" s="316"/>
      <c r="J8" s="279"/>
      <c r="K8" s="321"/>
      <c r="L8" s="287"/>
      <c r="M8" s="276"/>
      <c r="N8" s="276"/>
      <c r="O8" s="264"/>
      <c r="P8" s="302"/>
      <c r="Q8" s="279"/>
      <c r="R8" s="267"/>
      <c r="S8" s="276"/>
      <c r="T8" s="276"/>
      <c r="U8" s="302"/>
      <c r="V8" s="321"/>
      <c r="W8" s="279"/>
      <c r="X8" s="267"/>
      <c r="Y8" s="270"/>
      <c r="Z8" s="304"/>
      <c r="AA8" s="292"/>
      <c r="AB8" s="293"/>
      <c r="AC8" s="293"/>
      <c r="AD8" s="293"/>
      <c r="AE8" s="293"/>
      <c r="AF8" s="294"/>
    </row>
    <row r="9" spans="1:32" s="2" customFormat="1" ht="15.75" customHeight="1" x14ac:dyDescent="0.2">
      <c r="A9" s="118" t="s">
        <v>34</v>
      </c>
      <c r="B9" s="90"/>
      <c r="C9" s="329" t="s">
        <v>482</v>
      </c>
      <c r="D9" s="330"/>
      <c r="E9" s="330"/>
      <c r="F9" s="330"/>
      <c r="G9" s="330"/>
      <c r="H9" s="331"/>
      <c r="I9" s="316"/>
      <c r="J9" s="279"/>
      <c r="K9" s="321"/>
      <c r="L9" s="287"/>
      <c r="M9" s="276"/>
      <c r="N9" s="276"/>
      <c r="O9" s="264"/>
      <c r="P9" s="302"/>
      <c r="Q9" s="279"/>
      <c r="R9" s="267"/>
      <c r="S9" s="276"/>
      <c r="T9" s="276"/>
      <c r="U9" s="302"/>
      <c r="V9" s="321"/>
      <c r="W9" s="279"/>
      <c r="X9" s="267"/>
      <c r="Y9" s="270"/>
      <c r="Z9" s="304"/>
      <c r="AA9" s="292"/>
      <c r="AB9" s="293"/>
      <c r="AC9" s="293"/>
      <c r="AD9" s="293"/>
      <c r="AE9" s="293"/>
      <c r="AF9" s="294"/>
    </row>
    <row r="10" spans="1:32" s="2" customFormat="1" ht="15.75" customHeight="1" x14ac:dyDescent="0.2">
      <c r="A10" s="118" t="s">
        <v>35</v>
      </c>
      <c r="B10" s="90"/>
      <c r="C10" s="332"/>
      <c r="D10" s="333"/>
      <c r="E10" s="333"/>
      <c r="F10" s="333"/>
      <c r="G10" s="333"/>
      <c r="H10" s="334"/>
      <c r="I10" s="317"/>
      <c r="J10" s="279"/>
      <c r="K10" s="322"/>
      <c r="L10" s="288"/>
      <c r="M10" s="277"/>
      <c r="N10" s="277"/>
      <c r="O10" s="265"/>
      <c r="P10" s="302"/>
      <c r="Q10" s="279"/>
      <c r="R10" s="268"/>
      <c r="S10" s="277"/>
      <c r="T10" s="277"/>
      <c r="U10" s="302"/>
      <c r="V10" s="321"/>
      <c r="W10" s="279"/>
      <c r="X10" s="268"/>
      <c r="Y10" s="271"/>
      <c r="Z10" s="305"/>
      <c r="AA10" s="292"/>
      <c r="AB10" s="293"/>
      <c r="AC10" s="293"/>
      <c r="AD10" s="293"/>
      <c r="AE10" s="293"/>
      <c r="AF10" s="294"/>
    </row>
    <row r="11" spans="1:32" s="2" customFormat="1" ht="27" customHeight="1" x14ac:dyDescent="0.2">
      <c r="A11" s="119" t="s">
        <v>21</v>
      </c>
      <c r="B11" s="117"/>
      <c r="C11" s="339" t="s">
        <v>6</v>
      </c>
      <c r="D11" s="340"/>
      <c r="E11" s="340"/>
      <c r="F11" s="340"/>
      <c r="G11" s="340"/>
      <c r="H11" s="261"/>
      <c r="I11" s="262" t="s">
        <v>6</v>
      </c>
      <c r="J11" s="262"/>
      <c r="K11" s="262"/>
      <c r="L11" s="262"/>
      <c r="M11" s="262"/>
      <c r="N11" s="262"/>
      <c r="O11" s="261" t="s">
        <v>6</v>
      </c>
      <c r="P11" s="262"/>
      <c r="Q11" s="262"/>
      <c r="R11" s="262"/>
      <c r="S11" s="262"/>
      <c r="T11" s="262"/>
      <c r="U11" s="262" t="s">
        <v>6</v>
      </c>
      <c r="V11" s="262"/>
      <c r="W11" s="262"/>
      <c r="X11" s="262"/>
      <c r="Y11" s="262"/>
      <c r="Z11" s="262"/>
      <c r="AA11" s="292"/>
      <c r="AB11" s="293"/>
      <c r="AC11" s="293"/>
      <c r="AD11" s="293"/>
      <c r="AE11" s="293"/>
      <c r="AF11" s="294"/>
    </row>
    <row r="12" spans="1:32" s="2" customFormat="1" ht="15.75" customHeight="1" x14ac:dyDescent="0.2">
      <c r="A12" s="116" t="s">
        <v>20</v>
      </c>
      <c r="B12" s="90"/>
      <c r="C12" s="263" t="s">
        <v>62</v>
      </c>
      <c r="D12" s="278" t="s">
        <v>135</v>
      </c>
      <c r="E12" s="301" t="s">
        <v>455</v>
      </c>
      <c r="F12" s="272" t="s">
        <v>50</v>
      </c>
      <c r="G12" s="275"/>
      <c r="H12" s="275"/>
      <c r="I12" s="263" t="s">
        <v>62</v>
      </c>
      <c r="J12" s="301" t="s">
        <v>455</v>
      </c>
      <c r="K12" s="278" t="s">
        <v>135</v>
      </c>
      <c r="L12" s="266" t="s">
        <v>46</v>
      </c>
      <c r="M12" s="275"/>
      <c r="N12" s="303" t="s">
        <v>426</v>
      </c>
      <c r="O12" s="326" t="s">
        <v>63</v>
      </c>
      <c r="P12" s="327"/>
      <c r="Q12" s="327"/>
      <c r="R12" s="327"/>
      <c r="S12" s="327"/>
      <c r="T12" s="328"/>
      <c r="U12" s="301" t="s">
        <v>455</v>
      </c>
      <c r="V12" s="280" t="s">
        <v>449</v>
      </c>
      <c r="W12" s="283" t="s">
        <v>425</v>
      </c>
      <c r="X12" s="286" t="s">
        <v>435</v>
      </c>
      <c r="Y12" s="269"/>
      <c r="Z12" s="303" t="s">
        <v>426</v>
      </c>
      <c r="AA12" s="292"/>
      <c r="AB12" s="293"/>
      <c r="AC12" s="293"/>
      <c r="AD12" s="293"/>
      <c r="AE12" s="293"/>
      <c r="AF12" s="294"/>
    </row>
    <row r="13" spans="1:32" s="2" customFormat="1" ht="15.75" customHeight="1" x14ac:dyDescent="0.2">
      <c r="A13" s="116" t="s">
        <v>22</v>
      </c>
      <c r="B13" s="90"/>
      <c r="C13" s="264"/>
      <c r="D13" s="279"/>
      <c r="E13" s="302"/>
      <c r="F13" s="273"/>
      <c r="G13" s="276"/>
      <c r="H13" s="276"/>
      <c r="I13" s="264"/>
      <c r="J13" s="302"/>
      <c r="K13" s="279"/>
      <c r="L13" s="267"/>
      <c r="M13" s="276"/>
      <c r="N13" s="304"/>
      <c r="O13" s="329"/>
      <c r="P13" s="330"/>
      <c r="Q13" s="330"/>
      <c r="R13" s="330"/>
      <c r="S13" s="330"/>
      <c r="T13" s="331"/>
      <c r="U13" s="302"/>
      <c r="V13" s="281"/>
      <c r="W13" s="284"/>
      <c r="X13" s="287"/>
      <c r="Y13" s="270"/>
      <c r="Z13" s="304"/>
      <c r="AA13" s="292"/>
      <c r="AB13" s="293"/>
      <c r="AC13" s="293"/>
      <c r="AD13" s="293"/>
      <c r="AE13" s="293"/>
      <c r="AF13" s="294"/>
    </row>
    <row r="14" spans="1:32" s="2" customFormat="1" ht="15.75" customHeight="1" x14ac:dyDescent="0.2">
      <c r="A14" s="116" t="s">
        <v>23</v>
      </c>
      <c r="B14" s="90"/>
      <c r="C14" s="264"/>
      <c r="D14" s="279"/>
      <c r="E14" s="302"/>
      <c r="F14" s="273"/>
      <c r="G14" s="276"/>
      <c r="H14" s="276"/>
      <c r="I14" s="264"/>
      <c r="J14" s="302"/>
      <c r="K14" s="279"/>
      <c r="L14" s="267"/>
      <c r="M14" s="276"/>
      <c r="N14" s="304"/>
      <c r="O14" s="329"/>
      <c r="P14" s="330"/>
      <c r="Q14" s="330"/>
      <c r="R14" s="330"/>
      <c r="S14" s="330"/>
      <c r="T14" s="331"/>
      <c r="U14" s="302"/>
      <c r="V14" s="281"/>
      <c r="W14" s="284"/>
      <c r="X14" s="287"/>
      <c r="Y14" s="270"/>
      <c r="Z14" s="304"/>
      <c r="AA14" s="295"/>
      <c r="AB14" s="296"/>
      <c r="AC14" s="296"/>
      <c r="AD14" s="296"/>
      <c r="AE14" s="296"/>
      <c r="AF14" s="297"/>
    </row>
    <row r="15" spans="1:32" s="2" customFormat="1" ht="15.75" customHeight="1" x14ac:dyDescent="0.2">
      <c r="A15" s="116" t="s">
        <v>24</v>
      </c>
      <c r="B15" s="90"/>
      <c r="C15" s="265"/>
      <c r="D15" s="279"/>
      <c r="E15" s="302"/>
      <c r="F15" s="274"/>
      <c r="G15" s="277"/>
      <c r="H15" s="277"/>
      <c r="I15" s="265"/>
      <c r="J15" s="302"/>
      <c r="K15" s="279"/>
      <c r="L15" s="268"/>
      <c r="M15" s="277"/>
      <c r="N15" s="305"/>
      <c r="O15" s="332"/>
      <c r="P15" s="333"/>
      <c r="Q15" s="333"/>
      <c r="R15" s="333"/>
      <c r="S15" s="333"/>
      <c r="T15" s="334"/>
      <c r="U15" s="302"/>
      <c r="V15" s="282"/>
      <c r="W15" s="285"/>
      <c r="X15" s="288"/>
      <c r="Y15" s="271"/>
      <c r="Z15" s="305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2" t="s">
        <v>33</v>
      </c>
      <c r="D16" s="262"/>
      <c r="E16" s="262"/>
      <c r="F16" s="262"/>
      <c r="G16" s="262"/>
      <c r="H16" s="262"/>
      <c r="I16" s="262" t="s">
        <v>33</v>
      </c>
      <c r="J16" s="262"/>
      <c r="K16" s="262"/>
      <c r="L16" s="262"/>
      <c r="M16" s="262"/>
      <c r="N16" s="262"/>
      <c r="O16" s="261" t="s">
        <v>33</v>
      </c>
      <c r="P16" s="262"/>
      <c r="Q16" s="262"/>
      <c r="R16" s="262"/>
      <c r="S16" s="262"/>
      <c r="T16" s="262"/>
      <c r="U16" s="262" t="s">
        <v>33</v>
      </c>
      <c r="V16" s="262"/>
      <c r="W16" s="262"/>
      <c r="X16" s="262"/>
      <c r="Y16" s="262"/>
      <c r="Z16" s="262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1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1" t="s">
        <v>455</v>
      </c>
      <c r="D18" s="280" t="s">
        <v>449</v>
      </c>
      <c r="E18" s="283" t="s">
        <v>425</v>
      </c>
      <c r="F18" s="306" t="s">
        <v>483</v>
      </c>
      <c r="G18" s="275"/>
      <c r="H18" s="275"/>
      <c r="I18" s="301" t="s">
        <v>455</v>
      </c>
      <c r="J18" s="280" t="s">
        <v>449</v>
      </c>
      <c r="K18" s="318" t="s">
        <v>144</v>
      </c>
      <c r="L18" s="306" t="s">
        <v>483</v>
      </c>
      <c r="M18" s="275"/>
      <c r="N18" s="303" t="s">
        <v>427</v>
      </c>
      <c r="O18" s="263" t="s">
        <v>62</v>
      </c>
      <c r="P18" s="263" t="s">
        <v>62</v>
      </c>
      <c r="Q18" s="318" t="s">
        <v>144</v>
      </c>
      <c r="R18" s="306" t="s">
        <v>483</v>
      </c>
      <c r="S18" s="272" t="s">
        <v>437</v>
      </c>
      <c r="T18" s="275"/>
      <c r="U18" s="263" t="s">
        <v>62</v>
      </c>
      <c r="V18" s="280" t="s">
        <v>449</v>
      </c>
      <c r="W18" s="278" t="s">
        <v>135</v>
      </c>
      <c r="X18" s="309" t="s">
        <v>504</v>
      </c>
      <c r="Y18" s="269"/>
      <c r="Z18" s="303" t="s">
        <v>427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2"/>
      <c r="D19" s="281"/>
      <c r="E19" s="284"/>
      <c r="F19" s="307"/>
      <c r="G19" s="276"/>
      <c r="H19" s="276"/>
      <c r="I19" s="302"/>
      <c r="J19" s="281"/>
      <c r="K19" s="319"/>
      <c r="L19" s="307"/>
      <c r="M19" s="276"/>
      <c r="N19" s="304"/>
      <c r="O19" s="264"/>
      <c r="P19" s="264"/>
      <c r="Q19" s="319"/>
      <c r="R19" s="307"/>
      <c r="S19" s="273"/>
      <c r="T19" s="276"/>
      <c r="U19" s="264"/>
      <c r="V19" s="281"/>
      <c r="W19" s="279"/>
      <c r="X19" s="310"/>
      <c r="Y19" s="270"/>
      <c r="Z19" s="304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2"/>
      <c r="D20" s="281"/>
      <c r="E20" s="284"/>
      <c r="F20" s="307"/>
      <c r="G20" s="276"/>
      <c r="H20" s="276"/>
      <c r="I20" s="302"/>
      <c r="J20" s="281"/>
      <c r="K20" s="319"/>
      <c r="L20" s="307"/>
      <c r="M20" s="276"/>
      <c r="N20" s="304"/>
      <c r="O20" s="264"/>
      <c r="P20" s="264"/>
      <c r="Q20" s="319"/>
      <c r="R20" s="307"/>
      <c r="S20" s="273"/>
      <c r="T20" s="276"/>
      <c r="U20" s="264"/>
      <c r="V20" s="281"/>
      <c r="W20" s="279"/>
      <c r="X20" s="310"/>
      <c r="Y20" s="270"/>
      <c r="Z20" s="304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2"/>
      <c r="D21" s="282"/>
      <c r="E21" s="285"/>
      <c r="F21" s="308"/>
      <c r="G21" s="277"/>
      <c r="H21" s="277"/>
      <c r="I21" s="302"/>
      <c r="J21" s="282"/>
      <c r="K21" s="319"/>
      <c r="L21" s="308"/>
      <c r="M21" s="277"/>
      <c r="N21" s="305"/>
      <c r="O21" s="265"/>
      <c r="P21" s="265"/>
      <c r="Q21" s="319"/>
      <c r="R21" s="308"/>
      <c r="S21" s="274"/>
      <c r="T21" s="277"/>
      <c r="U21" s="265"/>
      <c r="V21" s="282"/>
      <c r="W21" s="279"/>
      <c r="X21" s="311"/>
      <c r="Y21" s="271"/>
      <c r="Z21" s="305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2" t="s">
        <v>6</v>
      </c>
      <c r="D22" s="262"/>
      <c r="E22" s="262"/>
      <c r="F22" s="262"/>
      <c r="G22" s="262"/>
      <c r="H22" s="262"/>
      <c r="I22" s="262" t="s">
        <v>6</v>
      </c>
      <c r="J22" s="262"/>
      <c r="K22" s="262"/>
      <c r="L22" s="262"/>
      <c r="M22" s="262"/>
      <c r="N22" s="262"/>
      <c r="O22" s="261" t="s">
        <v>6</v>
      </c>
      <c r="P22" s="262"/>
      <c r="Q22" s="262"/>
      <c r="R22" s="262"/>
      <c r="S22" s="262"/>
      <c r="T22" s="262"/>
      <c r="U22" s="262" t="s">
        <v>6</v>
      </c>
      <c r="V22" s="262"/>
      <c r="W22" s="262"/>
      <c r="X22" s="262"/>
      <c r="Y22" s="262"/>
      <c r="Z22" s="262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3" t="s">
        <v>66</v>
      </c>
      <c r="C23" s="263" t="s">
        <v>62</v>
      </c>
      <c r="D23" s="263" t="s">
        <v>62</v>
      </c>
      <c r="E23" s="320" t="s">
        <v>54</v>
      </c>
      <c r="F23" s="309" t="s">
        <v>53</v>
      </c>
      <c r="G23" s="275"/>
      <c r="H23" s="303" t="s">
        <v>466</v>
      </c>
      <c r="I23" s="263" t="s">
        <v>62</v>
      </c>
      <c r="J23" s="263" t="s">
        <v>62</v>
      </c>
      <c r="K23" s="320" t="s">
        <v>54</v>
      </c>
      <c r="L23" s="286" t="s">
        <v>435</v>
      </c>
      <c r="M23" s="275"/>
      <c r="N23" s="275"/>
      <c r="O23" s="263" t="s">
        <v>62</v>
      </c>
      <c r="P23" s="263" t="s">
        <v>62</v>
      </c>
      <c r="Q23" s="320" t="s">
        <v>54</v>
      </c>
      <c r="R23" s="286" t="s">
        <v>435</v>
      </c>
      <c r="S23" s="275"/>
      <c r="T23" s="335" t="s">
        <v>465</v>
      </c>
      <c r="U23" s="263" t="s">
        <v>62</v>
      </c>
      <c r="V23" s="318" t="s">
        <v>144</v>
      </c>
      <c r="W23" s="320" t="s">
        <v>54</v>
      </c>
      <c r="X23" s="309" t="s">
        <v>53</v>
      </c>
      <c r="Y23" s="275"/>
      <c r="Z23" s="335" t="s">
        <v>466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3"/>
      <c r="C24" s="264"/>
      <c r="D24" s="264"/>
      <c r="E24" s="321"/>
      <c r="F24" s="310"/>
      <c r="G24" s="276"/>
      <c r="H24" s="304"/>
      <c r="I24" s="264"/>
      <c r="J24" s="264"/>
      <c r="K24" s="321"/>
      <c r="L24" s="287"/>
      <c r="M24" s="276"/>
      <c r="N24" s="276"/>
      <c r="O24" s="264"/>
      <c r="P24" s="264"/>
      <c r="Q24" s="321"/>
      <c r="R24" s="287"/>
      <c r="S24" s="276"/>
      <c r="T24" s="336"/>
      <c r="U24" s="264"/>
      <c r="V24" s="319"/>
      <c r="W24" s="321"/>
      <c r="X24" s="310"/>
      <c r="Y24" s="276"/>
      <c r="Z24" s="33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3"/>
      <c r="C25" s="264"/>
      <c r="D25" s="264"/>
      <c r="E25" s="321"/>
      <c r="F25" s="310"/>
      <c r="G25" s="276"/>
      <c r="H25" s="304"/>
      <c r="I25" s="264"/>
      <c r="J25" s="264"/>
      <c r="K25" s="321"/>
      <c r="L25" s="287"/>
      <c r="M25" s="276"/>
      <c r="N25" s="276"/>
      <c r="O25" s="264"/>
      <c r="P25" s="264"/>
      <c r="Q25" s="321"/>
      <c r="R25" s="287"/>
      <c r="S25" s="276"/>
      <c r="T25" s="336"/>
      <c r="U25" s="264"/>
      <c r="V25" s="319"/>
      <c r="W25" s="321"/>
      <c r="X25" s="310"/>
      <c r="Y25" s="276"/>
      <c r="Z25" s="33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5"/>
      <c r="D26" s="265"/>
      <c r="E26" s="321"/>
      <c r="F26" s="311"/>
      <c r="G26" s="277"/>
      <c r="H26" s="305"/>
      <c r="I26" s="265"/>
      <c r="J26" s="265"/>
      <c r="K26" s="321"/>
      <c r="L26" s="288"/>
      <c r="M26" s="277"/>
      <c r="N26" s="277"/>
      <c r="O26" s="265"/>
      <c r="P26" s="265"/>
      <c r="Q26" s="321"/>
      <c r="R26" s="288"/>
      <c r="S26" s="277"/>
      <c r="T26" s="337"/>
      <c r="U26" s="265"/>
      <c r="V26" s="319"/>
      <c r="W26" s="321"/>
      <c r="X26" s="311"/>
      <c r="Y26" s="277"/>
      <c r="Z26" s="33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1" t="s">
        <v>65</v>
      </c>
      <c r="C27" s="262" t="s">
        <v>47</v>
      </c>
      <c r="D27" s="262"/>
      <c r="E27" s="262"/>
      <c r="F27" s="262"/>
      <c r="G27" s="262"/>
      <c r="H27" s="262"/>
      <c r="I27" s="262" t="s">
        <v>47</v>
      </c>
      <c r="J27" s="262"/>
      <c r="K27" s="262"/>
      <c r="L27" s="262"/>
      <c r="M27" s="262"/>
      <c r="N27" s="262"/>
      <c r="O27" s="70"/>
      <c r="P27" s="71"/>
      <c r="Q27" s="71"/>
      <c r="R27" s="71"/>
      <c r="S27" s="71"/>
      <c r="T27" s="71"/>
      <c r="U27" s="262" t="s">
        <v>47</v>
      </c>
      <c r="V27" s="262"/>
      <c r="W27" s="262"/>
      <c r="X27" s="262"/>
      <c r="Y27" s="262"/>
      <c r="Z27" s="262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70"/>
      <c r="P28" s="88"/>
      <c r="Q28" s="88"/>
      <c r="R28" s="88"/>
      <c r="S28" s="88"/>
      <c r="T28" s="124"/>
      <c r="U28" s="262"/>
      <c r="V28" s="262"/>
      <c r="W28" s="262"/>
      <c r="X28" s="262"/>
      <c r="Y28" s="262"/>
      <c r="Z28" s="262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1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344" t="s">
        <v>145</v>
      </c>
      <c r="P29" s="345"/>
      <c r="Q29" s="345"/>
      <c r="R29" s="345"/>
      <c r="S29" s="345"/>
      <c r="T29" s="345"/>
      <c r="U29" s="262"/>
      <c r="V29" s="262"/>
      <c r="W29" s="262"/>
      <c r="X29" s="262"/>
      <c r="Y29" s="262"/>
      <c r="Z29" s="262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3" t="s">
        <v>62</v>
      </c>
      <c r="D30" s="263" t="s">
        <v>62</v>
      </c>
      <c r="E30" s="301" t="s">
        <v>455</v>
      </c>
      <c r="F30" s="309" t="s">
        <v>504</v>
      </c>
      <c r="G30" s="275"/>
      <c r="H30" s="275"/>
      <c r="I30" s="263" t="s">
        <v>62</v>
      </c>
      <c r="J30" s="263" t="s">
        <v>62</v>
      </c>
      <c r="K30" s="275"/>
      <c r="L30" s="309" t="s">
        <v>504</v>
      </c>
      <c r="M30" s="275"/>
      <c r="N30" s="275"/>
      <c r="O30" s="346"/>
      <c r="P30" s="347"/>
      <c r="Q30" s="347"/>
      <c r="R30" s="347"/>
      <c r="S30" s="347"/>
      <c r="T30" s="348"/>
      <c r="U30" s="341" t="s">
        <v>65</v>
      </c>
      <c r="V30" s="341"/>
      <c r="W30" s="341"/>
      <c r="X30" s="341"/>
      <c r="Y30" s="341"/>
      <c r="Z30" s="269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64"/>
      <c r="D31" s="264"/>
      <c r="E31" s="302"/>
      <c r="F31" s="310"/>
      <c r="G31" s="276"/>
      <c r="H31" s="276"/>
      <c r="I31" s="264"/>
      <c r="J31" s="264"/>
      <c r="K31" s="276"/>
      <c r="L31" s="310"/>
      <c r="M31" s="276"/>
      <c r="N31" s="276"/>
      <c r="O31" s="346"/>
      <c r="P31" s="347"/>
      <c r="Q31" s="347"/>
      <c r="R31" s="347"/>
      <c r="S31" s="347"/>
      <c r="T31" s="348"/>
      <c r="U31" s="341"/>
      <c r="V31" s="341"/>
      <c r="W31" s="341"/>
      <c r="X31" s="341"/>
      <c r="Y31" s="341"/>
      <c r="Z31" s="270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64"/>
      <c r="D32" s="264"/>
      <c r="E32" s="302"/>
      <c r="F32" s="310"/>
      <c r="G32" s="276"/>
      <c r="H32" s="276"/>
      <c r="I32" s="264"/>
      <c r="J32" s="264"/>
      <c r="K32" s="276"/>
      <c r="L32" s="310"/>
      <c r="M32" s="276"/>
      <c r="N32" s="276"/>
      <c r="O32" s="346"/>
      <c r="P32" s="347"/>
      <c r="Q32" s="347"/>
      <c r="R32" s="347"/>
      <c r="S32" s="347"/>
      <c r="T32" s="348"/>
      <c r="U32" s="341"/>
      <c r="V32" s="341"/>
      <c r="W32" s="341"/>
      <c r="X32" s="341"/>
      <c r="Y32" s="341"/>
      <c r="Z32" s="270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65"/>
      <c r="D33" s="265"/>
      <c r="E33" s="302"/>
      <c r="F33" s="311"/>
      <c r="G33" s="277"/>
      <c r="H33" s="277"/>
      <c r="I33" s="265"/>
      <c r="J33" s="265"/>
      <c r="K33" s="277"/>
      <c r="L33" s="311"/>
      <c r="M33" s="277"/>
      <c r="N33" s="277"/>
      <c r="O33" s="346"/>
      <c r="P33" s="347"/>
      <c r="Q33" s="347"/>
      <c r="R33" s="347"/>
      <c r="S33" s="347"/>
      <c r="T33" s="348"/>
      <c r="U33" s="341"/>
      <c r="V33" s="341"/>
      <c r="W33" s="341"/>
      <c r="X33" s="341"/>
      <c r="Y33" s="341"/>
      <c r="Z33" s="271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349"/>
      <c r="P34" s="350"/>
      <c r="Q34" s="350"/>
      <c r="R34" s="350"/>
      <c r="S34" s="350"/>
      <c r="T34" s="351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2" t="s">
        <v>131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</row>
    <row r="37" spans="1:32" x14ac:dyDescent="0.2">
      <c r="A37" s="338"/>
      <c r="B37" s="338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38"/>
      <c r="B38" s="338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38"/>
      <c r="B39" s="338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8" t="str">
        <f>Parameters!B1</f>
        <v>163rd IEEE 802.11 WIRELESS LOCAL AREA NETWORKS SESSION</v>
      </c>
      <c r="B1" s="353"/>
      <c r="C1" s="353"/>
      <c r="D1" s="353"/>
      <c r="E1" s="353"/>
      <c r="F1" s="353"/>
      <c r="G1" s="353"/>
      <c r="H1" s="353"/>
      <c r="I1" s="353"/>
    </row>
    <row r="2" spans="1:9" ht="24.95" customHeight="1" x14ac:dyDescent="0.4">
      <c r="A2" s="358" t="str">
        <f>Parameters!B2</f>
        <v>Daejeon Convention Center, Daejeon, Korea</v>
      </c>
      <c r="B2" s="353"/>
      <c r="C2" s="353"/>
      <c r="D2" s="353"/>
      <c r="E2" s="353"/>
      <c r="F2" s="353"/>
      <c r="G2" s="353"/>
      <c r="H2" s="353"/>
      <c r="I2" s="353"/>
    </row>
    <row r="3" spans="1:9" ht="24.95" customHeight="1" x14ac:dyDescent="0.4">
      <c r="A3" s="358" t="str">
        <f>Parameters!B3</f>
        <v>May 7-12, 2017</v>
      </c>
      <c r="B3" s="353"/>
      <c r="C3" s="353"/>
      <c r="D3" s="353"/>
      <c r="E3" s="353"/>
      <c r="F3" s="353"/>
      <c r="G3" s="353"/>
      <c r="H3" s="353"/>
      <c r="I3" s="353"/>
    </row>
    <row r="4" spans="1:9" ht="18" customHeight="1" x14ac:dyDescent="0.25">
      <c r="A4" s="352" t="s">
        <v>154</v>
      </c>
      <c r="B4" s="353"/>
      <c r="C4" s="353"/>
      <c r="D4" s="353"/>
      <c r="E4" s="353"/>
      <c r="F4" s="353"/>
      <c r="G4" s="353"/>
      <c r="H4" s="353"/>
      <c r="I4" s="353"/>
    </row>
    <row r="5" spans="1:9" ht="18" customHeight="1" x14ac:dyDescent="0.25">
      <c r="A5" s="352" t="s">
        <v>155</v>
      </c>
      <c r="B5" s="353"/>
      <c r="C5" s="353"/>
      <c r="D5" s="353"/>
      <c r="E5" s="353"/>
      <c r="F5" s="353"/>
      <c r="G5" s="353"/>
      <c r="H5" s="353"/>
      <c r="I5" s="353"/>
    </row>
    <row r="6" spans="1:9" ht="18" customHeight="1" x14ac:dyDescent="0.25">
      <c r="A6" s="352" t="s">
        <v>156</v>
      </c>
      <c r="B6" s="353"/>
      <c r="C6" s="353"/>
      <c r="D6" s="353"/>
      <c r="E6" s="353"/>
      <c r="F6" s="353"/>
      <c r="G6" s="353"/>
      <c r="H6" s="353"/>
      <c r="I6" s="353"/>
    </row>
    <row r="7" spans="1:9" ht="18" customHeight="1" x14ac:dyDescent="0.25">
      <c r="A7" s="352" t="s">
        <v>157</v>
      </c>
      <c r="B7" s="353"/>
      <c r="C7" s="353"/>
      <c r="D7" s="353"/>
      <c r="E7" s="353"/>
      <c r="F7" s="353"/>
      <c r="G7" s="353"/>
      <c r="H7" s="353"/>
      <c r="I7" s="353"/>
    </row>
    <row r="8" spans="1:9" ht="30" customHeight="1" x14ac:dyDescent="0.4">
      <c r="A8" s="354" t="str">
        <f>"Agenda R" &amp; Parameters!$B$8</f>
        <v>Agenda R0</v>
      </c>
      <c r="B8" s="355"/>
      <c r="C8" s="355"/>
      <c r="D8" s="355"/>
      <c r="E8" s="355"/>
      <c r="F8" s="355"/>
      <c r="G8" s="355"/>
      <c r="H8" s="355"/>
      <c r="I8" s="355"/>
    </row>
    <row r="12" spans="1:9" ht="15.75" x14ac:dyDescent="0.25">
      <c r="A12" s="356" t="s">
        <v>507</v>
      </c>
      <c r="B12" s="357"/>
      <c r="C12" s="357"/>
      <c r="D12" s="357"/>
      <c r="E12" s="357"/>
      <c r="F12" s="357"/>
      <c r="G12" s="357"/>
      <c r="H12" s="357"/>
      <c r="I12" s="357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508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388</v>
      </c>
      <c r="D18" s="202" t="s">
        <v>509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510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508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464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508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508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511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511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511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511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511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511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511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508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508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508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508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508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508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508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512</v>
      </c>
      <c r="E63" s="142" t="s">
        <v>274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512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275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276</v>
      </c>
      <c r="B66" s="141"/>
      <c r="C66" s="141" t="s">
        <v>277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278</v>
      </c>
      <c r="B67" s="142" t="s">
        <v>169</v>
      </c>
      <c r="C67" s="142" t="s">
        <v>432</v>
      </c>
      <c r="D67" s="148" t="s">
        <v>512</v>
      </c>
      <c r="E67" s="142" t="s">
        <v>280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281</v>
      </c>
      <c r="B68" s="142" t="s">
        <v>169</v>
      </c>
      <c r="C68" s="142" t="s">
        <v>279</v>
      </c>
      <c r="D68" s="148" t="s">
        <v>512</v>
      </c>
      <c r="E68" s="142" t="s">
        <v>354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283</v>
      </c>
      <c r="B69" s="142" t="s">
        <v>169</v>
      </c>
      <c r="C69" s="142" t="s">
        <v>282</v>
      </c>
      <c r="D69" s="148" t="s">
        <v>512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284</v>
      </c>
      <c r="B70" s="142" t="s">
        <v>169</v>
      </c>
      <c r="C70" s="142" t="s">
        <v>285</v>
      </c>
      <c r="D70" s="148" t="s">
        <v>512</v>
      </c>
      <c r="E70" s="142" t="s">
        <v>286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287</v>
      </c>
      <c r="B71" s="142" t="s">
        <v>169</v>
      </c>
      <c r="C71" s="142" t="s">
        <v>443</v>
      </c>
      <c r="D71" s="148" t="s">
        <v>512</v>
      </c>
      <c r="E71" s="142" t="s">
        <v>289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416</v>
      </c>
      <c r="B72" s="142" t="s">
        <v>169</v>
      </c>
      <c r="C72" s="142" t="s">
        <v>288</v>
      </c>
      <c r="D72" s="148" t="s">
        <v>512</v>
      </c>
      <c r="E72" s="142" t="s">
        <v>289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290</v>
      </c>
      <c r="B73" s="141"/>
      <c r="C73" s="141" t="s">
        <v>291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292</v>
      </c>
      <c r="B74" s="142" t="s">
        <v>169</v>
      </c>
      <c r="C74" s="142" t="s">
        <v>513</v>
      </c>
      <c r="D74" s="148" t="s">
        <v>512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293</v>
      </c>
      <c r="B75" s="142" t="s">
        <v>169</v>
      </c>
      <c r="C75" s="142" t="s">
        <v>296</v>
      </c>
      <c r="D75" s="148" t="s">
        <v>512</v>
      </c>
      <c r="E75" s="142" t="s">
        <v>356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294</v>
      </c>
      <c r="B76" s="142" t="s">
        <v>169</v>
      </c>
      <c r="C76" s="142" t="s">
        <v>298</v>
      </c>
      <c r="D76" s="148" t="s">
        <v>512</v>
      </c>
      <c r="E76" s="142" t="s">
        <v>299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295</v>
      </c>
      <c r="B77" s="142" t="s">
        <v>169</v>
      </c>
      <c r="C77" s="142" t="s">
        <v>301</v>
      </c>
      <c r="D77" s="148" t="s">
        <v>512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297</v>
      </c>
      <c r="B78" s="142" t="s">
        <v>169</v>
      </c>
      <c r="C78" s="142" t="s">
        <v>303</v>
      </c>
      <c r="D78" s="148" t="s">
        <v>512</v>
      </c>
      <c r="E78" s="142" t="s">
        <v>304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300</v>
      </c>
      <c r="B79" s="142" t="s">
        <v>169</v>
      </c>
      <c r="C79" s="142" t="s">
        <v>306</v>
      </c>
      <c r="D79" s="148" t="s">
        <v>512</v>
      </c>
      <c r="E79" s="142" t="s">
        <v>307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302</v>
      </c>
      <c r="B80" s="142" t="s">
        <v>169</v>
      </c>
      <c r="C80" s="142" t="s">
        <v>309</v>
      </c>
      <c r="D80" s="148" t="s">
        <v>512</v>
      </c>
      <c r="E80" s="142" t="s">
        <v>310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305</v>
      </c>
      <c r="B81" s="142" t="s">
        <v>169</v>
      </c>
      <c r="C81" s="142" t="s">
        <v>456</v>
      </c>
      <c r="D81" s="148" t="s">
        <v>512</v>
      </c>
      <c r="E81" s="142" t="s">
        <v>384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311</v>
      </c>
      <c r="B82" s="141"/>
      <c r="C82" s="141" t="s">
        <v>312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313</v>
      </c>
      <c r="B83" s="142" t="s">
        <v>169</v>
      </c>
      <c r="C83" s="142" t="s">
        <v>457</v>
      </c>
      <c r="D83" s="148" t="s">
        <v>512</v>
      </c>
      <c r="E83" s="142" t="s">
        <v>445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444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315</v>
      </c>
      <c r="B86" s="138"/>
      <c r="C86" s="138" t="s">
        <v>316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317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320</v>
      </c>
      <c r="B89" s="145"/>
      <c r="C89" s="145" t="s">
        <v>321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322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356" t="s">
        <v>514</v>
      </c>
      <c r="B92" s="357"/>
      <c r="C92" s="357"/>
      <c r="D92" s="357"/>
      <c r="E92" s="357"/>
      <c r="F92" s="357"/>
      <c r="G92" s="357"/>
      <c r="H92" s="357"/>
      <c r="I92" s="357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323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 t="s">
        <v>169</v>
      </c>
      <c r="C96" s="139" t="s">
        <v>324</v>
      </c>
      <c r="D96" s="139"/>
      <c r="E96" s="139" t="s">
        <v>174</v>
      </c>
      <c r="F96" s="213">
        <f>H95</f>
        <v>0.43819444444444444</v>
      </c>
      <c r="G96" s="152">
        <v>1</v>
      </c>
      <c r="H96" s="213">
        <f>F96+TIME(0,G96,0)</f>
        <v>0.43888888888888888</v>
      </c>
      <c r="I96" s="164"/>
    </row>
    <row r="97" spans="1:9" ht="15" x14ac:dyDescent="0.2">
      <c r="A97" s="128" t="s">
        <v>175</v>
      </c>
      <c r="B97" s="140" t="s">
        <v>178</v>
      </c>
      <c r="C97" s="140" t="s">
        <v>389</v>
      </c>
      <c r="D97" s="203" t="s">
        <v>509</v>
      </c>
      <c r="E97" s="140" t="s">
        <v>171</v>
      </c>
      <c r="F97" s="214">
        <f>H96</f>
        <v>0.43888888888888888</v>
      </c>
      <c r="G97" s="153">
        <v>1</v>
      </c>
      <c r="H97" s="214">
        <f>F97+TIME(0,G97,0)</f>
        <v>0.43958333333333333</v>
      </c>
      <c r="I97" s="165"/>
    </row>
    <row r="99" spans="1:9" ht="15.75" x14ac:dyDescent="0.25">
      <c r="A99" s="126" t="s">
        <v>184</v>
      </c>
      <c r="B99" s="138"/>
      <c r="C99" s="138" t="s">
        <v>185</v>
      </c>
      <c r="D99" s="138"/>
      <c r="E99" s="138"/>
      <c r="F99" s="212"/>
      <c r="G99" s="151"/>
      <c r="H99" s="212"/>
      <c r="I99" s="163"/>
    </row>
    <row r="100" spans="1:9" ht="15" x14ac:dyDescent="0.2">
      <c r="A100" s="127" t="s">
        <v>186</v>
      </c>
      <c r="B100" s="139" t="s">
        <v>169</v>
      </c>
      <c r="C100" s="139" t="s">
        <v>325</v>
      </c>
      <c r="D100" s="202" t="s">
        <v>515</v>
      </c>
      <c r="E100" s="139" t="s">
        <v>171</v>
      </c>
      <c r="F100" s="213">
        <f>H97</f>
        <v>0.43958333333333333</v>
      </c>
      <c r="G100" s="152">
        <v>1</v>
      </c>
      <c r="H100" s="213">
        <f t="shared" ref="H100:H105" si="10">F100+TIME(0,G100,0)</f>
        <v>0.44027777777777777</v>
      </c>
      <c r="I100" s="164"/>
    </row>
    <row r="101" spans="1:9" ht="15" x14ac:dyDescent="0.2">
      <c r="A101" s="127" t="s">
        <v>219</v>
      </c>
      <c r="B101" s="139" t="s">
        <v>169</v>
      </c>
      <c r="C101" s="139" t="s">
        <v>326</v>
      </c>
      <c r="D101" s="202" t="s">
        <v>515</v>
      </c>
      <c r="E101" s="139" t="s">
        <v>171</v>
      </c>
      <c r="F101" s="213">
        <f>H100</f>
        <v>0.44027777777777777</v>
      </c>
      <c r="G101" s="152">
        <v>1</v>
      </c>
      <c r="H101" s="213">
        <f t="shared" si="10"/>
        <v>0.44097222222222221</v>
      </c>
      <c r="I101" s="164"/>
    </row>
    <row r="102" spans="1:9" ht="15" x14ac:dyDescent="0.2">
      <c r="A102" s="127" t="s">
        <v>221</v>
      </c>
      <c r="B102" s="139" t="s">
        <v>169</v>
      </c>
      <c r="C102" s="139" t="s">
        <v>327</v>
      </c>
      <c r="D102" s="202" t="s">
        <v>515</v>
      </c>
      <c r="E102" s="139" t="s">
        <v>171</v>
      </c>
      <c r="F102" s="213">
        <f>H101</f>
        <v>0.44097222222222221</v>
      </c>
      <c r="G102" s="152">
        <v>1</v>
      </c>
      <c r="H102" s="213">
        <f t="shared" si="10"/>
        <v>0.44166666666666665</v>
      </c>
      <c r="I102" s="164"/>
    </row>
    <row r="103" spans="1:9" ht="15" x14ac:dyDescent="0.2">
      <c r="A103" s="127" t="s">
        <v>225</v>
      </c>
      <c r="B103" s="139" t="s">
        <v>169</v>
      </c>
      <c r="C103" s="139" t="s">
        <v>328</v>
      </c>
      <c r="D103" s="139"/>
      <c r="E103" s="139" t="s">
        <v>174</v>
      </c>
      <c r="F103" s="213">
        <f>H102</f>
        <v>0.44166666666666665</v>
      </c>
      <c r="G103" s="152">
        <v>1</v>
      </c>
      <c r="H103" s="213">
        <f t="shared" si="10"/>
        <v>0.44236111111111109</v>
      </c>
      <c r="I103" s="164"/>
    </row>
    <row r="104" spans="1:9" ht="15" x14ac:dyDescent="0.2">
      <c r="A104" s="174" t="s">
        <v>226</v>
      </c>
      <c r="B104" s="180"/>
      <c r="C104" s="180"/>
      <c r="D104" s="180"/>
      <c r="E104" s="180"/>
      <c r="F104" s="225">
        <f>H103</f>
        <v>0.44236111111111109</v>
      </c>
      <c r="G104" s="186">
        <v>0</v>
      </c>
      <c r="H104" s="225">
        <f t="shared" si="10"/>
        <v>0.44236111111111109</v>
      </c>
      <c r="I104" s="192"/>
    </row>
    <row r="105" spans="1:9" ht="15" x14ac:dyDescent="0.2">
      <c r="A105" s="172" t="s">
        <v>329</v>
      </c>
      <c r="B105" s="178"/>
      <c r="C105" s="178"/>
      <c r="D105" s="178"/>
      <c r="E105" s="178"/>
      <c r="F105" s="220">
        <f>H104</f>
        <v>0.44236111111111109</v>
      </c>
      <c r="G105" s="184">
        <v>0</v>
      </c>
      <c r="H105" s="220">
        <f t="shared" si="10"/>
        <v>0.44236111111111109</v>
      </c>
      <c r="I105" s="190"/>
    </row>
    <row r="107" spans="1:9" ht="15.75" x14ac:dyDescent="0.25">
      <c r="A107" s="126" t="s">
        <v>227</v>
      </c>
      <c r="B107" s="138"/>
      <c r="C107" s="138" t="s">
        <v>330</v>
      </c>
      <c r="D107" s="138"/>
      <c r="E107" s="138"/>
      <c r="F107" s="212"/>
      <c r="G107" s="151"/>
      <c r="H107" s="212"/>
      <c r="I107" s="163"/>
    </row>
    <row r="108" spans="1:9" ht="30" x14ac:dyDescent="0.2">
      <c r="A108" s="127" t="s">
        <v>229</v>
      </c>
      <c r="B108" s="139" t="s">
        <v>169</v>
      </c>
      <c r="C108" s="139" t="s">
        <v>527</v>
      </c>
      <c r="D108" s="202" t="s">
        <v>508</v>
      </c>
      <c r="E108" s="139" t="s">
        <v>171</v>
      </c>
      <c r="F108" s="213">
        <f>H105</f>
        <v>0.44236111111111109</v>
      </c>
      <c r="G108" s="152">
        <v>5</v>
      </c>
      <c r="H108" s="213">
        <f>F108+TIME(0,G108,0)</f>
        <v>0.4458333333333333</v>
      </c>
      <c r="I108" s="164"/>
    </row>
    <row r="109" spans="1:9" ht="15" x14ac:dyDescent="0.2">
      <c r="A109" s="174" t="s">
        <v>231</v>
      </c>
      <c r="B109" s="180"/>
      <c r="C109" s="180"/>
      <c r="D109" s="180"/>
      <c r="E109" s="180"/>
      <c r="F109" s="225">
        <f>H108</f>
        <v>0.4458333333333333</v>
      </c>
      <c r="G109" s="186">
        <v>0</v>
      </c>
      <c r="H109" s="225">
        <f>F109+TIME(0,G109,0)</f>
        <v>0.4458333333333333</v>
      </c>
      <c r="I109" s="192"/>
    </row>
    <row r="110" spans="1:9" ht="15" x14ac:dyDescent="0.2">
      <c r="A110" s="172" t="s">
        <v>233</v>
      </c>
      <c r="B110" s="178"/>
      <c r="C110" s="178"/>
      <c r="D110" s="178"/>
      <c r="E110" s="178"/>
      <c r="F110" s="220">
        <f>H109</f>
        <v>0.4458333333333333</v>
      </c>
      <c r="G110" s="184">
        <v>0</v>
      </c>
      <c r="H110" s="220">
        <f>F110+TIME(0,G110,0)</f>
        <v>0.4458333333333333</v>
      </c>
      <c r="I110" s="190"/>
    </row>
    <row r="112" spans="1:9" ht="15.75" x14ac:dyDescent="0.25">
      <c r="A112" s="126" t="s">
        <v>251</v>
      </c>
      <c r="B112" s="138"/>
      <c r="C112" s="138" t="s">
        <v>331</v>
      </c>
      <c r="D112" s="138"/>
      <c r="E112" s="138"/>
      <c r="F112" s="212"/>
      <c r="G112" s="151"/>
      <c r="H112" s="212"/>
      <c r="I112" s="163"/>
    </row>
    <row r="113" spans="1:9" ht="15.75" x14ac:dyDescent="0.25">
      <c r="A113" s="129" t="s">
        <v>253</v>
      </c>
      <c r="B113" s="141"/>
      <c r="C113" s="141" t="s">
        <v>332</v>
      </c>
      <c r="D113" s="141"/>
      <c r="E113" s="141"/>
      <c r="F113" s="215"/>
      <c r="G113" s="154"/>
      <c r="H113" s="215"/>
      <c r="I113" s="166"/>
    </row>
    <row r="114" spans="1:9" ht="14.25" x14ac:dyDescent="0.2">
      <c r="A114" s="130" t="s">
        <v>255</v>
      </c>
      <c r="B114" s="142" t="s">
        <v>169</v>
      </c>
      <c r="C114" s="142" t="s">
        <v>333</v>
      </c>
      <c r="D114" s="142"/>
      <c r="E114" s="142" t="s">
        <v>334</v>
      </c>
      <c r="F114" s="216">
        <f>H110</f>
        <v>0.4458333333333333</v>
      </c>
      <c r="G114" s="155">
        <v>5</v>
      </c>
      <c r="H114" s="216">
        <f>F114+TIME(0,G114,0)</f>
        <v>0.44930555555555551</v>
      </c>
      <c r="I114" s="167"/>
    </row>
    <row r="115" spans="1:9" ht="14.25" x14ac:dyDescent="0.2">
      <c r="A115" s="130" t="s">
        <v>257</v>
      </c>
      <c r="B115" s="142" t="s">
        <v>169</v>
      </c>
      <c r="C115" s="142" t="s">
        <v>335</v>
      </c>
      <c r="D115" s="148" t="s">
        <v>516</v>
      </c>
      <c r="E115" s="142" t="s">
        <v>191</v>
      </c>
      <c r="F115" s="216">
        <f>H114</f>
        <v>0.44930555555555551</v>
      </c>
      <c r="G115" s="155">
        <v>10</v>
      </c>
      <c r="H115" s="216">
        <f>F115+TIME(0,G115,0)</f>
        <v>0.45624999999999993</v>
      </c>
      <c r="I115" s="167"/>
    </row>
    <row r="116" spans="1:9" ht="15.75" x14ac:dyDescent="0.25">
      <c r="A116" s="129" t="s">
        <v>276</v>
      </c>
      <c r="B116" s="141"/>
      <c r="C116" s="141" t="s">
        <v>336</v>
      </c>
      <c r="D116" s="141"/>
      <c r="E116" s="141"/>
      <c r="F116" s="215"/>
      <c r="G116" s="154"/>
      <c r="H116" s="215"/>
      <c r="I116" s="166"/>
    </row>
    <row r="117" spans="1:9" ht="28.5" x14ac:dyDescent="0.2">
      <c r="A117" s="130" t="s">
        <v>278</v>
      </c>
      <c r="B117" s="142" t="s">
        <v>371</v>
      </c>
      <c r="C117" s="142" t="s">
        <v>461</v>
      </c>
      <c r="D117" s="142"/>
      <c r="E117" s="142" t="s">
        <v>462</v>
      </c>
      <c r="F117" s="216">
        <f>H115</f>
        <v>0.45624999999999993</v>
      </c>
      <c r="G117" s="155">
        <v>10</v>
      </c>
      <c r="H117" s="216">
        <f>F117+TIME(0,G117,0)</f>
        <v>0.46319444444444435</v>
      </c>
      <c r="I117" s="167"/>
    </row>
    <row r="118" spans="1:9" ht="14.25" x14ac:dyDescent="0.2">
      <c r="A118" s="175" t="s">
        <v>281</v>
      </c>
      <c r="B118" s="181"/>
      <c r="C118" s="181"/>
      <c r="D118" s="181"/>
      <c r="E118" s="181"/>
      <c r="F118" s="222">
        <f>H117</f>
        <v>0.46319444444444435</v>
      </c>
      <c r="G118" s="187">
        <v>0</v>
      </c>
      <c r="H118" s="222">
        <f>F118+TIME(0,G118,0)</f>
        <v>0.46319444444444435</v>
      </c>
      <c r="I118" s="193"/>
    </row>
    <row r="120" spans="1:9" ht="15.75" x14ac:dyDescent="0.25">
      <c r="A120" s="126" t="s">
        <v>315</v>
      </c>
      <c r="B120" s="138"/>
      <c r="C120" s="138" t="s">
        <v>337</v>
      </c>
      <c r="D120" s="138"/>
      <c r="E120" s="138"/>
      <c r="F120" s="212"/>
      <c r="G120" s="151"/>
      <c r="H120" s="212"/>
      <c r="I120" s="163"/>
    </row>
    <row r="121" spans="1:9" ht="15" x14ac:dyDescent="0.2">
      <c r="A121" s="127" t="s">
        <v>317</v>
      </c>
      <c r="B121" s="139" t="s">
        <v>178</v>
      </c>
      <c r="C121" s="139" t="s">
        <v>338</v>
      </c>
      <c r="D121" s="202" t="s">
        <v>509</v>
      </c>
      <c r="E121" s="139" t="s">
        <v>171</v>
      </c>
      <c r="F121" s="213">
        <f>H118</f>
        <v>0.46319444444444435</v>
      </c>
      <c r="G121" s="152">
        <v>6</v>
      </c>
      <c r="H121" s="213">
        <f>F121+TIME(0,G121,0)</f>
        <v>0.46736111111111101</v>
      </c>
      <c r="I121" s="164"/>
    </row>
    <row r="122" spans="1:9" ht="15" x14ac:dyDescent="0.2">
      <c r="A122" s="127" t="s">
        <v>318</v>
      </c>
      <c r="B122" s="139" t="s">
        <v>169</v>
      </c>
      <c r="C122" s="139" t="s">
        <v>517</v>
      </c>
      <c r="D122" s="139"/>
      <c r="E122" s="139" t="s">
        <v>280</v>
      </c>
      <c r="F122" s="213">
        <f>H121</f>
        <v>0.46736111111111101</v>
      </c>
      <c r="G122" s="152">
        <v>5</v>
      </c>
      <c r="H122" s="213">
        <f>F122+TIME(0,G122,0)</f>
        <v>0.47083333333333321</v>
      </c>
      <c r="I122" s="164"/>
    </row>
    <row r="123" spans="1:9" ht="15" x14ac:dyDescent="0.2">
      <c r="A123" s="174" t="s">
        <v>319</v>
      </c>
      <c r="B123" s="180"/>
      <c r="C123" s="180"/>
      <c r="D123" s="180"/>
      <c r="E123" s="180"/>
      <c r="F123" s="225">
        <f>H122</f>
        <v>0.47083333333333321</v>
      </c>
      <c r="G123" s="186">
        <v>0</v>
      </c>
      <c r="H123" s="225">
        <f>F123+TIME(0,G123,0)</f>
        <v>0.47083333333333321</v>
      </c>
      <c r="I123" s="192"/>
    </row>
    <row r="124" spans="1:9" ht="15" x14ac:dyDescent="0.2">
      <c r="A124" s="174" t="s">
        <v>424</v>
      </c>
      <c r="B124" s="180"/>
      <c r="C124" s="180"/>
      <c r="D124" s="180"/>
      <c r="E124" s="180"/>
      <c r="F124" s="225">
        <f>H123</f>
        <v>0.47083333333333321</v>
      </c>
      <c r="G124" s="186">
        <v>0</v>
      </c>
      <c r="H124" s="225">
        <f>F124+TIME(0,G124,0)</f>
        <v>0.47083333333333321</v>
      </c>
      <c r="I124" s="192"/>
    </row>
    <row r="125" spans="1:9" ht="15" x14ac:dyDescent="0.2">
      <c r="A125" s="172" t="s">
        <v>460</v>
      </c>
      <c r="B125" s="178"/>
      <c r="C125" s="178"/>
      <c r="D125" s="178"/>
      <c r="E125" s="178"/>
      <c r="F125" s="220">
        <f>H124</f>
        <v>0.47083333333333321</v>
      </c>
      <c r="G125" s="184">
        <v>0</v>
      </c>
      <c r="H125" s="220">
        <f>F125+TIME(0,G125,0)</f>
        <v>0.47083333333333321</v>
      </c>
      <c r="I125" s="190"/>
    </row>
    <row r="127" spans="1:9" ht="15.75" x14ac:dyDescent="0.25">
      <c r="A127" s="176" t="s">
        <v>320</v>
      </c>
      <c r="B127" s="182"/>
      <c r="C127" s="182" t="s">
        <v>321</v>
      </c>
      <c r="D127" s="182"/>
      <c r="E127" s="182" t="s">
        <v>171</v>
      </c>
      <c r="F127" s="226">
        <f>H125</f>
        <v>0.47083333333333321</v>
      </c>
      <c r="G127" s="188">
        <v>0</v>
      </c>
      <c r="H127" s="226">
        <f>F127+TIME(0,G127,0)</f>
        <v>0.47083333333333321</v>
      </c>
      <c r="I127" s="182"/>
    </row>
    <row r="128" spans="1:9" x14ac:dyDescent="0.2">
      <c r="A128" s="134"/>
      <c r="B128" s="134"/>
      <c r="C128" s="134" t="s">
        <v>322</v>
      </c>
      <c r="D128" s="134"/>
      <c r="E128" s="134"/>
      <c r="F128" s="224"/>
      <c r="G128" s="159">
        <f>(H128-H127) * 24 * 60</f>
        <v>72.000000000000227</v>
      </c>
      <c r="H128" s="224">
        <v>0.52083333333333337</v>
      </c>
      <c r="I128" s="134"/>
    </row>
    <row r="130" spans="1:9" ht="15.75" x14ac:dyDescent="0.25">
      <c r="A130" s="356" t="s">
        <v>518</v>
      </c>
      <c r="B130" s="357"/>
      <c r="C130" s="357"/>
      <c r="D130" s="357"/>
      <c r="E130" s="357"/>
      <c r="F130" s="357"/>
      <c r="G130" s="357"/>
      <c r="H130" s="357"/>
      <c r="I130" s="357"/>
    </row>
    <row r="131" spans="1:9" s="3" customFormat="1" ht="31.5" x14ac:dyDescent="0.25">
      <c r="A131" s="125" t="s">
        <v>158</v>
      </c>
      <c r="B131" s="125" t="s">
        <v>159</v>
      </c>
      <c r="C131" s="125" t="s">
        <v>68</v>
      </c>
      <c r="D131" s="125" t="s">
        <v>160</v>
      </c>
      <c r="E131" s="125" t="s">
        <v>161</v>
      </c>
      <c r="F131" s="211" t="s">
        <v>162</v>
      </c>
      <c r="G131" s="150" t="s">
        <v>163</v>
      </c>
      <c r="H131" s="211" t="s">
        <v>164</v>
      </c>
      <c r="I131" s="125" t="s">
        <v>165</v>
      </c>
    </row>
    <row r="132" spans="1:9" ht="15.75" x14ac:dyDescent="0.25">
      <c r="A132" s="126" t="s">
        <v>166</v>
      </c>
      <c r="B132" s="138"/>
      <c r="C132" s="138" t="s">
        <v>167</v>
      </c>
      <c r="D132" s="138"/>
      <c r="E132" s="138"/>
      <c r="F132" s="212"/>
      <c r="G132" s="151"/>
      <c r="H132" s="212"/>
      <c r="I132" s="163"/>
    </row>
    <row r="133" spans="1:9" ht="15" x14ac:dyDescent="0.2">
      <c r="A133" s="127" t="s">
        <v>168</v>
      </c>
      <c r="B133" s="139" t="s">
        <v>169</v>
      </c>
      <c r="C133" s="139" t="s">
        <v>323</v>
      </c>
      <c r="D133" s="139"/>
      <c r="E133" s="139" t="s">
        <v>171</v>
      </c>
      <c r="F133" s="213">
        <v>0.33333333333333331</v>
      </c>
      <c r="G133" s="152">
        <v>1</v>
      </c>
      <c r="H133" s="213">
        <f>F133+TIME(0,G133,0)</f>
        <v>0.33402777777777776</v>
      </c>
      <c r="I133" s="164"/>
    </row>
    <row r="134" spans="1:9" ht="15" x14ac:dyDescent="0.2">
      <c r="A134" s="127" t="s">
        <v>172</v>
      </c>
      <c r="B134" s="139" t="s">
        <v>169</v>
      </c>
      <c r="C134" s="139" t="s">
        <v>324</v>
      </c>
      <c r="D134" s="139"/>
      <c r="E134" s="139" t="s">
        <v>174</v>
      </c>
      <c r="F134" s="213">
        <f>H133</f>
        <v>0.33402777777777776</v>
      </c>
      <c r="G134" s="152">
        <v>1</v>
      </c>
      <c r="H134" s="213">
        <f>F134+TIME(0,G134,0)</f>
        <v>0.3347222222222222</v>
      </c>
      <c r="I134" s="164"/>
    </row>
    <row r="135" spans="1:9" ht="15" x14ac:dyDescent="0.2">
      <c r="A135" s="128" t="s">
        <v>175</v>
      </c>
      <c r="B135" s="140" t="s">
        <v>178</v>
      </c>
      <c r="C135" s="140" t="s">
        <v>390</v>
      </c>
      <c r="D135" s="203" t="s">
        <v>509</v>
      </c>
      <c r="E135" s="140" t="s">
        <v>171</v>
      </c>
      <c r="F135" s="214">
        <f>H134</f>
        <v>0.3347222222222222</v>
      </c>
      <c r="G135" s="153">
        <v>1</v>
      </c>
      <c r="H135" s="214">
        <f>F135+TIME(0,G135,0)</f>
        <v>0.33541666666666664</v>
      </c>
      <c r="I135" s="165"/>
    </row>
    <row r="137" spans="1:9" ht="15.75" x14ac:dyDescent="0.25">
      <c r="A137" s="126" t="s">
        <v>184</v>
      </c>
      <c r="B137" s="138"/>
      <c r="C137" s="138" t="s">
        <v>185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186</v>
      </c>
      <c r="B138" s="139" t="s">
        <v>169</v>
      </c>
      <c r="C138" s="139" t="s">
        <v>325</v>
      </c>
      <c r="D138" s="202" t="s">
        <v>515</v>
      </c>
      <c r="E138" s="139" t="s">
        <v>171</v>
      </c>
      <c r="F138" s="213">
        <f>H135</f>
        <v>0.33541666666666664</v>
      </c>
      <c r="G138" s="152">
        <v>1</v>
      </c>
      <c r="H138" s="213">
        <f t="shared" ref="H138:H146" si="11">F138+TIME(0,G138,0)</f>
        <v>0.33611111111111108</v>
      </c>
      <c r="I138" s="164"/>
    </row>
    <row r="139" spans="1:9" ht="15" x14ac:dyDescent="0.2">
      <c r="A139" s="127" t="s">
        <v>219</v>
      </c>
      <c r="B139" s="139" t="s">
        <v>169</v>
      </c>
      <c r="C139" s="139" t="s">
        <v>326</v>
      </c>
      <c r="D139" s="202" t="s">
        <v>515</v>
      </c>
      <c r="E139" s="139" t="s">
        <v>171</v>
      </c>
      <c r="F139" s="213">
        <f t="shared" ref="F139:F146" si="12">H138</f>
        <v>0.33611111111111108</v>
      </c>
      <c r="G139" s="152">
        <v>1</v>
      </c>
      <c r="H139" s="213">
        <f t="shared" si="11"/>
        <v>0.33680555555555552</v>
      </c>
      <c r="I139" s="164"/>
    </row>
    <row r="140" spans="1:9" ht="15" x14ac:dyDescent="0.2">
      <c r="A140" s="127" t="s">
        <v>221</v>
      </c>
      <c r="B140" s="139" t="s">
        <v>169</v>
      </c>
      <c r="C140" s="139" t="s">
        <v>340</v>
      </c>
      <c r="D140" s="139"/>
      <c r="E140" s="139" t="s">
        <v>181</v>
      </c>
      <c r="F140" s="213">
        <f t="shared" si="12"/>
        <v>0.33680555555555552</v>
      </c>
      <c r="G140" s="152">
        <v>1</v>
      </c>
      <c r="H140" s="213">
        <f t="shared" si="11"/>
        <v>0.33749999999999997</v>
      </c>
      <c r="I140" s="164"/>
    </row>
    <row r="141" spans="1:9" ht="30" x14ac:dyDescent="0.2">
      <c r="A141" s="127" t="s">
        <v>225</v>
      </c>
      <c r="B141" s="139" t="s">
        <v>169</v>
      </c>
      <c r="C141" s="139" t="s">
        <v>341</v>
      </c>
      <c r="D141" s="202" t="s">
        <v>515</v>
      </c>
      <c r="E141" s="139" t="s">
        <v>171</v>
      </c>
      <c r="F141" s="213">
        <f t="shared" si="12"/>
        <v>0.33749999999999997</v>
      </c>
      <c r="G141" s="152">
        <v>1</v>
      </c>
      <c r="H141" s="213">
        <f t="shared" si="11"/>
        <v>0.33819444444444441</v>
      </c>
      <c r="I141" s="164"/>
    </row>
    <row r="142" spans="1:9" ht="15" x14ac:dyDescent="0.2">
      <c r="A142" s="127" t="s">
        <v>226</v>
      </c>
      <c r="B142" s="139" t="s">
        <v>169</v>
      </c>
      <c r="C142" s="139" t="s">
        <v>342</v>
      </c>
      <c r="D142" s="202" t="s">
        <v>515</v>
      </c>
      <c r="E142" s="139" t="s">
        <v>171</v>
      </c>
      <c r="F142" s="213">
        <f t="shared" si="12"/>
        <v>0.33819444444444441</v>
      </c>
      <c r="G142" s="152">
        <v>1</v>
      </c>
      <c r="H142" s="213">
        <f t="shared" si="11"/>
        <v>0.33888888888888885</v>
      </c>
      <c r="I142" s="164"/>
    </row>
    <row r="143" spans="1:9" ht="15" x14ac:dyDescent="0.2">
      <c r="A143" s="127" t="s">
        <v>329</v>
      </c>
      <c r="B143" s="139" t="s">
        <v>169</v>
      </c>
      <c r="C143" s="139" t="s">
        <v>343</v>
      </c>
      <c r="D143" s="202" t="s">
        <v>515</v>
      </c>
      <c r="E143" s="139" t="s">
        <v>171</v>
      </c>
      <c r="F143" s="213">
        <f t="shared" si="12"/>
        <v>0.33888888888888885</v>
      </c>
      <c r="G143" s="152">
        <v>1</v>
      </c>
      <c r="H143" s="213">
        <f t="shared" si="11"/>
        <v>0.33958333333333329</v>
      </c>
      <c r="I143" s="164"/>
    </row>
    <row r="144" spans="1:9" ht="15" x14ac:dyDescent="0.2">
      <c r="A144" s="127" t="s">
        <v>344</v>
      </c>
      <c r="B144" s="139" t="s">
        <v>169</v>
      </c>
      <c r="C144" s="139" t="s">
        <v>345</v>
      </c>
      <c r="D144" s="202" t="s">
        <v>515</v>
      </c>
      <c r="E144" s="139" t="s">
        <v>171</v>
      </c>
      <c r="F144" s="213">
        <f t="shared" si="12"/>
        <v>0.33958333333333329</v>
      </c>
      <c r="G144" s="152">
        <v>1</v>
      </c>
      <c r="H144" s="213">
        <f t="shared" si="11"/>
        <v>0.34027777777777773</v>
      </c>
      <c r="I144" s="164"/>
    </row>
    <row r="145" spans="1:9" ht="15" x14ac:dyDescent="0.2">
      <c r="A145" s="174" t="s">
        <v>385</v>
      </c>
      <c r="B145" s="180"/>
      <c r="C145" s="180"/>
      <c r="D145" s="180"/>
      <c r="E145" s="180"/>
      <c r="F145" s="225">
        <f t="shared" si="12"/>
        <v>0.34027777777777773</v>
      </c>
      <c r="G145" s="186">
        <v>0</v>
      </c>
      <c r="H145" s="225">
        <f t="shared" si="11"/>
        <v>0.34027777777777773</v>
      </c>
      <c r="I145" s="192"/>
    </row>
    <row r="146" spans="1:9" ht="15" x14ac:dyDescent="0.2">
      <c r="A146" s="172" t="s">
        <v>448</v>
      </c>
      <c r="B146" s="178"/>
      <c r="C146" s="178"/>
      <c r="D146" s="178"/>
      <c r="E146" s="178"/>
      <c r="F146" s="220">
        <f t="shared" si="12"/>
        <v>0.34027777777777773</v>
      </c>
      <c r="G146" s="184">
        <v>0</v>
      </c>
      <c r="H146" s="220">
        <f t="shared" si="11"/>
        <v>0.34027777777777773</v>
      </c>
      <c r="I146" s="190"/>
    </row>
    <row r="148" spans="1:9" ht="15.75" x14ac:dyDescent="0.25">
      <c r="A148" s="126" t="s">
        <v>227</v>
      </c>
      <c r="B148" s="138"/>
      <c r="C148" s="138" t="s">
        <v>346</v>
      </c>
      <c r="D148" s="138"/>
      <c r="E148" s="138"/>
      <c r="F148" s="212"/>
      <c r="G148" s="151"/>
      <c r="H148" s="212"/>
      <c r="I148" s="163"/>
    </row>
    <row r="149" spans="1:9" ht="15.75" x14ac:dyDescent="0.25">
      <c r="A149" s="129" t="s">
        <v>229</v>
      </c>
      <c r="B149" s="141"/>
      <c r="C149" s="141" t="s">
        <v>347</v>
      </c>
      <c r="D149" s="141"/>
      <c r="E149" s="141"/>
      <c r="F149" s="215"/>
      <c r="G149" s="154"/>
      <c r="H149" s="215"/>
      <c r="I149" s="166"/>
    </row>
    <row r="150" spans="1:9" ht="14.25" x14ac:dyDescent="0.2">
      <c r="A150" s="130" t="s">
        <v>391</v>
      </c>
      <c r="B150" s="142" t="s">
        <v>169</v>
      </c>
      <c r="C150" s="142" t="s">
        <v>467</v>
      </c>
      <c r="D150" s="142"/>
      <c r="E150" s="142" t="s">
        <v>235</v>
      </c>
      <c r="F150" s="216">
        <f>H146</f>
        <v>0.34027777777777773</v>
      </c>
      <c r="G150" s="155">
        <v>2</v>
      </c>
      <c r="H150" s="216">
        <f t="shared" ref="H150:H156" si="13">F150+TIME(0,G150,0)</f>
        <v>0.34166666666666662</v>
      </c>
      <c r="I150" s="167"/>
    </row>
    <row r="151" spans="1:9" ht="14.25" x14ac:dyDescent="0.2">
      <c r="A151" s="130" t="s">
        <v>392</v>
      </c>
      <c r="B151" s="142" t="s">
        <v>339</v>
      </c>
      <c r="C151" s="142" t="s">
        <v>348</v>
      </c>
      <c r="D151" s="148" t="s">
        <v>511</v>
      </c>
      <c r="E151" s="142" t="s">
        <v>235</v>
      </c>
      <c r="F151" s="216">
        <f t="shared" ref="F151:F156" si="14">H150</f>
        <v>0.34166666666666662</v>
      </c>
      <c r="G151" s="155">
        <v>10</v>
      </c>
      <c r="H151" s="216">
        <f t="shared" si="13"/>
        <v>0.34861111111111104</v>
      </c>
      <c r="I151" s="167"/>
    </row>
    <row r="152" spans="1:9" ht="14.25" x14ac:dyDescent="0.2">
      <c r="A152" s="130" t="s">
        <v>393</v>
      </c>
      <c r="B152" s="142" t="s">
        <v>169</v>
      </c>
      <c r="C152" s="142" t="s">
        <v>349</v>
      </c>
      <c r="D152" s="148" t="s">
        <v>463</v>
      </c>
      <c r="E152" s="142" t="s">
        <v>235</v>
      </c>
      <c r="F152" s="216">
        <f t="shared" si="14"/>
        <v>0.34861111111111104</v>
      </c>
      <c r="G152" s="155">
        <v>5</v>
      </c>
      <c r="H152" s="216">
        <f t="shared" si="13"/>
        <v>0.35208333333333325</v>
      </c>
      <c r="I152" s="167"/>
    </row>
    <row r="153" spans="1:9" ht="14.25" x14ac:dyDescent="0.2">
      <c r="A153" s="130" t="s">
        <v>394</v>
      </c>
      <c r="B153" s="142" t="s">
        <v>169</v>
      </c>
      <c r="C153" s="142" t="s">
        <v>350</v>
      </c>
      <c r="D153" s="142"/>
      <c r="E153" s="142" t="s">
        <v>181</v>
      </c>
      <c r="F153" s="216">
        <f t="shared" si="14"/>
        <v>0.35208333333333325</v>
      </c>
      <c r="G153" s="155">
        <v>2</v>
      </c>
      <c r="H153" s="216">
        <f t="shared" si="13"/>
        <v>0.35347222222222213</v>
      </c>
      <c r="I153" s="167"/>
    </row>
    <row r="154" spans="1:9" ht="14.25" x14ac:dyDescent="0.2">
      <c r="A154" s="130" t="s">
        <v>395</v>
      </c>
      <c r="B154" s="142" t="s">
        <v>169</v>
      </c>
      <c r="C154" s="142" t="s">
        <v>351</v>
      </c>
      <c r="D154" s="148" t="s">
        <v>519</v>
      </c>
      <c r="E154" s="142" t="s">
        <v>171</v>
      </c>
      <c r="F154" s="216">
        <f t="shared" si="14"/>
        <v>0.35347222222222213</v>
      </c>
      <c r="G154" s="155">
        <v>2</v>
      </c>
      <c r="H154" s="216">
        <f t="shared" si="13"/>
        <v>0.35486111111111102</v>
      </c>
      <c r="I154" s="167"/>
    </row>
    <row r="155" spans="1:9" ht="14.25" x14ac:dyDescent="0.2">
      <c r="A155" s="130" t="s">
        <v>396</v>
      </c>
      <c r="B155" s="142" t="s">
        <v>169</v>
      </c>
      <c r="C155" s="142" t="s">
        <v>352</v>
      </c>
      <c r="D155" s="148" t="s">
        <v>519</v>
      </c>
      <c r="E155" s="142" t="s">
        <v>171</v>
      </c>
      <c r="F155" s="216">
        <f t="shared" si="14"/>
        <v>0.35486111111111102</v>
      </c>
      <c r="G155" s="155">
        <v>5</v>
      </c>
      <c r="H155" s="216">
        <f t="shared" si="13"/>
        <v>0.35833333333333323</v>
      </c>
      <c r="I155" s="167"/>
    </row>
    <row r="156" spans="1:9" ht="14.25" x14ac:dyDescent="0.2">
      <c r="A156" s="173" t="s">
        <v>397</v>
      </c>
      <c r="B156" s="179"/>
      <c r="C156" s="179"/>
      <c r="D156" s="179"/>
      <c r="E156" s="179"/>
      <c r="F156" s="221">
        <f t="shared" si="14"/>
        <v>0.35833333333333323</v>
      </c>
      <c r="G156" s="185">
        <v>0</v>
      </c>
      <c r="H156" s="221">
        <f t="shared" si="13"/>
        <v>0.35833333333333323</v>
      </c>
      <c r="I156" s="191"/>
    </row>
    <row r="157" spans="1:9" ht="15.75" x14ac:dyDescent="0.25">
      <c r="A157" s="129" t="s">
        <v>231</v>
      </c>
      <c r="B157" s="141"/>
      <c r="C157" s="141" t="s">
        <v>277</v>
      </c>
      <c r="D157" s="141"/>
      <c r="E157" s="141"/>
      <c r="F157" s="215"/>
      <c r="G157" s="154"/>
      <c r="H157" s="215"/>
      <c r="I157" s="166"/>
    </row>
    <row r="158" spans="1:9" ht="14.25" x14ac:dyDescent="0.2">
      <c r="A158" s="130" t="s">
        <v>398</v>
      </c>
      <c r="B158" s="142" t="s">
        <v>169</v>
      </c>
      <c r="C158" s="142" t="s">
        <v>433</v>
      </c>
      <c r="D158" s="148" t="s">
        <v>519</v>
      </c>
      <c r="E158" s="142" t="s">
        <v>280</v>
      </c>
      <c r="F158" s="216">
        <f>H156</f>
        <v>0.35833333333333323</v>
      </c>
      <c r="G158" s="155">
        <v>3</v>
      </c>
      <c r="H158" s="216">
        <f t="shared" ref="H158:H163" si="15">F158+TIME(0,G158,0)</f>
        <v>0.36041666666666655</v>
      </c>
      <c r="I158" s="167"/>
    </row>
    <row r="159" spans="1:9" ht="14.25" x14ac:dyDescent="0.2">
      <c r="A159" s="130" t="s">
        <v>399</v>
      </c>
      <c r="B159" s="142" t="s">
        <v>169</v>
      </c>
      <c r="C159" s="142" t="s">
        <v>353</v>
      </c>
      <c r="D159" s="148" t="s">
        <v>519</v>
      </c>
      <c r="E159" s="142" t="s">
        <v>354</v>
      </c>
      <c r="F159" s="216">
        <f>H158</f>
        <v>0.36041666666666655</v>
      </c>
      <c r="G159" s="155">
        <v>3</v>
      </c>
      <c r="H159" s="216">
        <f t="shared" si="15"/>
        <v>0.36249999999999988</v>
      </c>
      <c r="I159" s="167"/>
    </row>
    <row r="160" spans="1:9" ht="14.25" x14ac:dyDescent="0.2">
      <c r="A160" s="130" t="s">
        <v>400</v>
      </c>
      <c r="B160" s="142" t="s">
        <v>169</v>
      </c>
      <c r="C160" s="142" t="s">
        <v>282</v>
      </c>
      <c r="D160" s="148" t="s">
        <v>519</v>
      </c>
      <c r="E160" s="142" t="s">
        <v>235</v>
      </c>
      <c r="F160" s="216">
        <f>H159</f>
        <v>0.36249999999999988</v>
      </c>
      <c r="G160" s="155">
        <v>10</v>
      </c>
      <c r="H160" s="216">
        <f t="shared" si="15"/>
        <v>0.3694444444444443</v>
      </c>
      <c r="I160" s="167"/>
    </row>
    <row r="161" spans="1:9" ht="14.25" x14ac:dyDescent="0.2">
      <c r="A161" s="130" t="s">
        <v>401</v>
      </c>
      <c r="B161" s="142" t="s">
        <v>169</v>
      </c>
      <c r="C161" s="142" t="s">
        <v>285</v>
      </c>
      <c r="D161" s="148" t="s">
        <v>519</v>
      </c>
      <c r="E161" s="142" t="s">
        <v>286</v>
      </c>
      <c r="F161" s="216">
        <f>H160</f>
        <v>0.3694444444444443</v>
      </c>
      <c r="G161" s="155">
        <v>3</v>
      </c>
      <c r="H161" s="216">
        <f t="shared" si="15"/>
        <v>0.37152777777777762</v>
      </c>
      <c r="I161" s="167"/>
    </row>
    <row r="162" spans="1:9" ht="14.25" x14ac:dyDescent="0.2">
      <c r="A162" s="130" t="s">
        <v>402</v>
      </c>
      <c r="B162" s="142" t="s">
        <v>169</v>
      </c>
      <c r="C162" s="142" t="s">
        <v>438</v>
      </c>
      <c r="D162" s="148" t="s">
        <v>519</v>
      </c>
      <c r="E162" s="142" t="s">
        <v>289</v>
      </c>
      <c r="F162" s="216">
        <f>H161</f>
        <v>0.37152777777777762</v>
      </c>
      <c r="G162" s="155">
        <v>3</v>
      </c>
      <c r="H162" s="216">
        <f t="shared" si="15"/>
        <v>0.37361111111111095</v>
      </c>
      <c r="I162" s="167"/>
    </row>
    <row r="163" spans="1:9" ht="14.25" x14ac:dyDescent="0.2">
      <c r="A163" s="130" t="s">
        <v>418</v>
      </c>
      <c r="B163" s="142" t="s">
        <v>169</v>
      </c>
      <c r="C163" s="142" t="s">
        <v>446</v>
      </c>
      <c r="D163" s="148" t="s">
        <v>519</v>
      </c>
      <c r="E163" s="142" t="s">
        <v>289</v>
      </c>
      <c r="F163" s="216">
        <f>H162</f>
        <v>0.37361111111111095</v>
      </c>
      <c r="G163" s="155">
        <v>3</v>
      </c>
      <c r="H163" s="216">
        <f t="shared" si="15"/>
        <v>0.37569444444444428</v>
      </c>
      <c r="I163" s="167"/>
    </row>
    <row r="164" spans="1:9" ht="15.75" x14ac:dyDescent="0.25">
      <c r="A164" s="129" t="s">
        <v>233</v>
      </c>
      <c r="B164" s="141"/>
      <c r="C164" s="141" t="s">
        <v>291</v>
      </c>
      <c r="D164" s="141"/>
      <c r="E164" s="141"/>
      <c r="F164" s="215"/>
      <c r="G164" s="154"/>
      <c r="H164" s="215"/>
      <c r="I164" s="166"/>
    </row>
    <row r="165" spans="1:9" ht="14.25" x14ac:dyDescent="0.2">
      <c r="A165" s="130" t="s">
        <v>403</v>
      </c>
      <c r="B165" s="142" t="s">
        <v>169</v>
      </c>
      <c r="C165" s="142" t="s">
        <v>520</v>
      </c>
      <c r="D165" s="148" t="s">
        <v>519</v>
      </c>
      <c r="E165" s="142" t="s">
        <v>191</v>
      </c>
      <c r="F165" s="216">
        <f>H163</f>
        <v>0.37569444444444428</v>
      </c>
      <c r="G165" s="155">
        <v>3</v>
      </c>
      <c r="H165" s="216">
        <f t="shared" ref="H165:H172" si="16">F165+TIME(0,G165,0)</f>
        <v>0.3777777777777776</v>
      </c>
      <c r="I165" s="167"/>
    </row>
    <row r="166" spans="1:9" ht="14.25" x14ac:dyDescent="0.2">
      <c r="A166" s="130" t="s">
        <v>404</v>
      </c>
      <c r="B166" s="142" t="s">
        <v>169</v>
      </c>
      <c r="C166" s="142" t="s">
        <v>296</v>
      </c>
      <c r="D166" s="148" t="s">
        <v>519</v>
      </c>
      <c r="E166" s="142" t="s">
        <v>356</v>
      </c>
      <c r="F166" s="216">
        <f t="shared" ref="F166:F172" si="17">H165</f>
        <v>0.3777777777777776</v>
      </c>
      <c r="G166" s="155">
        <v>3</v>
      </c>
      <c r="H166" s="216">
        <f t="shared" si="16"/>
        <v>0.37986111111111093</v>
      </c>
      <c r="I166" s="167"/>
    </row>
    <row r="167" spans="1:9" ht="14.25" x14ac:dyDescent="0.2">
      <c r="A167" s="130" t="s">
        <v>405</v>
      </c>
      <c r="B167" s="142" t="s">
        <v>169</v>
      </c>
      <c r="C167" s="142" t="s">
        <v>298</v>
      </c>
      <c r="D167" s="148" t="s">
        <v>519</v>
      </c>
      <c r="E167" s="142" t="s">
        <v>299</v>
      </c>
      <c r="F167" s="216">
        <f t="shared" si="17"/>
        <v>0.37986111111111093</v>
      </c>
      <c r="G167" s="155">
        <v>3</v>
      </c>
      <c r="H167" s="216">
        <f t="shared" si="16"/>
        <v>0.38194444444444425</v>
      </c>
      <c r="I167" s="167"/>
    </row>
    <row r="168" spans="1:9" ht="14.25" x14ac:dyDescent="0.2">
      <c r="A168" s="130" t="s">
        <v>406</v>
      </c>
      <c r="B168" s="142" t="s">
        <v>169</v>
      </c>
      <c r="C168" s="142" t="s">
        <v>301</v>
      </c>
      <c r="D168" s="148" t="s">
        <v>519</v>
      </c>
      <c r="E168" s="142" t="s">
        <v>181</v>
      </c>
      <c r="F168" s="216">
        <f t="shared" si="17"/>
        <v>0.38194444444444425</v>
      </c>
      <c r="G168" s="155">
        <v>3</v>
      </c>
      <c r="H168" s="216">
        <f t="shared" si="16"/>
        <v>0.38402777777777758</v>
      </c>
      <c r="I168" s="167"/>
    </row>
    <row r="169" spans="1:9" ht="14.25" x14ac:dyDescent="0.2">
      <c r="A169" s="130" t="s">
        <v>407</v>
      </c>
      <c r="B169" s="142" t="s">
        <v>169</v>
      </c>
      <c r="C169" s="142" t="s">
        <v>303</v>
      </c>
      <c r="D169" s="148" t="s">
        <v>519</v>
      </c>
      <c r="E169" s="142" t="s">
        <v>304</v>
      </c>
      <c r="F169" s="216">
        <f t="shared" si="17"/>
        <v>0.38402777777777758</v>
      </c>
      <c r="G169" s="155">
        <v>3</v>
      </c>
      <c r="H169" s="216">
        <f t="shared" si="16"/>
        <v>0.38611111111111091</v>
      </c>
      <c r="I169" s="167"/>
    </row>
    <row r="170" spans="1:9" ht="14.25" x14ac:dyDescent="0.2">
      <c r="A170" s="130" t="s">
        <v>408</v>
      </c>
      <c r="B170" s="142" t="s">
        <v>169</v>
      </c>
      <c r="C170" s="142" t="s">
        <v>357</v>
      </c>
      <c r="D170" s="148" t="s">
        <v>519</v>
      </c>
      <c r="E170" s="142" t="s">
        <v>307</v>
      </c>
      <c r="F170" s="216">
        <f t="shared" si="17"/>
        <v>0.38611111111111091</v>
      </c>
      <c r="G170" s="155">
        <v>3</v>
      </c>
      <c r="H170" s="216">
        <f t="shared" si="16"/>
        <v>0.38819444444444423</v>
      </c>
      <c r="I170" s="167"/>
    </row>
    <row r="171" spans="1:9" ht="14.25" x14ac:dyDescent="0.2">
      <c r="A171" s="130" t="s">
        <v>409</v>
      </c>
      <c r="B171" s="142" t="s">
        <v>169</v>
      </c>
      <c r="C171" s="142" t="s">
        <v>358</v>
      </c>
      <c r="D171" s="148" t="s">
        <v>519</v>
      </c>
      <c r="E171" s="142" t="s">
        <v>310</v>
      </c>
      <c r="F171" s="216">
        <f t="shared" si="17"/>
        <v>0.38819444444444423</v>
      </c>
      <c r="G171" s="155">
        <v>3</v>
      </c>
      <c r="H171" s="216">
        <f t="shared" si="16"/>
        <v>0.39027777777777756</v>
      </c>
      <c r="I171" s="167"/>
    </row>
    <row r="172" spans="1:9" ht="14.25" x14ac:dyDescent="0.2">
      <c r="A172" s="130" t="s">
        <v>521</v>
      </c>
      <c r="B172" s="142" t="s">
        <v>169</v>
      </c>
      <c r="C172" s="142" t="s">
        <v>458</v>
      </c>
      <c r="D172" s="148" t="s">
        <v>519</v>
      </c>
      <c r="E172" s="142" t="s">
        <v>384</v>
      </c>
      <c r="F172" s="216">
        <f t="shared" si="17"/>
        <v>0.39027777777777756</v>
      </c>
      <c r="G172" s="155">
        <v>3</v>
      </c>
      <c r="H172" s="216">
        <f t="shared" si="16"/>
        <v>0.39236111111111088</v>
      </c>
      <c r="I172" s="167"/>
    </row>
    <row r="173" spans="1:9" ht="15.75" x14ac:dyDescent="0.25">
      <c r="A173" s="129" t="s">
        <v>236</v>
      </c>
      <c r="B173" s="141"/>
      <c r="C173" s="141" t="s">
        <v>359</v>
      </c>
      <c r="D173" s="141"/>
      <c r="E173" s="141"/>
      <c r="F173" s="215"/>
      <c r="G173" s="154"/>
      <c r="H173" s="215"/>
      <c r="I173" s="166"/>
    </row>
    <row r="174" spans="1:9" ht="14.25" x14ac:dyDescent="0.2">
      <c r="A174" s="130" t="s">
        <v>410</v>
      </c>
      <c r="B174" s="142" t="s">
        <v>169</v>
      </c>
      <c r="C174" s="142" t="s">
        <v>459</v>
      </c>
      <c r="D174" s="148" t="s">
        <v>519</v>
      </c>
      <c r="E174" s="142" t="s">
        <v>445</v>
      </c>
      <c r="F174" s="216">
        <f>H172</f>
        <v>0.39236111111111088</v>
      </c>
      <c r="G174" s="155">
        <v>3</v>
      </c>
      <c r="H174" s="216">
        <f>F174+TIME(0,G174,0)</f>
        <v>0.39444444444444421</v>
      </c>
      <c r="I174" s="167"/>
    </row>
    <row r="175" spans="1:9" ht="15.75" x14ac:dyDescent="0.25">
      <c r="A175" s="129" t="s">
        <v>238</v>
      </c>
      <c r="B175" s="141"/>
      <c r="C175" s="141" t="s">
        <v>360</v>
      </c>
      <c r="D175" s="141"/>
      <c r="E175" s="141"/>
      <c r="F175" s="215"/>
      <c r="G175" s="154"/>
      <c r="H175" s="215"/>
      <c r="I175" s="166"/>
    </row>
    <row r="176" spans="1:9" ht="14.25" x14ac:dyDescent="0.2">
      <c r="A176" s="173" t="s">
        <v>411</v>
      </c>
      <c r="B176" s="179"/>
      <c r="C176" s="179"/>
      <c r="D176" s="204" t="s">
        <v>519</v>
      </c>
      <c r="E176" s="179" t="s">
        <v>191</v>
      </c>
      <c r="F176" s="221">
        <f>H174</f>
        <v>0.39444444444444421</v>
      </c>
      <c r="G176" s="185">
        <v>0</v>
      </c>
      <c r="H176" s="221">
        <f>F176+TIME(0,G176,0)</f>
        <v>0.39444444444444421</v>
      </c>
      <c r="I176" s="191"/>
    </row>
    <row r="177" spans="1:9" ht="15.75" x14ac:dyDescent="0.25">
      <c r="A177" s="129" t="s">
        <v>240</v>
      </c>
      <c r="B177" s="141"/>
      <c r="C177" s="141" t="s">
        <v>419</v>
      </c>
      <c r="D177" s="141"/>
      <c r="E177" s="141"/>
      <c r="F177" s="215"/>
      <c r="G177" s="154"/>
      <c r="H177" s="215"/>
      <c r="I177" s="166"/>
    </row>
    <row r="178" spans="1:9" ht="14.25" x14ac:dyDescent="0.2">
      <c r="A178" s="130" t="s">
        <v>412</v>
      </c>
      <c r="B178" s="142" t="s">
        <v>169</v>
      </c>
      <c r="C178" s="142" t="s">
        <v>420</v>
      </c>
      <c r="D178" s="148" t="s">
        <v>519</v>
      </c>
      <c r="E178" s="142" t="s">
        <v>361</v>
      </c>
      <c r="F178" s="216">
        <f>H176</f>
        <v>0.39444444444444421</v>
      </c>
      <c r="G178" s="155">
        <v>5</v>
      </c>
      <c r="H178" s="216">
        <f t="shared" ref="H178:H183" si="18">F178+TIME(0,G178,0)</f>
        <v>0.39791666666666642</v>
      </c>
      <c r="I178" s="167"/>
    </row>
    <row r="179" spans="1:9" ht="14.25" x14ac:dyDescent="0.2">
      <c r="A179" s="130" t="s">
        <v>413</v>
      </c>
      <c r="B179" s="142" t="s">
        <v>169</v>
      </c>
      <c r="C179" s="142" t="s">
        <v>362</v>
      </c>
      <c r="D179" s="148" t="s">
        <v>519</v>
      </c>
      <c r="E179" s="142" t="s">
        <v>462</v>
      </c>
      <c r="F179" s="216">
        <f>H178</f>
        <v>0.39791666666666642</v>
      </c>
      <c r="G179" s="155">
        <v>5</v>
      </c>
      <c r="H179" s="216">
        <f t="shared" si="18"/>
        <v>0.40138888888888863</v>
      </c>
      <c r="I179" s="167"/>
    </row>
    <row r="180" spans="1:9" ht="14.25" x14ac:dyDescent="0.2">
      <c r="A180" s="130" t="s">
        <v>414</v>
      </c>
      <c r="B180" s="142" t="s">
        <v>169</v>
      </c>
      <c r="C180" s="142" t="s">
        <v>421</v>
      </c>
      <c r="D180" s="148" t="s">
        <v>519</v>
      </c>
      <c r="E180" s="142" t="s">
        <v>361</v>
      </c>
      <c r="F180" s="216">
        <f>H179</f>
        <v>0.40138888888888863</v>
      </c>
      <c r="G180" s="155">
        <v>5</v>
      </c>
      <c r="H180" s="216">
        <f t="shared" si="18"/>
        <v>0.40486111111111084</v>
      </c>
      <c r="I180" s="167"/>
    </row>
    <row r="181" spans="1:9" ht="14.25" x14ac:dyDescent="0.2">
      <c r="A181" s="130" t="s">
        <v>415</v>
      </c>
      <c r="B181" s="142" t="s">
        <v>169</v>
      </c>
      <c r="C181" s="142" t="s">
        <v>363</v>
      </c>
      <c r="D181" s="148" t="s">
        <v>519</v>
      </c>
      <c r="E181" s="142" t="s">
        <v>314</v>
      </c>
      <c r="F181" s="216">
        <f>H180</f>
        <v>0.40486111111111084</v>
      </c>
      <c r="G181" s="155">
        <v>5</v>
      </c>
      <c r="H181" s="216">
        <f t="shared" si="18"/>
        <v>0.40833333333333305</v>
      </c>
      <c r="I181" s="167"/>
    </row>
    <row r="182" spans="1:9" ht="14.25" x14ac:dyDescent="0.2">
      <c r="A182" s="130" t="s">
        <v>422</v>
      </c>
      <c r="B182" s="142" t="s">
        <v>169</v>
      </c>
      <c r="C182" s="142" t="s">
        <v>423</v>
      </c>
      <c r="D182" s="148" t="s">
        <v>519</v>
      </c>
      <c r="E182" s="142" t="s">
        <v>364</v>
      </c>
      <c r="F182" s="216">
        <f>H181</f>
        <v>0.40833333333333305</v>
      </c>
      <c r="G182" s="155">
        <v>5</v>
      </c>
      <c r="H182" s="216">
        <f t="shared" si="18"/>
        <v>0.41180555555555526</v>
      </c>
      <c r="I182" s="167"/>
    </row>
    <row r="183" spans="1:9" ht="14.25" x14ac:dyDescent="0.2">
      <c r="A183" s="175" t="s">
        <v>447</v>
      </c>
      <c r="B183" s="181"/>
      <c r="C183" s="181"/>
      <c r="D183" s="181"/>
      <c r="E183" s="181"/>
      <c r="F183" s="222">
        <f>H182</f>
        <v>0.41180555555555526</v>
      </c>
      <c r="G183" s="187">
        <v>0</v>
      </c>
      <c r="H183" s="222">
        <f t="shared" si="18"/>
        <v>0.41180555555555526</v>
      </c>
      <c r="I183" s="193"/>
    </row>
    <row r="185" spans="1:9" ht="15.75" x14ac:dyDescent="0.25">
      <c r="A185" s="126" t="s">
        <v>251</v>
      </c>
      <c r="B185" s="138"/>
      <c r="C185" s="138" t="s">
        <v>365</v>
      </c>
      <c r="D185" s="138"/>
      <c r="E185" s="138"/>
      <c r="F185" s="212"/>
      <c r="G185" s="151"/>
      <c r="H185" s="212"/>
      <c r="I185" s="163"/>
    </row>
    <row r="186" spans="1:9" ht="15.75" x14ac:dyDescent="0.25">
      <c r="A186" s="129" t="s">
        <v>253</v>
      </c>
      <c r="B186" s="141"/>
      <c r="C186" s="141" t="s">
        <v>367</v>
      </c>
      <c r="D186" s="141"/>
      <c r="E186" s="141"/>
      <c r="F186" s="215"/>
      <c r="G186" s="154"/>
      <c r="H186" s="215"/>
      <c r="I186" s="166"/>
    </row>
    <row r="187" spans="1:9" ht="14.25" x14ac:dyDescent="0.2">
      <c r="A187" s="130" t="s">
        <v>255</v>
      </c>
      <c r="B187" s="142" t="s">
        <v>178</v>
      </c>
      <c r="C187" s="142" t="s">
        <v>368</v>
      </c>
      <c r="D187" s="148" t="s">
        <v>522</v>
      </c>
      <c r="E187" s="142" t="s">
        <v>191</v>
      </c>
      <c r="F187" s="216">
        <f>H183</f>
        <v>0.41180555555555526</v>
      </c>
      <c r="G187" s="155">
        <v>3</v>
      </c>
      <c r="H187" s="216">
        <f>F187+TIME(0,G187,0)</f>
        <v>0.41388888888888858</v>
      </c>
      <c r="I187" s="167"/>
    </row>
    <row r="188" spans="1:9" ht="14.25" x14ac:dyDescent="0.2">
      <c r="A188" s="130" t="s">
        <v>257</v>
      </c>
      <c r="B188" s="142" t="s">
        <v>178</v>
      </c>
      <c r="C188" s="142" t="s">
        <v>523</v>
      </c>
      <c r="D188" s="148" t="s">
        <v>522</v>
      </c>
      <c r="E188" s="142" t="s">
        <v>191</v>
      </c>
      <c r="F188" s="216">
        <f>H187</f>
        <v>0.41388888888888858</v>
      </c>
      <c r="G188" s="155">
        <v>3</v>
      </c>
      <c r="H188" s="216">
        <f>F188+TIME(0,G188,0)</f>
        <v>0.41597222222222191</v>
      </c>
      <c r="I188" s="167"/>
    </row>
    <row r="189" spans="1:9" ht="15.75" x14ac:dyDescent="0.25">
      <c r="A189" s="129" t="s">
        <v>276</v>
      </c>
      <c r="B189" s="141"/>
      <c r="C189" s="141" t="s">
        <v>370</v>
      </c>
      <c r="D189" s="141"/>
      <c r="E189" s="141"/>
      <c r="F189" s="215"/>
      <c r="G189" s="154"/>
      <c r="H189" s="215"/>
      <c r="I189" s="166"/>
    </row>
    <row r="190" spans="1:9" ht="14.25" x14ac:dyDescent="0.2">
      <c r="A190" s="173" t="s">
        <v>278</v>
      </c>
      <c r="B190" s="179" t="s">
        <v>371</v>
      </c>
      <c r="C190" s="179" t="s">
        <v>432</v>
      </c>
      <c r="D190" s="179"/>
      <c r="E190" s="179" t="s">
        <v>280</v>
      </c>
      <c r="F190" s="221">
        <f>H188</f>
        <v>0.41597222222222191</v>
      </c>
      <c r="G190" s="185">
        <v>0</v>
      </c>
      <c r="H190" s="221">
        <f t="shared" ref="H190:H195" si="19">F190+TIME(0,G190,0)</f>
        <v>0.41597222222222191</v>
      </c>
      <c r="I190" s="191"/>
    </row>
    <row r="191" spans="1:9" ht="14.25" x14ac:dyDescent="0.2">
      <c r="A191" s="173" t="s">
        <v>281</v>
      </c>
      <c r="B191" s="179" t="s">
        <v>371</v>
      </c>
      <c r="C191" s="179" t="s">
        <v>353</v>
      </c>
      <c r="D191" s="179"/>
      <c r="E191" s="179" t="s">
        <v>354</v>
      </c>
      <c r="F191" s="221">
        <f>H190</f>
        <v>0.41597222222222191</v>
      </c>
      <c r="G191" s="185">
        <v>0</v>
      </c>
      <c r="H191" s="221">
        <f t="shared" si="19"/>
        <v>0.41597222222222191</v>
      </c>
      <c r="I191" s="191"/>
    </row>
    <row r="192" spans="1:9" ht="14.25" x14ac:dyDescent="0.2">
      <c r="A192" s="173" t="s">
        <v>283</v>
      </c>
      <c r="B192" s="179" t="s">
        <v>371</v>
      </c>
      <c r="C192" s="179" t="s">
        <v>282</v>
      </c>
      <c r="D192" s="179"/>
      <c r="E192" s="179" t="s">
        <v>235</v>
      </c>
      <c r="F192" s="221">
        <f>H191</f>
        <v>0.41597222222222191</v>
      </c>
      <c r="G192" s="185">
        <v>0</v>
      </c>
      <c r="H192" s="221">
        <f t="shared" si="19"/>
        <v>0.41597222222222191</v>
      </c>
      <c r="I192" s="191"/>
    </row>
    <row r="193" spans="1:9" ht="14.25" x14ac:dyDescent="0.2">
      <c r="A193" s="173" t="s">
        <v>284</v>
      </c>
      <c r="B193" s="179" t="s">
        <v>178</v>
      </c>
      <c r="C193" s="179" t="s">
        <v>285</v>
      </c>
      <c r="D193" s="179"/>
      <c r="E193" s="179" t="s">
        <v>286</v>
      </c>
      <c r="F193" s="221">
        <f>H192</f>
        <v>0.41597222222222191</v>
      </c>
      <c r="G193" s="185">
        <v>0</v>
      </c>
      <c r="H193" s="221">
        <f t="shared" si="19"/>
        <v>0.41597222222222191</v>
      </c>
      <c r="I193" s="191"/>
    </row>
    <row r="194" spans="1:9" ht="14.25" x14ac:dyDescent="0.2">
      <c r="A194" s="173" t="s">
        <v>287</v>
      </c>
      <c r="B194" s="179" t="s">
        <v>371</v>
      </c>
      <c r="C194" s="179" t="s">
        <v>524</v>
      </c>
      <c r="D194" s="179"/>
      <c r="E194" s="179" t="s">
        <v>289</v>
      </c>
      <c r="F194" s="221">
        <f>H193</f>
        <v>0.41597222222222191</v>
      </c>
      <c r="G194" s="185">
        <v>0</v>
      </c>
      <c r="H194" s="221">
        <f t="shared" si="19"/>
        <v>0.41597222222222191</v>
      </c>
      <c r="I194" s="191"/>
    </row>
    <row r="195" spans="1:9" ht="14.25" x14ac:dyDescent="0.2">
      <c r="A195" s="173" t="s">
        <v>416</v>
      </c>
      <c r="B195" s="179" t="s">
        <v>371</v>
      </c>
      <c r="C195" s="179" t="s">
        <v>355</v>
      </c>
      <c r="D195" s="179"/>
      <c r="E195" s="179" t="s">
        <v>289</v>
      </c>
      <c r="F195" s="221">
        <f>H194</f>
        <v>0.41597222222222191</v>
      </c>
      <c r="G195" s="185">
        <v>0</v>
      </c>
      <c r="H195" s="221">
        <f t="shared" si="19"/>
        <v>0.41597222222222191</v>
      </c>
      <c r="I195" s="191"/>
    </row>
    <row r="196" spans="1:9" ht="15.75" x14ac:dyDescent="0.25">
      <c r="A196" s="129" t="s">
        <v>290</v>
      </c>
      <c r="B196" s="141"/>
      <c r="C196" s="141" t="s">
        <v>373</v>
      </c>
      <c r="D196" s="141"/>
      <c r="E196" s="141"/>
      <c r="F196" s="215"/>
      <c r="G196" s="154"/>
      <c r="H196" s="215"/>
      <c r="I196" s="166"/>
    </row>
    <row r="197" spans="1:9" ht="14.25" x14ac:dyDescent="0.2">
      <c r="A197" s="173" t="s">
        <v>293</v>
      </c>
      <c r="B197" s="179" t="s">
        <v>178</v>
      </c>
      <c r="C197" s="179" t="s">
        <v>520</v>
      </c>
      <c r="D197" s="179"/>
      <c r="E197" s="179" t="s">
        <v>191</v>
      </c>
      <c r="F197" s="221">
        <f>H195</f>
        <v>0.41597222222222191</v>
      </c>
      <c r="G197" s="185">
        <v>0</v>
      </c>
      <c r="H197" s="221">
        <f t="shared" ref="H197:H204" si="20">F197+TIME(0,G197,0)</f>
        <v>0.41597222222222191</v>
      </c>
      <c r="I197" s="191"/>
    </row>
    <row r="198" spans="1:9" ht="14.25" x14ac:dyDescent="0.2">
      <c r="A198" s="173" t="s">
        <v>294</v>
      </c>
      <c r="B198" s="179" t="s">
        <v>178</v>
      </c>
      <c r="C198" s="179" t="s">
        <v>296</v>
      </c>
      <c r="D198" s="179"/>
      <c r="E198" s="179" t="s">
        <v>356</v>
      </c>
      <c r="F198" s="221">
        <f t="shared" ref="F198:F204" si="21">H197</f>
        <v>0.41597222222222191</v>
      </c>
      <c r="G198" s="185">
        <v>0</v>
      </c>
      <c r="H198" s="221">
        <f t="shared" si="20"/>
        <v>0.41597222222222191</v>
      </c>
      <c r="I198" s="191"/>
    </row>
    <row r="199" spans="1:9" ht="14.25" x14ac:dyDescent="0.2">
      <c r="A199" s="173" t="s">
        <v>295</v>
      </c>
      <c r="B199" s="179" t="s">
        <v>178</v>
      </c>
      <c r="C199" s="179" t="s">
        <v>298</v>
      </c>
      <c r="D199" s="179"/>
      <c r="E199" s="179" t="s">
        <v>299</v>
      </c>
      <c r="F199" s="221">
        <f t="shared" si="21"/>
        <v>0.41597222222222191</v>
      </c>
      <c r="G199" s="185">
        <v>0</v>
      </c>
      <c r="H199" s="221">
        <f t="shared" si="20"/>
        <v>0.41597222222222191</v>
      </c>
      <c r="I199" s="191"/>
    </row>
    <row r="200" spans="1:9" ht="14.25" x14ac:dyDescent="0.2">
      <c r="A200" s="173" t="s">
        <v>297</v>
      </c>
      <c r="B200" s="179" t="s">
        <v>178</v>
      </c>
      <c r="C200" s="179" t="s">
        <v>301</v>
      </c>
      <c r="D200" s="179"/>
      <c r="E200" s="179" t="s">
        <v>181</v>
      </c>
      <c r="F200" s="221">
        <f t="shared" si="21"/>
        <v>0.41597222222222191</v>
      </c>
      <c r="G200" s="185">
        <v>0</v>
      </c>
      <c r="H200" s="221">
        <f t="shared" si="20"/>
        <v>0.41597222222222191</v>
      </c>
      <c r="I200" s="191"/>
    </row>
    <row r="201" spans="1:9" ht="14.25" x14ac:dyDescent="0.2">
      <c r="A201" s="173" t="s">
        <v>300</v>
      </c>
      <c r="B201" s="179" t="s">
        <v>178</v>
      </c>
      <c r="C201" s="179" t="s">
        <v>303</v>
      </c>
      <c r="D201" s="179"/>
      <c r="E201" s="179" t="s">
        <v>304</v>
      </c>
      <c r="F201" s="221">
        <f t="shared" si="21"/>
        <v>0.41597222222222191</v>
      </c>
      <c r="G201" s="185">
        <v>0</v>
      </c>
      <c r="H201" s="221">
        <f t="shared" si="20"/>
        <v>0.41597222222222191</v>
      </c>
      <c r="I201" s="191"/>
    </row>
    <row r="202" spans="1:9" ht="14.25" x14ac:dyDescent="0.2">
      <c r="A202" s="173" t="s">
        <v>302</v>
      </c>
      <c r="B202" s="179" t="s">
        <v>178</v>
      </c>
      <c r="C202" s="179" t="s">
        <v>374</v>
      </c>
      <c r="D202" s="179"/>
      <c r="E202" s="179" t="s">
        <v>307</v>
      </c>
      <c r="F202" s="221">
        <f t="shared" si="21"/>
        <v>0.41597222222222191</v>
      </c>
      <c r="G202" s="185">
        <v>0</v>
      </c>
      <c r="H202" s="221">
        <f t="shared" si="20"/>
        <v>0.41597222222222191</v>
      </c>
      <c r="I202" s="191"/>
    </row>
    <row r="203" spans="1:9" ht="14.25" x14ac:dyDescent="0.2">
      <c r="A203" s="173" t="s">
        <v>305</v>
      </c>
      <c r="B203" s="179" t="s">
        <v>178</v>
      </c>
      <c r="C203" s="179" t="s">
        <v>358</v>
      </c>
      <c r="D203" s="179"/>
      <c r="E203" s="179" t="s">
        <v>310</v>
      </c>
      <c r="F203" s="221">
        <f t="shared" si="21"/>
        <v>0.41597222222222191</v>
      </c>
      <c r="G203" s="185">
        <v>0</v>
      </c>
      <c r="H203" s="221">
        <f t="shared" si="20"/>
        <v>0.41597222222222191</v>
      </c>
      <c r="I203" s="191"/>
    </row>
    <row r="204" spans="1:9" ht="14.25" x14ac:dyDescent="0.2">
      <c r="A204" s="173" t="s">
        <v>308</v>
      </c>
      <c r="B204" s="179" t="s">
        <v>178</v>
      </c>
      <c r="C204" s="179" t="s">
        <v>458</v>
      </c>
      <c r="D204" s="179"/>
      <c r="E204" s="179" t="s">
        <v>384</v>
      </c>
      <c r="F204" s="221">
        <f t="shared" si="21"/>
        <v>0.41597222222222191</v>
      </c>
      <c r="G204" s="185">
        <v>0</v>
      </c>
      <c r="H204" s="221">
        <f t="shared" si="20"/>
        <v>0.41597222222222191</v>
      </c>
      <c r="I204" s="191"/>
    </row>
    <row r="205" spans="1:9" ht="15.75" x14ac:dyDescent="0.25">
      <c r="A205" s="129" t="s">
        <v>311</v>
      </c>
      <c r="B205" s="141"/>
      <c r="C205" s="141" t="s">
        <v>375</v>
      </c>
      <c r="D205" s="141"/>
      <c r="E205" s="141"/>
      <c r="F205" s="215"/>
      <c r="G205" s="154"/>
      <c r="H205" s="215"/>
      <c r="I205" s="166"/>
    </row>
    <row r="206" spans="1:9" ht="14.25" x14ac:dyDescent="0.2">
      <c r="A206" s="175" t="s">
        <v>313</v>
      </c>
      <c r="B206" s="181" t="s">
        <v>178</v>
      </c>
      <c r="C206" s="181" t="s">
        <v>459</v>
      </c>
      <c r="D206" s="181"/>
      <c r="E206" s="181" t="s">
        <v>445</v>
      </c>
      <c r="F206" s="222">
        <f>H204</f>
        <v>0.41597222222222191</v>
      </c>
      <c r="G206" s="187">
        <v>0</v>
      </c>
      <c r="H206" s="222">
        <f>F206+TIME(0,G206,0)</f>
        <v>0.41597222222222191</v>
      </c>
      <c r="I206" s="193"/>
    </row>
    <row r="208" spans="1:9" ht="15.75" x14ac:dyDescent="0.25">
      <c r="A208" s="126" t="s">
        <v>315</v>
      </c>
      <c r="B208" s="138"/>
      <c r="C208" s="138" t="s">
        <v>316</v>
      </c>
      <c r="D208" s="138"/>
      <c r="E208" s="138"/>
      <c r="F208" s="212"/>
      <c r="G208" s="151"/>
      <c r="H208" s="212"/>
      <c r="I208" s="163"/>
    </row>
    <row r="209" spans="1:9" ht="15" x14ac:dyDescent="0.2">
      <c r="A209" s="127" t="s">
        <v>317</v>
      </c>
      <c r="B209" s="139" t="s">
        <v>371</v>
      </c>
      <c r="C209" s="139" t="s">
        <v>468</v>
      </c>
      <c r="D209" s="139"/>
      <c r="E209" s="139" t="s">
        <v>191</v>
      </c>
      <c r="F209" s="213">
        <f>H206</f>
        <v>0.41597222222222191</v>
      </c>
      <c r="G209" s="152">
        <v>5</v>
      </c>
      <c r="H209" s="213">
        <f>F209+TIME(0,G209,0)</f>
        <v>0.41944444444444412</v>
      </c>
      <c r="I209" s="164"/>
    </row>
    <row r="210" spans="1:9" ht="15" x14ac:dyDescent="0.2">
      <c r="A210" s="127" t="s">
        <v>318</v>
      </c>
      <c r="B210" s="139" t="s">
        <v>371</v>
      </c>
      <c r="C210" s="139" t="s">
        <v>469</v>
      </c>
      <c r="D210" s="139"/>
      <c r="E210" s="139" t="s">
        <v>191</v>
      </c>
      <c r="F210" s="213">
        <f>H209</f>
        <v>0.41944444444444412</v>
      </c>
      <c r="G210" s="152">
        <v>5</v>
      </c>
      <c r="H210" s="213">
        <f>F210+TIME(0,G210,0)</f>
        <v>0.42291666666666633</v>
      </c>
      <c r="I210" s="164"/>
    </row>
    <row r="211" spans="1:9" ht="15" x14ac:dyDescent="0.2">
      <c r="A211" s="174" t="s">
        <v>319</v>
      </c>
      <c r="B211" s="180"/>
      <c r="C211" s="180"/>
      <c r="D211" s="180"/>
      <c r="E211" s="180"/>
      <c r="F211" s="225">
        <f>H210</f>
        <v>0.42291666666666633</v>
      </c>
      <c r="G211" s="186">
        <v>0</v>
      </c>
      <c r="H211" s="225">
        <f>F211+TIME(0,G211,0)</f>
        <v>0.42291666666666633</v>
      </c>
      <c r="I211" s="192"/>
    </row>
    <row r="212" spans="1:9" ht="15" x14ac:dyDescent="0.2">
      <c r="A212" s="174" t="s">
        <v>424</v>
      </c>
      <c r="B212" s="180"/>
      <c r="C212" s="180"/>
      <c r="D212" s="180"/>
      <c r="E212" s="180"/>
      <c r="F212" s="225">
        <f>H211</f>
        <v>0.42291666666666633</v>
      </c>
      <c r="G212" s="186">
        <v>0</v>
      </c>
      <c r="H212" s="225">
        <f>F212+TIME(0,G212,0)</f>
        <v>0.42291666666666633</v>
      </c>
      <c r="I212" s="192"/>
    </row>
    <row r="213" spans="1:9" ht="15" x14ac:dyDescent="0.2">
      <c r="A213" s="172" t="s">
        <v>460</v>
      </c>
      <c r="B213" s="178"/>
      <c r="C213" s="178"/>
      <c r="D213" s="178"/>
      <c r="E213" s="178"/>
      <c r="F213" s="220">
        <f>H212</f>
        <v>0.42291666666666633</v>
      </c>
      <c r="G213" s="184">
        <v>0</v>
      </c>
      <c r="H213" s="220">
        <f>F213+TIME(0,G213,0)</f>
        <v>0.42291666666666633</v>
      </c>
      <c r="I213" s="190"/>
    </row>
    <row r="215" spans="1:9" ht="15.75" x14ac:dyDescent="0.25">
      <c r="A215" s="133" t="s">
        <v>320</v>
      </c>
      <c r="B215" s="145"/>
      <c r="C215" s="145" t="s">
        <v>377</v>
      </c>
      <c r="D215" s="145"/>
      <c r="E215" s="145"/>
      <c r="F215" s="223"/>
      <c r="G215" s="158"/>
      <c r="H215" s="223"/>
      <c r="I215" s="145"/>
    </row>
    <row r="216" spans="1:9" ht="15" x14ac:dyDescent="0.2">
      <c r="A216" s="136" t="s">
        <v>366</v>
      </c>
      <c r="B216" s="147" t="s">
        <v>169</v>
      </c>
      <c r="C216" s="147" t="s">
        <v>378</v>
      </c>
      <c r="D216" s="205" t="s">
        <v>515</v>
      </c>
      <c r="E216" s="147" t="s">
        <v>171</v>
      </c>
      <c r="F216" s="227">
        <f>H213</f>
        <v>0.42291666666666633</v>
      </c>
      <c r="G216" s="161">
        <v>1</v>
      </c>
      <c r="H216" s="227">
        <f>F216+TIME(0,G216,0)</f>
        <v>0.42361111111111077</v>
      </c>
      <c r="I216" s="147"/>
    </row>
    <row r="217" spans="1:9" ht="15" x14ac:dyDescent="0.2">
      <c r="A217" s="136" t="s">
        <v>369</v>
      </c>
      <c r="B217" s="147" t="s">
        <v>169</v>
      </c>
      <c r="C217" s="147" t="s">
        <v>239</v>
      </c>
      <c r="D217" s="205" t="s">
        <v>515</v>
      </c>
      <c r="E217" s="147" t="s">
        <v>171</v>
      </c>
      <c r="F217" s="227">
        <f>H216</f>
        <v>0.42361111111111077</v>
      </c>
      <c r="G217" s="161">
        <v>1</v>
      </c>
      <c r="H217" s="227">
        <f>F217+TIME(0,G217,0)</f>
        <v>0.42430555555555521</v>
      </c>
      <c r="I217" s="147"/>
    </row>
    <row r="218" spans="1:9" ht="15" x14ac:dyDescent="0.2">
      <c r="A218" s="136" t="s">
        <v>372</v>
      </c>
      <c r="B218" s="147" t="s">
        <v>178</v>
      </c>
      <c r="C218" s="147" t="s">
        <v>379</v>
      </c>
      <c r="D218" s="147"/>
      <c r="E218" s="147" t="s">
        <v>171</v>
      </c>
      <c r="F218" s="227">
        <f>H217</f>
        <v>0.42430555555555521</v>
      </c>
      <c r="G218" s="161">
        <v>1</v>
      </c>
      <c r="H218" s="227">
        <f>F218+TIME(0,G218,0)</f>
        <v>0.42499999999999966</v>
      </c>
      <c r="I218" s="147"/>
    </row>
    <row r="219" spans="1:9" x14ac:dyDescent="0.2">
      <c r="A219" s="134"/>
      <c r="B219" s="134"/>
      <c r="C219" s="134" t="s">
        <v>322</v>
      </c>
      <c r="D219" s="134"/>
      <c r="E219" s="134"/>
      <c r="F219" s="224"/>
      <c r="G219" s="159">
        <f>(H219-H218) * 24 * 60</f>
        <v>108.0000000000005</v>
      </c>
      <c r="H219" s="224">
        <v>0.5</v>
      </c>
      <c r="I219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7" r:id="rId45"/>
    <hyperlink ref="D100" r:id="rId46"/>
    <hyperlink ref="D101" r:id="rId47"/>
    <hyperlink ref="D102" r:id="rId48"/>
    <hyperlink ref="D108" r:id="rId49"/>
    <hyperlink ref="D115" r:id="rId50"/>
    <hyperlink ref="D121" r:id="rId51"/>
    <hyperlink ref="D135" r:id="rId52"/>
    <hyperlink ref="D138" r:id="rId53"/>
    <hyperlink ref="D139" r:id="rId54"/>
    <hyperlink ref="D141" r:id="rId55"/>
    <hyperlink ref="D142" r:id="rId56"/>
    <hyperlink ref="D143" r:id="rId57"/>
    <hyperlink ref="D144" r:id="rId58"/>
    <hyperlink ref="D151" r:id="rId59"/>
    <hyperlink ref="D152" r:id="rId60"/>
    <hyperlink ref="D154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4" r:id="rId77"/>
    <hyperlink ref="D176" r:id="rId78"/>
    <hyperlink ref="D178" r:id="rId79"/>
    <hyperlink ref="D179" r:id="rId80"/>
    <hyperlink ref="D180" r:id="rId81"/>
    <hyperlink ref="D181" r:id="rId82"/>
    <hyperlink ref="D182" r:id="rId83"/>
    <hyperlink ref="D187" r:id="rId84"/>
    <hyperlink ref="D188" r:id="rId85"/>
    <hyperlink ref="D216" r:id="rId86"/>
    <hyperlink ref="D217" r:id="rId87"/>
  </hyperlinks>
  <pageMargins left="0.7" right="0.7" top="0.75" bottom="0.75" header="0.3" footer="0.3"/>
  <pageSetup paperSize="9" orientation="portrait" horizontalDpi="4294967293" verticalDpi="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8" t="str">
        <f>Parameters!B1</f>
        <v>163rd IEEE 802.11 WIRELESS LOCAL AREA NETWORKS SESSION</v>
      </c>
      <c r="B1" s="353"/>
      <c r="C1" s="353"/>
      <c r="D1" s="353"/>
      <c r="E1" s="353"/>
      <c r="F1" s="353"/>
      <c r="G1" s="353"/>
      <c r="H1" s="353"/>
      <c r="I1" s="353"/>
    </row>
    <row r="2" spans="1:9" ht="24.95" customHeight="1" x14ac:dyDescent="0.4">
      <c r="A2" s="358" t="str">
        <f>Parameters!B2</f>
        <v>Daejeon Convention Center, Daejeon, Korea</v>
      </c>
      <c r="B2" s="353"/>
      <c r="C2" s="353"/>
      <c r="D2" s="353"/>
      <c r="E2" s="353"/>
      <c r="F2" s="353"/>
      <c r="G2" s="353"/>
      <c r="H2" s="353"/>
      <c r="I2" s="353"/>
    </row>
    <row r="3" spans="1:9" ht="24.95" customHeight="1" x14ac:dyDescent="0.4">
      <c r="A3" s="358" t="str">
        <f>Parameters!B3</f>
        <v>May 7-12, 2017</v>
      </c>
      <c r="B3" s="353"/>
      <c r="C3" s="353"/>
      <c r="D3" s="353"/>
      <c r="E3" s="353"/>
      <c r="F3" s="353"/>
      <c r="G3" s="353"/>
      <c r="H3" s="353"/>
      <c r="I3" s="353"/>
    </row>
    <row r="4" spans="1:9" ht="18" customHeight="1" x14ac:dyDescent="0.25">
      <c r="A4" s="352" t="s">
        <v>154</v>
      </c>
      <c r="B4" s="353"/>
      <c r="C4" s="353"/>
      <c r="D4" s="353"/>
      <c r="E4" s="353"/>
      <c r="F4" s="353"/>
      <c r="G4" s="353"/>
      <c r="H4" s="353"/>
      <c r="I4" s="353"/>
    </row>
    <row r="5" spans="1:9" ht="18" customHeight="1" x14ac:dyDescent="0.25">
      <c r="A5" s="352" t="s">
        <v>155</v>
      </c>
      <c r="B5" s="353"/>
      <c r="C5" s="353"/>
      <c r="D5" s="353"/>
      <c r="E5" s="353"/>
      <c r="F5" s="353"/>
      <c r="G5" s="353"/>
      <c r="H5" s="353"/>
      <c r="I5" s="353"/>
    </row>
    <row r="6" spans="1:9" ht="18" customHeight="1" x14ac:dyDescent="0.25">
      <c r="A6" s="352" t="s">
        <v>156</v>
      </c>
      <c r="B6" s="353"/>
      <c r="C6" s="353"/>
      <c r="D6" s="353"/>
      <c r="E6" s="353"/>
      <c r="F6" s="353"/>
      <c r="G6" s="353"/>
      <c r="H6" s="353"/>
      <c r="I6" s="353"/>
    </row>
    <row r="7" spans="1:9" ht="18" customHeight="1" x14ac:dyDescent="0.25">
      <c r="A7" s="352" t="s">
        <v>157</v>
      </c>
      <c r="B7" s="353"/>
      <c r="C7" s="353"/>
      <c r="D7" s="353"/>
      <c r="E7" s="353"/>
      <c r="F7" s="353"/>
      <c r="G7" s="353"/>
      <c r="H7" s="353"/>
      <c r="I7" s="353"/>
    </row>
    <row r="8" spans="1:9" ht="30" customHeight="1" x14ac:dyDescent="0.4">
      <c r="A8" s="354" t="str">
        <f>"Agenda R" &amp; Parameters!$B$8</f>
        <v>Agenda R0</v>
      </c>
      <c r="B8" s="355"/>
      <c r="C8" s="355"/>
      <c r="D8" s="355"/>
      <c r="E8" s="355"/>
      <c r="F8" s="355"/>
      <c r="G8" s="355"/>
      <c r="H8" s="355"/>
      <c r="I8" s="355"/>
    </row>
    <row r="12" spans="1:9" ht="15.75" x14ac:dyDescent="0.25">
      <c r="A12" s="356" t="s">
        <v>525</v>
      </c>
      <c r="B12" s="357"/>
      <c r="C12" s="357"/>
      <c r="D12" s="357"/>
      <c r="E12" s="357"/>
      <c r="F12" s="357"/>
      <c r="G12" s="357"/>
      <c r="H12" s="357"/>
      <c r="I12" s="357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323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380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381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382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315</v>
      </c>
      <c r="B22" s="146"/>
      <c r="C22" s="146" t="s">
        <v>383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320</v>
      </c>
      <c r="B24" s="146"/>
      <c r="C24" s="146" t="s">
        <v>528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376</v>
      </c>
      <c r="B26" s="146"/>
      <c r="C26" s="146" t="s">
        <v>529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530</v>
      </c>
      <c r="B28" s="182"/>
      <c r="C28" s="182" t="s">
        <v>379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322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473</v>
      </c>
    </row>
    <row r="2" spans="1:2" x14ac:dyDescent="0.2">
      <c r="A2" s="39" t="s">
        <v>91</v>
      </c>
      <c r="B2" s="39" t="s">
        <v>474</v>
      </c>
    </row>
    <row r="3" spans="1:2" ht="13.5" thickBot="1" x14ac:dyDescent="0.25">
      <c r="A3" s="39" t="s">
        <v>92</v>
      </c>
      <c r="B3" t="s">
        <v>475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 Stephens 3</cp:lastModifiedBy>
  <cp:lastPrinted>2016-11-11T14:02:10Z</cp:lastPrinted>
  <dcterms:created xsi:type="dcterms:W3CDTF">2007-05-08T22:03:28Z</dcterms:created>
  <dcterms:modified xsi:type="dcterms:W3CDTF">2017-04-05T06:26:44Z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