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3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40" r:id="rId5"/>
    <sheet name="CAC" sheetId="841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41" l="1"/>
  <c r="H26" i="841"/>
  <c r="F26" i="841"/>
  <c r="H24" i="841"/>
  <c r="F24" i="841"/>
  <c r="H22" i="841"/>
  <c r="F22" i="841"/>
  <c r="H20" i="841"/>
  <c r="F20" i="841"/>
  <c r="H18" i="841"/>
  <c r="F18" i="841"/>
  <c r="H16" i="841"/>
  <c r="F16" i="841"/>
  <c r="H14" i="841"/>
  <c r="A8" i="841"/>
  <c r="A3" i="841"/>
  <c r="A2" i="841"/>
  <c r="A1" i="841"/>
  <c r="G225" i="840"/>
  <c r="H224" i="840"/>
  <c r="F224" i="840"/>
  <c r="H223" i="840"/>
  <c r="F223" i="840"/>
  <c r="H222" i="840"/>
  <c r="F222" i="840"/>
  <c r="H219" i="840"/>
  <c r="F219" i="840"/>
  <c r="H218" i="840"/>
  <c r="F218" i="840"/>
  <c r="H217" i="840"/>
  <c r="F217" i="840"/>
  <c r="H216" i="840"/>
  <c r="F216" i="840"/>
  <c r="H215" i="840"/>
  <c r="F215" i="840"/>
  <c r="H212" i="840"/>
  <c r="F212" i="840"/>
  <c r="H210" i="840"/>
  <c r="F210" i="840"/>
  <c r="H209" i="840"/>
  <c r="F209" i="840"/>
  <c r="H208" i="840"/>
  <c r="F208" i="840"/>
  <c r="H207" i="840"/>
  <c r="F207" i="840"/>
  <c r="H206" i="840"/>
  <c r="F206" i="840"/>
  <c r="H205" i="840"/>
  <c r="F205" i="840"/>
  <c r="H204" i="840"/>
  <c r="F204" i="840"/>
  <c r="H202" i="840"/>
  <c r="F202" i="840"/>
  <c r="H201" i="840"/>
  <c r="F201" i="840"/>
  <c r="H200" i="840"/>
  <c r="F200" i="840"/>
  <c r="H199" i="840"/>
  <c r="F199" i="840"/>
  <c r="H198" i="840"/>
  <c r="F198" i="840"/>
  <c r="H196" i="840"/>
  <c r="F196" i="840"/>
  <c r="H195" i="840"/>
  <c r="F195" i="840"/>
  <c r="H194" i="840"/>
  <c r="F194" i="840"/>
  <c r="H190" i="840"/>
  <c r="F190" i="840"/>
  <c r="H189" i="840"/>
  <c r="F189" i="840"/>
  <c r="H188" i="840"/>
  <c r="F188" i="840"/>
  <c r="H187" i="840"/>
  <c r="F187" i="840"/>
  <c r="H186" i="840"/>
  <c r="F186" i="840"/>
  <c r="H185" i="840"/>
  <c r="F185" i="840"/>
  <c r="H183" i="840"/>
  <c r="F183" i="840"/>
  <c r="H181" i="840"/>
  <c r="F181" i="840"/>
  <c r="H179" i="840"/>
  <c r="F179" i="840"/>
  <c r="H178" i="840"/>
  <c r="F178" i="840"/>
  <c r="H177" i="840"/>
  <c r="F177" i="840"/>
  <c r="H176" i="840"/>
  <c r="F176" i="840"/>
  <c r="H175" i="840"/>
  <c r="F175" i="840"/>
  <c r="H174" i="840"/>
  <c r="F174" i="840"/>
  <c r="H173" i="840"/>
  <c r="F173" i="840"/>
  <c r="H171" i="840"/>
  <c r="F171" i="840"/>
  <c r="H170" i="840"/>
  <c r="F170" i="840"/>
  <c r="H169" i="840"/>
  <c r="F169" i="840"/>
  <c r="H168" i="840"/>
  <c r="F168" i="840"/>
  <c r="H167" i="840"/>
  <c r="F167" i="840"/>
  <c r="H166" i="840"/>
  <c r="F166" i="840"/>
  <c r="H164" i="840"/>
  <c r="F164" i="840"/>
  <c r="H163" i="840"/>
  <c r="F163" i="840"/>
  <c r="H162" i="840"/>
  <c r="F162" i="840"/>
  <c r="H161" i="840"/>
  <c r="F161" i="840"/>
  <c r="H160" i="840"/>
  <c r="F160" i="840"/>
  <c r="H159" i="840"/>
  <c r="F159" i="840"/>
  <c r="H158" i="840"/>
  <c r="F158" i="840"/>
  <c r="H154" i="840"/>
  <c r="F154" i="840"/>
  <c r="H153" i="840"/>
  <c r="F153" i="840"/>
  <c r="H152" i="840"/>
  <c r="F152" i="840"/>
  <c r="H151" i="840"/>
  <c r="F151" i="840"/>
  <c r="H150" i="840"/>
  <c r="F150" i="840"/>
  <c r="H149" i="840"/>
  <c r="F149" i="840"/>
  <c r="H148" i="840"/>
  <c r="F148" i="840"/>
  <c r="H147" i="840"/>
  <c r="F147" i="840"/>
  <c r="H146" i="840"/>
  <c r="F146" i="840"/>
  <c r="H143" i="840"/>
  <c r="F143" i="840"/>
  <c r="H142" i="840"/>
  <c r="F142" i="840"/>
  <c r="H141" i="840"/>
  <c r="G136" i="840"/>
  <c r="H135" i="840"/>
  <c r="F135" i="840"/>
  <c r="H133" i="840"/>
  <c r="F133" i="840"/>
  <c r="H132" i="840"/>
  <c r="F132" i="840"/>
  <c r="H131" i="840"/>
  <c r="F131" i="840"/>
  <c r="H130" i="840"/>
  <c r="F130" i="840"/>
  <c r="H129" i="840"/>
  <c r="F129" i="840"/>
  <c r="H128" i="840"/>
  <c r="F128" i="840"/>
  <c r="H127" i="840"/>
  <c r="F127" i="840"/>
  <c r="H126" i="840"/>
  <c r="F126" i="840"/>
  <c r="H125" i="840"/>
  <c r="F125" i="840"/>
  <c r="H124" i="840"/>
  <c r="F124" i="840"/>
  <c r="H121" i="840"/>
  <c r="F121" i="840"/>
  <c r="H120" i="840"/>
  <c r="F120" i="840"/>
  <c r="H118" i="840"/>
  <c r="F118" i="840"/>
  <c r="H117" i="840"/>
  <c r="F117" i="840"/>
  <c r="H113" i="840"/>
  <c r="F113" i="840"/>
  <c r="H110" i="840"/>
  <c r="F110" i="840"/>
  <c r="H109" i="840"/>
  <c r="F109" i="840"/>
  <c r="H108" i="840"/>
  <c r="F108" i="840"/>
  <c r="H107" i="840"/>
  <c r="F107" i="840"/>
  <c r="H106" i="840"/>
  <c r="F106" i="840"/>
  <c r="H105" i="840"/>
  <c r="F105" i="840"/>
  <c r="H102" i="840"/>
  <c r="F102" i="840"/>
  <c r="H101" i="840"/>
  <c r="F101" i="840"/>
  <c r="H100" i="840"/>
  <c r="G95" i="840"/>
  <c r="H94" i="840"/>
  <c r="F94" i="840"/>
  <c r="H92" i="840"/>
  <c r="F92" i="840"/>
  <c r="H89" i="840"/>
  <c r="F89" i="840"/>
  <c r="H88" i="840"/>
  <c r="F88" i="840"/>
  <c r="H86" i="840"/>
  <c r="F86" i="840"/>
  <c r="H85" i="840"/>
  <c r="F85" i="840"/>
  <c r="H84" i="840"/>
  <c r="F84" i="840"/>
  <c r="H83" i="840"/>
  <c r="F83" i="840"/>
  <c r="H82" i="840"/>
  <c r="F82" i="840"/>
  <c r="H81" i="840"/>
  <c r="F81" i="840"/>
  <c r="H80" i="840"/>
  <c r="F80" i="840"/>
  <c r="H79" i="840"/>
  <c r="F79" i="840"/>
  <c r="H78" i="840"/>
  <c r="F78" i="840"/>
  <c r="H77" i="840"/>
  <c r="F77" i="840"/>
  <c r="H75" i="840"/>
  <c r="F75" i="840"/>
  <c r="H74" i="840"/>
  <c r="F74" i="840"/>
  <c r="H73" i="840"/>
  <c r="F73" i="840"/>
  <c r="H72" i="840"/>
  <c r="F72" i="840"/>
  <c r="H71" i="840"/>
  <c r="F71" i="840"/>
  <c r="H70" i="840"/>
  <c r="F70" i="840"/>
  <c r="H68" i="840"/>
  <c r="F68" i="840"/>
  <c r="H67" i="840"/>
  <c r="F67" i="840"/>
  <c r="H66" i="840"/>
  <c r="F66" i="840"/>
  <c r="H65" i="840"/>
  <c r="F65" i="840"/>
  <c r="H64" i="840"/>
  <c r="F64" i="840"/>
  <c r="H63" i="840"/>
  <c r="F63" i="840"/>
  <c r="H62" i="840"/>
  <c r="F62" i="840"/>
  <c r="H61" i="840"/>
  <c r="F61" i="840"/>
  <c r="H60" i="840"/>
  <c r="F60" i="840"/>
  <c r="H59" i="840"/>
  <c r="F59" i="840"/>
  <c r="H55" i="840"/>
  <c r="F55" i="840"/>
  <c r="H54" i="840"/>
  <c r="F54" i="840"/>
  <c r="H53" i="840"/>
  <c r="F53" i="840"/>
  <c r="H52" i="840"/>
  <c r="F52" i="840"/>
  <c r="H51" i="840"/>
  <c r="F51" i="840"/>
  <c r="H50" i="840"/>
  <c r="F50" i="840"/>
  <c r="H49" i="840"/>
  <c r="F49" i="840"/>
  <c r="H48" i="840"/>
  <c r="F48" i="840"/>
  <c r="H47" i="840"/>
  <c r="F47" i="840"/>
  <c r="H46" i="840"/>
  <c r="F46" i="840"/>
  <c r="H45" i="840"/>
  <c r="F45" i="840"/>
  <c r="H44" i="840"/>
  <c r="F44" i="840"/>
  <c r="H41" i="840"/>
  <c r="F41" i="840"/>
  <c r="H40" i="840"/>
  <c r="F40" i="840"/>
  <c r="H38" i="840"/>
  <c r="F38" i="840"/>
  <c r="H37" i="840"/>
  <c r="F37" i="840"/>
  <c r="H36" i="840"/>
  <c r="F36" i="840"/>
  <c r="H35" i="840"/>
  <c r="F35" i="840"/>
  <c r="H34" i="840"/>
  <c r="F34" i="840"/>
  <c r="H33" i="840"/>
  <c r="F33" i="840"/>
  <c r="H32" i="840"/>
  <c r="F32" i="840"/>
  <c r="H31" i="840"/>
  <c r="F31" i="840"/>
  <c r="H30" i="840"/>
  <c r="F30" i="840"/>
  <c r="H29" i="840"/>
  <c r="F29" i="840"/>
  <c r="H28" i="840"/>
  <c r="F28" i="840"/>
  <c r="H27" i="840"/>
  <c r="F27" i="840"/>
  <c r="H25" i="840"/>
  <c r="F25" i="840"/>
  <c r="H21" i="840"/>
  <c r="F21" i="840"/>
  <c r="H20" i="840"/>
  <c r="F20" i="840"/>
  <c r="H19" i="840"/>
  <c r="F19" i="840"/>
  <c r="H18" i="840"/>
  <c r="F18" i="840"/>
  <c r="H17" i="840"/>
  <c r="F17" i="840"/>
  <c r="H16" i="840"/>
  <c r="F16" i="840"/>
  <c r="H15" i="840"/>
  <c r="A8" i="840"/>
  <c r="A3" i="840"/>
  <c r="A2" i="840"/>
  <c r="A1" i="840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1" i="779" l="1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<sst xmlns="http://schemas.openxmlformats.org/spreadsheetml/2006/main" count="1054" uniqueCount="542">
  <si>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</si>
  <si>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</si>
  <si>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</si>
  <si>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</si>
  <si>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</si>
  <si>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</si>
  <si>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</si>
  <si>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</si>
  <si>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</si>
  <si>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</si>
  <si>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</si>
  <si>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</si>
  <si>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</si>
  <si>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</si>
  <si>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</si>
  <si>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</si>
  <si>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</si>
  <si>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</si>
  <si>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</si>
  <si>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</si>
  <si>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</si>
  <si>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</si>
  <si>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</si>
  <si>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</si>
  <si>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</si>
  <si>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</si>
  <si>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</si>
  <si>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</si>
  <si>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</si>
  <si>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</si>
  <si>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</si>
  <si>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</si>
  <si>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</si>
  <si>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</si>
  <si>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</si>
  <si>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</si>
  <si>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</si>
  <si>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</si>
  <si>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</si>
  <si>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</si>
  <si>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</si>
  <si>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</si>
  <si>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</si>
  <si>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</si>
  <si>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</si>
  <si>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</si>
  <si>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</si>
  <si>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</si>
  <si>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</si>
  <si>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</si>
  <si>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</si>
  <si>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</si>
  <si>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</si>
  <si>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</si>
  <si>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</si>
  <si>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</si>
  <si>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</si>
  <si>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</si>
  <si>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</si>
  <si>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</si>
  <si>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</si>
  <si>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</si>
  <si>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</si>
  <si>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</si>
  <si>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</si>
  <si>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</si>
  <si>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</si>
  <si>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</si>
  <si>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</si>
  <si>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</si>
  <si>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</si>
  <si>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</si>
  <si>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</si>
  <si>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</si>
  <si>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</si>
  <si>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</si>
  <si>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</si>
  <si>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</si>
  <si>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</si>
  <si>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</si>
  <si>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</si>
  <si>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</si>
  <si>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</si>
  <si>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</si>
  <si>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</si>
  <si>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</si>
  <si>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</si>
  <si>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</si>
  <si>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</si>
  <si>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</si>
  <si>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</si>
  <si>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</si>
  <si>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</si>
  <si>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</si>
  <si>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</si>
  <si>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</si>
  <si>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</si>
  <si>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</si>
  <si>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</si>
  <si>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</si>
  <si>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</si>
  <si>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</si>
  <si>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</si>
  <si>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</si>
  <si>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</si>
  <si>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</si>
  <si>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</si>
  <si>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</si>
  <si>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</si>
  <si>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</si>
  <si>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</si>
  <si>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</si>
  <si>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</si>
  <si>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</si>
  <si>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</si>
  <si>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</si>
  <si>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</si>
  <si>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</si>
  <si>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</si>
  <si>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</si>
  <si>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</si>
  <si>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</si>
  <si>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</si>
  <si>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</si>
  <si>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</si>
  <si>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</si>
  <si>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</si>
  <si>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</si>
  <si>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</si>
  <si>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</si>
  <si>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</si>
  <si>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</si>
  <si>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</si>
  <si>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</si>
  <si>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</si>
  <si>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</si>
  <si>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</si>
  <si>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</si>
  <si>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</si>
  <si>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</si>
  <si>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</si>
  <si>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</si>
  <si>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</si>
  <si>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</si>
  <si>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</si>
  <si>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</si>
  <si>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</si>
  <si>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</si>
  <si>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</si>
  <si>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</si>
  <si>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</si>
  <si>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</si>
  <si>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</si>
  <si>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</si>
  <si>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</si>
  <si>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</si>
  <si>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</si>
  <si>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</si>
  <si>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</si>
  <si>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</si>
  <si>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</si>
  <si>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</si>
  <si>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</si>
  <si>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</si>
  <si>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</si>
  <si>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</si>
  <si>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</si>
  <si>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</si>
  <si>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</si>
  <si>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</si>
  <si>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</si>
  <si>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</si>
  <si>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</si>
  <si>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</si>
  <si>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</si>
  <si>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</si>
  <si>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</si>
  <si>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</si>
  <si>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</si>
  <si>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</si>
  <si>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</si>
  <si>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</si>
  <si>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</si>
  <si>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</si>
  <si>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</si>
  <si>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</si>
  <si>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</si>
  <si>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</si>
  <si>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</si>
  <si>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</si>
  <si>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</si>
  <si>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</si>
  <si>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</si>
  <si>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</si>
  <si>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</si>
  <si>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</si>
  <si>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</si>
  <si>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</si>
  <si>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</si>
  <si>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</si>
  <si>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</si>
  <si>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</si>
  <si>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</si>
  <si>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</si>
  <si>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</si>
  <si>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</si>
  <si>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</si>
  <si>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</si>
  <si>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</si>
  <si>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</si>
  <si>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</si>
  <si>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</si>
  <si>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</si>
  <si>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</si>
  <si>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</si>
  <si>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</si>
  <si>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</si>
  <si>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</si>
  <si>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</si>
  <si>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</si>
  <si>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</si>
  <si>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</si>
  <si>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</si>
  <si>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</si>
  <si>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</si>
  <si>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</si>
  <si>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</si>
  <si>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</si>
  <si>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</si>
  <si>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</si>
  <si>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</si>
  <si>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</si>
  <si>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</si>
  <si>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</si>
  <si>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</si>
  <si>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</si>
  <si>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</si>
  <si>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</si>
  <si>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</si>
  <si>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</si>
  <si>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</si>
  <si>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</si>
  <si>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</si>
  <si>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</si>
  <si>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</si>
  <si>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</si>
  <si>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</si>
  <si>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</si>
  <si>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</si>
  <si>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</si>
  <si>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</si>
  <si>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</si>
  <si>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</si>
  <si>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</si>
  <si>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</si>
  <si>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</si>
  <si>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</si>
  <si>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</si>
  <si>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</si>
  <si>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</si>
  <si>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</si>
  <si>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</si>
  <si>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</si>
  <si>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</si>
  <si>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</si>
  <si>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</si>
  <si>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</si>
  <si>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</si>
  <si>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</si>
  <si>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</si>
  <si>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</si>
  <si>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</si>
  <si>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</si>
  <si>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</si>
  <si>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</si>
  <si>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</si>
  <si>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</si>
  <si>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</si>
  <si>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</si>
  <si>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</si>
  <si>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</si>
  <si>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</si>
  <si>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</si>
  <si>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</si>
  <si>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</si>
  <si>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</si>
  <si>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</si>
  <si>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</si>
  <si>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</si>
  <si>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</si>
  <si>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</si>
  <si>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</si>
  <si>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</si>
  <si>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</si>
  <si>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</si>
  <si>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</si>
  <si>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</si>
  <si>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</si>
  <si>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</si>
  <si>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</si>
  <si>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</si>
  <si>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</si>
  <si>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</si>
  <si>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</si>
  <si>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</si>
  <si>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</si>
  <si>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</si>
  <si>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</si>
  <si>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</si>
  <si>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</si>
  <si>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</si>
  <si>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</si>
  <si>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</si>
  <si>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</si>
  <si>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</si>
  <si>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</si>
  <si>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</si>
  <si>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</si>
  <si>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</si>
  <si>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</si>
  <si>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</si>
  <si>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</si>
  <si>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</si>
  <si>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</si>
  <si>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</si>
  <si>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</si>
  <si>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</si>
  <si>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</si>
  <si>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</si>
  <si>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</si>
  <si>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</si>
  <si>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</si>
  <si>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</si>
  <si>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</si>
  <si>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</si>
  <si>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</si>
  <si>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</si>
  <si>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</si>
  <si>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</si>
  <si>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</si>
  <si>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</si>
  <si>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</si>
  <si>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</si>
  <si>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</si>
  <si>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</si>
  <si>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</si>
  <si>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</si>
  <si>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</si>
  <si>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</si>
  <si>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</si>
  <si>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</si>
  <si>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</si>
  <si>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</si>
  <si>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</si>
  <si>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</si>
  <si>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</si>
  <si>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</si>
  <si>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</si>
  <si>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</si>
  <si>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</si>
  <si>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</si>
  <si>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</si>
  <si>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</si>
  <si>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</si>
  <si>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</si>
  <si>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</si>
  <si>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</si>
  <si>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</si>
  <si>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</si>
  <si>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</si>
  <si>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</si>
  <si>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</si>
  <si>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</si>
  <si>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</si>
  <si>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</si>
  <si>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</si>
  <si>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</si>
  <si>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</si>
  <si>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</si>
  <si>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</si>
  <si>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</si>
  <si>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</si>
  <si>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</si>
  <si>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</si>
  <si>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</si>
  <si>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</si>
  <si>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</si>
  <si>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</si>
  <si>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</si>
  <si>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</si>
  <si>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</si>
  <si>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</si>
  <si>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</si>
  <si>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</si>
  <si>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</si>
  <si>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</si>
  <si>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</si>
  <si>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</si>
  <si>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</si>
  <si>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</si>
  <si>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</si>
  <si>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</si>
  <si>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</si>
  <si>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</si>
  <si>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</si>
  <si>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</si>
  <si>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</si>
  <si>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</si>
  <si>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</si>
  <si>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</si>
  <si>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</si>
  <si>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</si>
  <si>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</si>
  <si>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</si>
  <si>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</si>
  <si>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</si>
  <si>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</si>
  <si>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</si>
  <si>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</si>
  <si>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</si>
  <si>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</si>
  <si>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</si>
  <si>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</si>
  <si>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</si>
  <si>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</si>
  <si>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</si>
  <si>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</si>
  <si>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</si>
  <si>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</si>
  <si>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</si>
  <si>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</si>
  <si>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</si>
  <si>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</si>
  <si>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</si>
  <si>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</si>
  <si>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</si>
  <si>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</si>
  <si>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</si>
  <si>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</si>
  <si>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</si>
  <si>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</si>
  <si>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</si>
  <si>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</si>
  <si>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</si>
  <si>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</si>
  <si>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</si>
  <si>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</si>
  <si>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</si>
  <si>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</si>
  <si>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</si>
  <si>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</si>
  <si>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</si>
  <si>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</si>
  <si>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</si>
  <si>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</si>
  <si>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</si>
  <si>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</si>
  <si>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</si>
  <si>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</si>
  <si>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</si>
  <si>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</si>
  <si>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</si>
  <si>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</si>
  <si>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</si>
  <si>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</si>
  <si>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Minyoung Park (TBC)</t>
  </si>
  <si>
    <t>BA</t>
  </si>
  <si>
    <t>TGba - Wake up radio (WUR)</t>
  </si>
  <si>
    <t>LC - Light Communication (LC) TIG</t>
  </si>
  <si>
    <t>WG11 Agenda - Wed 2017-03-15 - 10:30 to 12:30</t>
  </si>
  <si>
    <t>WG11 Agenda - Fri 2017-03-17 - 08:00 to 12:00</t>
  </si>
  <si>
    <t>TGba - Wake up Radio (WUR)</t>
  </si>
  <si>
    <t>LC - Light Communications TIG</t>
  </si>
  <si>
    <t>CAC Agenda - Thu 2017-03-16 - 19:30 to 21:30</t>
  </si>
  <si>
    <t>Holcombe</t>
  </si>
  <si>
    <t xml:space="preserve">    5.5</t>
  </si>
  <si>
    <t>Yee</t>
  </si>
  <si>
    <t>https://mentor.ieee.org/802.11/dcn/11-17-0196</t>
  </si>
  <si>
    <t>https://mentor.ieee.org/802.11/dcn/11-17-0197</t>
  </si>
  <si>
    <t>https://mentor.ieee.org/802.11/dcn/11-17-0198</t>
  </si>
  <si>
    <t>162nd IEEE 802.11 WIRELESS LOCAL AREA NETWORKS SESSION</t>
  </si>
  <si>
    <t>Hyatt Regency, Vancouver, BC, Canada</t>
  </si>
  <si>
    <t>March 12-17, 2017</t>
  </si>
  <si>
    <t>March 2017</t>
  </si>
  <si>
    <t>WG Agenda March 2017</t>
  </si>
  <si>
    <t>802.11 Working Group
Opening Plenary</t>
  </si>
  <si>
    <t>PAR</t>
  </si>
  <si>
    <t>Tutorial slot # 3</t>
  </si>
  <si>
    <t>Dinner Break / Tutorial slot #1</t>
  </si>
  <si>
    <t>Omni</t>
  </si>
  <si>
    <t>Tutorial slot # 2
802.11 Update</t>
  </si>
  <si>
    <t>https://mentor.ieee.org/802.11/dcn/11-17-0192</t>
  </si>
  <si>
    <t>https://mentor.ieee.org/802.11/dcn/11-17-0193</t>
  </si>
  <si>
    <t>https://mentor.ieee.org/802.11/dcn/11-17-0195</t>
  </si>
  <si>
    <t>https://mentor.ieee.org/802.11/dcn/11-17-0199</t>
  </si>
  <si>
    <t>https://mentor.ieee.org/802.11/dcn/11-17-0200</t>
  </si>
  <si>
    <t>https://mentor.ieee.org/802.11/dcn/11-17-0097</t>
  </si>
  <si>
    <t>https://mentor.ieee.org/802.11/dcn/11-17-0187</t>
  </si>
  <si>
    <t>https://mentor.ieee.org/802.11/dcn/11-17-0202</t>
  </si>
  <si>
    <t>https://mentor.ieee.org/802.11/dcn/11-17-0194</t>
  </si>
  <si>
    <t>https://mentor.ieee.org/802.11/dcn/11-17-0014</t>
  </si>
  <si>
    <t>https://mentor.ieee.org/802.11/dcn/11-17-0203</t>
  </si>
  <si>
    <t>WG11 Agenda - Mon 2017-03-13 - 10:30 to 12:30</t>
  </si>
  <si>
    <t>802.18 Liaison - topics that will come up during 802.18's Thursday meeting</t>
  </si>
  <si>
    <t>Kennedy</t>
  </si>
  <si>
    <t>Result of PAR review</t>
  </si>
  <si>
    <t>AANI Liaison</t>
  </si>
  <si>
    <t xml:space="preserve">    5.6</t>
  </si>
  <si>
    <t xml:space="preserve">    5.7</t>
  </si>
  <si>
    <t xml:space="preserve">    5.8</t>
  </si>
  <si>
    <t xml:space="preserve">    5.9</t>
  </si>
  <si>
    <t>https://mentor.ieee.org/802.11/dcn/11-17-0222</t>
  </si>
  <si>
    <t>https://mentor.ieee.org/802.11/dcn/11-17-0252</t>
  </si>
  <si>
    <t>https://mentor.ieee.org/802.11/dcn/11-17-0256</t>
  </si>
  <si>
    <t>https://mentor.ieee.org/802.11/dcn/11-17-0257</t>
  </si>
  <si>
    <t>https://mentor.ieee.org/802.11/dcn/11-17-0258</t>
  </si>
  <si>
    <t>https://mentor.ieee.org/802.11/dcn/11-17-0259</t>
  </si>
  <si>
    <t>11-17/197</t>
  </si>
  <si>
    <t>11-17/196</t>
  </si>
  <si>
    <t>11-17/198</t>
  </si>
  <si>
    <t>11-17/260</t>
  </si>
  <si>
    <t>Awards - 802.11 (Revision mc)</t>
  </si>
  <si>
    <t>R1</t>
  </si>
  <si>
    <t>Awards - 802.11ai</t>
  </si>
  <si>
    <t>11-17/259</t>
  </si>
  <si>
    <t>11-17/258</t>
  </si>
  <si>
    <t>11-17/014</t>
  </si>
  <si>
    <t>11-17/256</t>
  </si>
  <si>
    <t>https://mentor.ieee.org/802.11/dcn/11-17-0253</t>
  </si>
  <si>
    <t>https://mentor.ieee.org/802.11/dcn/11-17-0291</t>
  </si>
  <si>
    <t>https://mentor.ieee.org/802.11/dcn/11-17-0254</t>
  </si>
  <si>
    <t xml:space="preserve"> 802.1, 802.15, 802.11 Joint meeting: Reliable Wireless Networks</t>
  </si>
  <si>
    <t>Other IEEE Projects of interest</t>
  </si>
  <si>
    <t>New:R1</t>
  </si>
  <si>
    <t>IEEE-SA enqiry into effectiveness of TGax remedy</t>
  </si>
  <si>
    <t xml:space="preserve">    3.12</t>
  </si>
  <si>
    <t>doc.: IEEE 802.11-17/0196r2</t>
  </si>
  <si>
    <t>https://mentor.ieee.org/802.11/dcn/11-17-0407</t>
  </si>
  <si>
    <t xml:space="preserve">    1.7</t>
  </si>
  <si>
    <t>In memoriam - Syusaku Shimada</t>
  </si>
  <si>
    <t>LC Liaison</t>
  </si>
  <si>
    <t xml:space="preserve">    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</si>
</sst>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6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83" fillId="0" borderId="0" xfId="0" applyFont="1" applyFill="1"/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0" fillId="32" borderId="0" xfId="0" applyFont="1" applyFill="1" applyAlignment="1">
      <alignment horizontal="left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57" fillId="32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 wrapText="1"/>
    </xf>
    <xf numFmtId="0" fontId="57" fillId="32" borderId="25" xfId="0" applyFont="1" applyFill="1" applyBorder="1" applyAlignment="1">
      <alignment horizontal="center" vertical="center" wrapText="1"/>
    </xf>
    <xf numFmtId="0" fontId="57" fillId="32" borderId="21" xfId="0" applyFont="1" applyFill="1" applyBorder="1" applyAlignment="1">
      <alignment horizontal="center" vertical="center" wrapText="1"/>
    </xf>
    <xf numFmtId="0" fontId="57" fillId="32" borderId="15" xfId="0" applyFont="1" applyFill="1" applyBorder="1" applyAlignment="1">
      <alignment horizontal="center" vertical="center" wrapText="1"/>
    </xf>
    <xf numFmtId="0" fontId="57" fillId="32" borderId="22" xfId="0" applyFont="1" applyFill="1" applyBorder="1" applyAlignment="1">
      <alignment horizontal="center" vertical="center" wrapText="1"/>
    </xf>
    <xf numFmtId="0" fontId="57" fillId="32" borderId="16" xfId="0" applyFont="1" applyFill="1" applyBorder="1" applyAlignment="1">
      <alignment horizontal="center" vertical="center" wrapText="1"/>
    </xf>
    <xf numFmtId="0" fontId="9" fillId="54" borderId="24" xfId="0" applyFont="1" applyFill="1" applyBorder="1" applyAlignment="1">
      <alignment horizontal="center" vertical="center" wrapText="1"/>
    </xf>
    <xf numFmtId="0" fontId="9" fillId="54" borderId="11" xfId="0" applyFont="1" applyFill="1" applyBorder="1" applyAlignment="1">
      <alignment horizontal="center" vertical="center" wrapText="1"/>
    </xf>
    <xf numFmtId="0" fontId="9" fillId="54" borderId="25" xfId="0" applyFont="1" applyFill="1" applyBorder="1" applyAlignment="1">
      <alignment horizontal="center" vertical="center" wrapText="1"/>
    </xf>
    <xf numFmtId="0" fontId="9" fillId="54" borderId="21" xfId="0" applyFont="1" applyFill="1" applyBorder="1" applyAlignment="1">
      <alignment horizontal="center" vertical="center" wrapText="1"/>
    </xf>
    <xf numFmtId="0" fontId="9" fillId="54" borderId="0" xfId="0" applyFont="1" applyFill="1" applyAlignment="1">
      <alignment horizontal="center" vertical="center" wrapText="1"/>
    </xf>
    <xf numFmtId="0" fontId="9" fillId="54" borderId="15" xfId="0" applyFont="1" applyFill="1" applyBorder="1" applyAlignment="1">
      <alignment horizontal="center" vertical="center" wrapText="1"/>
    </xf>
    <xf numFmtId="0" fontId="9" fillId="54" borderId="22" xfId="0" applyFont="1" applyFill="1" applyBorder="1" applyAlignment="1">
      <alignment horizontal="center" vertical="center" wrapText="1"/>
    </xf>
    <xf numFmtId="0" fontId="9" fillId="54" borderId="10" xfId="0" applyFont="1" applyFill="1" applyBorder="1" applyAlignment="1">
      <alignment horizontal="center" vertical="center" wrapText="1"/>
    </xf>
    <xf numFmtId="0" fontId="9" fillId="54" borderId="16" xfId="0" applyFont="1" applyFill="1" applyBorder="1" applyAlignment="1">
      <alignment horizontal="center" vertical="center" wrapText="1"/>
    </xf>
    <xf numFmtId="0" fontId="57" fillId="40" borderId="17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CC00CC"/>
      <color rgb="FFCCFFFF"/>
      <color rgb="FFFE8686"/>
      <color rgb="FFFF85AA"/>
      <color rgb="FFFFFF00"/>
      <color rgb="FFCCFFCC"/>
      <color rgb="FFF367B7"/>
      <color rgb="FF080808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704021</xdr:colOff>
      <xdr:row>8</xdr:row>
      <xdr:rowOff>16565</xdr:rowOff>
    </xdr:from>
    <xdr:to>
      <xdr:col>7</xdr:col>
      <xdr:colOff>411808</xdr:colOff>
      <xdr:row>23</xdr:row>
      <xdr:rowOff>190500</xdr:rowOff>
    </xdr:to>
    <xdr:pic>
      <xdr:nvPicPr>
        <xdr:cNvPr id="57" name="Picture 56" descr="Image result for hyatt regency vancouve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12" y="1673087"/>
          <a:ext cx="4569679" cy="315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30334" y="2640724"/>
          <a:ext cx="0" cy="345527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10</xdr:row>
      <xdr:rowOff>33164</xdr:rowOff>
    </xdr:from>
    <xdr:to>
      <xdr:col>8</xdr:col>
      <xdr:colOff>51202</xdr:colOff>
      <xdr:row>10</xdr:row>
      <xdr:rowOff>33164</xdr:rowOff>
    </xdr:to>
    <xdr:cxnSp macro="">
      <xdr:nvCxnSpPr>
        <xdr:cNvPr id="39" name="Straight Connector 38"/>
        <xdr:cNvCxnSpPr/>
      </xdr:nvCxnSpPr>
      <xdr:spPr bwMode="auto">
        <a:xfrm flipH="1">
          <a:off x="2134565" y="2680457"/>
          <a:ext cx="369732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291356</xdr:rowOff>
    </xdr:from>
    <xdr:to>
      <xdr:col>8</xdr:col>
      <xdr:colOff>15127</xdr:colOff>
      <xdr:row>10</xdr:row>
      <xdr:rowOff>6569</xdr:rowOff>
    </xdr:to>
    <xdr:cxnSp macro="">
      <xdr:nvCxnSpPr>
        <xdr:cNvPr id="41" name="Straight Connector 40"/>
        <xdr:cNvCxnSpPr/>
      </xdr:nvCxnSpPr>
      <xdr:spPr bwMode="auto">
        <a:xfrm flipV="1">
          <a:off x="5795817" y="1808787"/>
          <a:ext cx="0" cy="8450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2" name="Straight Connector 6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196" TargetMode="External"/><Relationship Id="rId13" Type="http://schemas.openxmlformats.org/officeDocument/2006/relationships/hyperlink" Target="https://mentor.ieee.org/802.11/dcn/11-17-0195" TargetMode="External"/><Relationship Id="rId18" Type="http://schemas.openxmlformats.org/officeDocument/2006/relationships/hyperlink" Target="https://mentor.ieee.org/802.11/dcn/11-17-0199" TargetMode="External"/><Relationship Id="rId26" Type="http://schemas.openxmlformats.org/officeDocument/2006/relationships/hyperlink" Target="https://mentor.ieee.org/802.11/dcn/11-17-025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19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0253" TargetMode="External"/><Relationship Id="rId17" Type="http://schemas.openxmlformats.org/officeDocument/2006/relationships/hyperlink" Target="https://mentor.ieee.org/802.11/dcn/11-17-0192" TargetMode="External"/><Relationship Id="rId25" Type="http://schemas.openxmlformats.org/officeDocument/2006/relationships/hyperlink" Target="https://mentor.ieee.org/802.11/dcn/11-17-025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194" TargetMode="External"/><Relationship Id="rId20" Type="http://schemas.openxmlformats.org/officeDocument/2006/relationships/hyperlink" Target="https://mentor.ieee.org/802.11/dcn/11-17-0097" TargetMode="External"/><Relationship Id="rId29" Type="http://schemas.openxmlformats.org/officeDocument/2006/relationships/hyperlink" Target="https://mentor.ieee.org/802.11/dcn/11-17-019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202" TargetMode="External"/><Relationship Id="rId24" Type="http://schemas.openxmlformats.org/officeDocument/2006/relationships/hyperlink" Target="https://mentor.ieee.org/802.11/dcn/11-17-0197" TargetMode="External"/><Relationship Id="rId32" Type="http://schemas.openxmlformats.org/officeDocument/2006/relationships/printerSettings" Target="../printerSettings/printerSettings11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222" TargetMode="External"/><Relationship Id="rId23" Type="http://schemas.openxmlformats.org/officeDocument/2006/relationships/hyperlink" Target="https://mentor.ieee.org/802.11/dcn/11-17-0203" TargetMode="External"/><Relationship Id="rId28" Type="http://schemas.openxmlformats.org/officeDocument/2006/relationships/hyperlink" Target="https://mentor.ieee.org/802.11/dcn/11-17-0407" TargetMode="External"/><Relationship Id="rId10" Type="http://schemas.openxmlformats.org/officeDocument/2006/relationships/hyperlink" Target="https://mentor.ieee.org/802.11/dcn/11-17-0014" TargetMode="External"/><Relationship Id="rId19" Type="http://schemas.openxmlformats.org/officeDocument/2006/relationships/hyperlink" Target="https://mentor.ieee.org/802.11/dcn/11-17-0187" TargetMode="External"/><Relationship Id="rId31" Type="http://schemas.openxmlformats.org/officeDocument/2006/relationships/hyperlink" Target="https://mentor.ieee.org/802.11/dcn/11-17-025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200" TargetMode="External"/><Relationship Id="rId14" Type="http://schemas.openxmlformats.org/officeDocument/2006/relationships/hyperlink" Target="https://mentor.ieee.org/802.11/dcn/11-17-0252" TargetMode="External"/><Relationship Id="rId22" Type="http://schemas.openxmlformats.org/officeDocument/2006/relationships/hyperlink" Target="https://mentor.ieee.org/802.11/dcn/11-17-0291" TargetMode="External"/><Relationship Id="rId27" Type="http://schemas.openxmlformats.org/officeDocument/2006/relationships/hyperlink" Target="https://mentor.ieee.org/802.11/dcn/11-17-0257" TargetMode="External"/><Relationship Id="rId30" Type="http://schemas.openxmlformats.org/officeDocument/2006/relationships/hyperlink" Target="https://mentor.ieee.org/802.11/dcn/11-17-025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0197" TargetMode="External"/><Relationship Id="rId18" Type="http://schemas.openxmlformats.org/officeDocument/2006/relationships/hyperlink" Target="https://mentor.ieee.org/802.11/dcn/11-17-0197" TargetMode="External"/><Relationship Id="rId26" Type="http://schemas.openxmlformats.org/officeDocument/2006/relationships/hyperlink" Target="https://mentor.ieee.org/802.11/dcn/11-17-0256" TargetMode="External"/><Relationship Id="rId39" Type="http://schemas.openxmlformats.org/officeDocument/2006/relationships/hyperlink" Target="https://mentor.ieee.org/802.11/dcn/11-17-0256" TargetMode="External"/><Relationship Id="rId21" Type="http://schemas.openxmlformats.org/officeDocument/2006/relationships/hyperlink" Target="https://mentor.ieee.org/802.11/dcn/11-17-0197" TargetMode="External"/><Relationship Id="rId34" Type="http://schemas.openxmlformats.org/officeDocument/2006/relationships/hyperlink" Target="https://mentor.ieee.org/802.11/dcn/11-17-0256" TargetMode="External"/><Relationship Id="rId42" Type="http://schemas.openxmlformats.org/officeDocument/2006/relationships/hyperlink" Target="https://mentor.ieee.org/802.11/dcn/11-17-0198" TargetMode="External"/><Relationship Id="rId47" Type="http://schemas.openxmlformats.org/officeDocument/2006/relationships/hyperlink" Target="https://mentor.ieee.org/802.11/dcn/11-17-0196" TargetMode="External"/><Relationship Id="rId50" Type="http://schemas.openxmlformats.org/officeDocument/2006/relationships/hyperlink" Target="https://mentor.ieee.org/802.11/dcn/11-17-0198" TargetMode="External"/><Relationship Id="rId55" Type="http://schemas.openxmlformats.org/officeDocument/2006/relationships/hyperlink" Target="https://mentor.ieee.org/802.11/dcn/11-17-0259" TargetMode="External"/><Relationship Id="rId63" Type="http://schemas.openxmlformats.org/officeDocument/2006/relationships/hyperlink" Target="https://mentor.ieee.org/802.11/dcn/11-17-0259" TargetMode="External"/><Relationship Id="rId68" Type="http://schemas.openxmlformats.org/officeDocument/2006/relationships/hyperlink" Target="https://mentor.ieee.org/802.11/dcn/11-17-0259" TargetMode="External"/><Relationship Id="rId76" Type="http://schemas.openxmlformats.org/officeDocument/2006/relationships/hyperlink" Target="https://mentor.ieee.org/802.11/dcn/11-17-025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0259" TargetMode="External"/><Relationship Id="rId2" Type="http://schemas.openxmlformats.org/officeDocument/2006/relationships/hyperlink" Target="https://mentor.ieee.org/802.11/dcn/11-17-0196" TargetMode="External"/><Relationship Id="rId16" Type="http://schemas.openxmlformats.org/officeDocument/2006/relationships/hyperlink" Target="https://mentor.ieee.org/802.11/dcn/11-17-0197" TargetMode="External"/><Relationship Id="rId29" Type="http://schemas.openxmlformats.org/officeDocument/2006/relationships/hyperlink" Target="https://mentor.ieee.org/802.11/dcn/11-17-0256" TargetMode="External"/><Relationship Id="rId11" Type="http://schemas.openxmlformats.org/officeDocument/2006/relationships/hyperlink" Target="https://mentor.ieee.org/802.11/dcn/11-17-0197" TargetMode="External"/><Relationship Id="rId24" Type="http://schemas.openxmlformats.org/officeDocument/2006/relationships/hyperlink" Target="https://mentor.ieee.org/802.11/dcn/11-17-0256" TargetMode="External"/><Relationship Id="rId32" Type="http://schemas.openxmlformats.org/officeDocument/2006/relationships/hyperlink" Target="https://mentor.ieee.org/802.11/dcn/11-17-0256" TargetMode="External"/><Relationship Id="rId37" Type="http://schemas.openxmlformats.org/officeDocument/2006/relationships/hyperlink" Target="https://mentor.ieee.org/802.11/dcn/11-17-0256" TargetMode="External"/><Relationship Id="rId40" Type="http://schemas.openxmlformats.org/officeDocument/2006/relationships/hyperlink" Target="https://mentor.ieee.org/802.11/dcn/11-17-0256" TargetMode="External"/><Relationship Id="rId45" Type="http://schemas.openxmlformats.org/officeDocument/2006/relationships/hyperlink" Target="https://mentor.ieee.org/802.11/dcn/11-17-0260" TargetMode="External"/><Relationship Id="rId53" Type="http://schemas.openxmlformats.org/officeDocument/2006/relationships/hyperlink" Target="https://mentor.ieee.org/802.11/dcn/11-17-0198" TargetMode="External"/><Relationship Id="rId58" Type="http://schemas.openxmlformats.org/officeDocument/2006/relationships/hyperlink" Target="https://mentor.ieee.org/802.11/dcn/11-17-0259" TargetMode="External"/><Relationship Id="rId66" Type="http://schemas.openxmlformats.org/officeDocument/2006/relationships/hyperlink" Target="https://mentor.ieee.org/802.11/dcn/11-17-0259" TargetMode="External"/><Relationship Id="rId74" Type="http://schemas.openxmlformats.org/officeDocument/2006/relationships/hyperlink" Target="https://mentor.ieee.org/802.11/dcn/11-17-0259" TargetMode="External"/><Relationship Id="rId79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0259" TargetMode="External"/><Relationship Id="rId10" Type="http://schemas.openxmlformats.org/officeDocument/2006/relationships/hyperlink" Target="http://www.ieee802.org/PNP/approved/IEEE_802_WG_PandP_v19.pdf" TargetMode="External"/><Relationship Id="rId19" Type="http://schemas.openxmlformats.org/officeDocument/2006/relationships/hyperlink" Target="https://mentor.ieee.org/802.11/dcn/11-17-0197" TargetMode="External"/><Relationship Id="rId31" Type="http://schemas.openxmlformats.org/officeDocument/2006/relationships/hyperlink" Target="https://mentor.ieee.org/802.11/dcn/11-17-0256" TargetMode="External"/><Relationship Id="rId44" Type="http://schemas.openxmlformats.org/officeDocument/2006/relationships/hyperlink" Target="https://mentor.ieee.org/802.11/dcn/11-17-0198" TargetMode="External"/><Relationship Id="rId52" Type="http://schemas.openxmlformats.org/officeDocument/2006/relationships/hyperlink" Target="https://mentor.ieee.org/802.11/dcn/11-17-0198" TargetMode="External"/><Relationship Id="rId60" Type="http://schemas.openxmlformats.org/officeDocument/2006/relationships/hyperlink" Target="https://mentor.ieee.org/802.11/dcn/11-17-0259" TargetMode="External"/><Relationship Id="rId65" Type="http://schemas.openxmlformats.org/officeDocument/2006/relationships/hyperlink" Target="https://mentor.ieee.org/802.11/dcn/11-17-0259" TargetMode="External"/><Relationship Id="rId73" Type="http://schemas.openxmlformats.org/officeDocument/2006/relationships/hyperlink" Target="https://mentor.ieee.org/802.11/dcn/11-17-0259" TargetMode="External"/><Relationship Id="rId78" Type="http://schemas.openxmlformats.org/officeDocument/2006/relationships/hyperlink" Target="https://mentor.ieee.org/802.11/dcn/11-17-0198" TargetMode="External"/><Relationship Id="rId81" Type="http://schemas.openxmlformats.org/officeDocument/2006/relationships/comments" Target="../comments1.x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0197" TargetMode="External"/><Relationship Id="rId22" Type="http://schemas.openxmlformats.org/officeDocument/2006/relationships/hyperlink" Target="https://mentor.ieee.org/802.11/dcn/11-17-0256" TargetMode="External"/><Relationship Id="rId27" Type="http://schemas.openxmlformats.org/officeDocument/2006/relationships/hyperlink" Target="https://mentor.ieee.org/802.11/dcn/11-17-0256" TargetMode="External"/><Relationship Id="rId30" Type="http://schemas.openxmlformats.org/officeDocument/2006/relationships/hyperlink" Target="https://mentor.ieee.org/802.11/dcn/11-17-0256" TargetMode="External"/><Relationship Id="rId35" Type="http://schemas.openxmlformats.org/officeDocument/2006/relationships/hyperlink" Target="https://mentor.ieee.org/802.11/dcn/11-17-0256" TargetMode="External"/><Relationship Id="rId43" Type="http://schemas.openxmlformats.org/officeDocument/2006/relationships/hyperlink" Target="https://mentor.ieee.org/802.11/dcn/11-17-0198" TargetMode="External"/><Relationship Id="rId48" Type="http://schemas.openxmlformats.org/officeDocument/2006/relationships/hyperlink" Target="https://mentor.ieee.org/802.11/dcn/11-17-0198" TargetMode="External"/><Relationship Id="rId56" Type="http://schemas.openxmlformats.org/officeDocument/2006/relationships/hyperlink" Target="https://mentor.ieee.org/802.11/dcn/11-17-0259" TargetMode="External"/><Relationship Id="rId64" Type="http://schemas.openxmlformats.org/officeDocument/2006/relationships/hyperlink" Target="https://mentor.ieee.org/802.11/dcn/11-17-0259" TargetMode="External"/><Relationship Id="rId69" Type="http://schemas.openxmlformats.org/officeDocument/2006/relationships/hyperlink" Target="https://mentor.ieee.org/802.11/dcn/11-17-0259" TargetMode="External"/><Relationship Id="rId77" Type="http://schemas.openxmlformats.org/officeDocument/2006/relationships/hyperlink" Target="https://mentor.ieee.org/802.11/dcn/11-17-0198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198" TargetMode="External"/><Relationship Id="rId72" Type="http://schemas.openxmlformats.org/officeDocument/2006/relationships/hyperlink" Target="https://mentor.ieee.org/802.11/dcn/11-17-0259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7-0014" TargetMode="External"/><Relationship Id="rId12" Type="http://schemas.openxmlformats.org/officeDocument/2006/relationships/hyperlink" Target="https://mentor.ieee.org/802.11/dcn/11-17-0197" TargetMode="External"/><Relationship Id="rId17" Type="http://schemas.openxmlformats.org/officeDocument/2006/relationships/hyperlink" Target="https://mentor.ieee.org/802.11/dcn/11-17-0197" TargetMode="External"/><Relationship Id="rId25" Type="http://schemas.openxmlformats.org/officeDocument/2006/relationships/hyperlink" Target="https://mentor.ieee.org/802.11/dcn/11-17-0256" TargetMode="External"/><Relationship Id="rId33" Type="http://schemas.openxmlformats.org/officeDocument/2006/relationships/hyperlink" Target="https://mentor.ieee.org/802.11/dcn/11-17-0256" TargetMode="External"/><Relationship Id="rId38" Type="http://schemas.openxmlformats.org/officeDocument/2006/relationships/hyperlink" Target="https://mentor.ieee.org/802.11/dcn/11-17-0256" TargetMode="External"/><Relationship Id="rId46" Type="http://schemas.openxmlformats.org/officeDocument/2006/relationships/hyperlink" Target="https://mentor.ieee.org/802.11/dcn/11-17-0196" TargetMode="External"/><Relationship Id="rId59" Type="http://schemas.openxmlformats.org/officeDocument/2006/relationships/hyperlink" Target="https://mentor.ieee.org/802.11/dcn/11-17-0259" TargetMode="External"/><Relationship Id="rId67" Type="http://schemas.openxmlformats.org/officeDocument/2006/relationships/hyperlink" Target="https://mentor.ieee.org/802.11/dcn/11-17-0259" TargetMode="External"/><Relationship Id="rId20" Type="http://schemas.openxmlformats.org/officeDocument/2006/relationships/hyperlink" Target="https://mentor.ieee.org/802.11/dcn/11-17-0197" TargetMode="External"/><Relationship Id="rId41" Type="http://schemas.openxmlformats.org/officeDocument/2006/relationships/hyperlink" Target="https://mentor.ieee.org/802.11/dcn/11-17-0196" TargetMode="External"/><Relationship Id="rId54" Type="http://schemas.openxmlformats.org/officeDocument/2006/relationships/hyperlink" Target="https://mentor.ieee.org/802.11/dcn/11-17-0259" TargetMode="External"/><Relationship Id="rId62" Type="http://schemas.openxmlformats.org/officeDocument/2006/relationships/hyperlink" Target="https://mentor.ieee.org/802.11/dcn/11-17-0259" TargetMode="External"/><Relationship Id="rId70" Type="http://schemas.openxmlformats.org/officeDocument/2006/relationships/hyperlink" Target="https://mentor.ieee.org/802.11/dcn/11-17-0259" TargetMode="External"/><Relationship Id="rId75" Type="http://schemas.openxmlformats.org/officeDocument/2006/relationships/hyperlink" Target="https://mentor.ieee.org/802.11/dcn/11-17-0259" TargetMode="External"/><Relationship Id="rId1" Type="http://schemas.openxmlformats.org/officeDocument/2006/relationships/hyperlink" Target="https://mentor.ieee.org/802.11/dcn/11-17-019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0197" TargetMode="External"/><Relationship Id="rId23" Type="http://schemas.openxmlformats.org/officeDocument/2006/relationships/hyperlink" Target="https://mentor.ieee.org/802.11/dcn/11-17-0256" TargetMode="External"/><Relationship Id="rId28" Type="http://schemas.openxmlformats.org/officeDocument/2006/relationships/hyperlink" Target="https://mentor.ieee.org/802.11/dcn/11-17-0256" TargetMode="External"/><Relationship Id="rId36" Type="http://schemas.openxmlformats.org/officeDocument/2006/relationships/hyperlink" Target="https://mentor.ieee.org/802.11/dcn/11-17-0256" TargetMode="External"/><Relationship Id="rId49" Type="http://schemas.openxmlformats.org/officeDocument/2006/relationships/hyperlink" Target="https://mentor.ieee.org/802.11/dcn/11-17-0198" TargetMode="External"/><Relationship Id="rId57" Type="http://schemas.openxmlformats.org/officeDocument/2006/relationships/hyperlink" Target="https://mentor.ieee.org/802.11/dcn/11-17-025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536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42806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444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427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29" t="s">
        <v>123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1"/>
    </row>
    <row r="23" spans="1:16" ht="20.100000000000001" customHeight="1" x14ac:dyDescent="0.3">
      <c r="B23" s="36" t="s">
        <v>122</v>
      </c>
      <c r="C23" s="232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4"/>
    </row>
    <row r="24" spans="1:16" ht="20.100000000000001" customHeight="1" x14ac:dyDescent="0.25">
      <c r="C24" s="235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7"/>
    </row>
    <row r="32" spans="1:16" ht="20.100000000000001" customHeight="1" x14ac:dyDescent="0.25">
      <c r="B32" s="37"/>
      <c r="C32" s="228"/>
      <c r="D32" s="228"/>
      <c r="E32" s="228"/>
      <c r="F32" s="228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27"/>
      <c r="D34" s="227"/>
      <c r="E34" s="227"/>
      <c r="F34" s="227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27"/>
      <c r="D36" s="227"/>
      <c r="E36" s="227"/>
      <c r="F36" s="227"/>
    </row>
    <row r="37" spans="2:6" ht="20.100000000000001" customHeight="1" x14ac:dyDescent="0.25">
      <c r="C37" s="227"/>
      <c r="D37" s="227"/>
      <c r="E37" s="227"/>
      <c r="F37" s="22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38" t="str">
        <f>Parameters!B1</f>
        <v>162nd IEEE 802.11 WIRELESS LOCAL AREA NETWORKS SESSION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40"/>
      <c r="IS2" s="1" t="s">
        <v>3</v>
      </c>
    </row>
    <row r="3" spans="1:253" ht="15.75" customHeight="1" x14ac:dyDescent="0.2"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</row>
    <row r="4" spans="1:253" ht="15.75" customHeight="1" x14ac:dyDescent="0.2">
      <c r="B4" s="244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6"/>
    </row>
    <row r="5" spans="1:253" ht="21" customHeight="1" x14ac:dyDescent="0.2">
      <c r="B5" s="247" t="str">
        <f>Parameters!B2</f>
        <v>Hyatt Regency, Vancouver, BC, Canada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</row>
    <row r="6" spans="1:253" ht="15.75" customHeight="1" x14ac:dyDescent="0.2"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</row>
    <row r="7" spans="1:253" ht="15.75" customHeight="1" x14ac:dyDescent="0.2">
      <c r="A7" s="54"/>
      <c r="B7" s="250" t="str">
        <f>Parameters!B3</f>
        <v>March 12-17, 2017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73"/>
      <c r="R7" s="73"/>
    </row>
    <row r="8" spans="1:253" ht="15.75" customHeight="1" x14ac:dyDescent="0.2">
      <c r="A8" s="54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 s="73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49" t="s">
        <v>2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73"/>
      <c r="R25" s="73"/>
    </row>
    <row r="26" spans="1:21" ht="15.75" customHeight="1" x14ac:dyDescent="0.2">
      <c r="A26" s="54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73"/>
      <c r="R26" s="73"/>
    </row>
    <row r="27" spans="1:21" ht="15.75" customHeight="1" x14ac:dyDescent="0.2">
      <c r="B27" s="248" t="s">
        <v>121</v>
      </c>
      <c r="C27" s="248"/>
      <c r="D27" s="248"/>
      <c r="E27" s="248"/>
      <c r="F27" s="248"/>
      <c r="G27" s="248"/>
      <c r="H27" s="248"/>
      <c r="I27" s="248"/>
      <c r="J27" s="254"/>
      <c r="K27" s="254"/>
      <c r="L27" s="251" t="str">
        <f>Title!C14</f>
        <v>adrian.p.stephens@ieee.org</v>
      </c>
      <c r="M27" s="252"/>
      <c r="N27" s="252"/>
      <c r="O27" s="252"/>
      <c r="P27" s="252"/>
      <c r="Q27" s="252"/>
      <c r="R27" s="252"/>
    </row>
    <row r="28" spans="1:21" ht="15.75" customHeight="1" x14ac:dyDescent="0.2">
      <c r="B28" s="255"/>
      <c r="C28" s="255"/>
      <c r="D28" s="255"/>
      <c r="E28" s="255"/>
      <c r="F28" s="255"/>
      <c r="G28" s="255"/>
      <c r="H28" s="255"/>
      <c r="I28" s="255"/>
      <c r="J28" s="254"/>
      <c r="K28" s="254"/>
      <c r="L28" s="253"/>
      <c r="M28" s="253"/>
      <c r="N28" s="253"/>
      <c r="O28" s="253"/>
      <c r="P28" s="253"/>
      <c r="Q28" s="253"/>
      <c r="R28" s="253"/>
    </row>
    <row r="29" spans="1:21" ht="15.75" customHeight="1" x14ac:dyDescent="0.2">
      <c r="B29" s="248" t="s">
        <v>51</v>
      </c>
      <c r="C29" s="248"/>
      <c r="D29" s="248"/>
      <c r="E29" s="248"/>
      <c r="F29" s="248"/>
      <c r="G29" s="248"/>
      <c r="H29" s="248"/>
      <c r="I29" s="248"/>
      <c r="J29" s="254"/>
      <c r="K29" s="254"/>
      <c r="L29" s="251" t="str">
        <f>Title!I14</f>
        <v>jrosdahl@ieee.org</v>
      </c>
      <c r="M29" s="252"/>
      <c r="N29" s="252"/>
      <c r="O29" s="252"/>
      <c r="P29" s="252"/>
      <c r="Q29" s="252"/>
      <c r="R29" s="252"/>
    </row>
    <row r="30" spans="1:21" ht="15.75" customHeight="1" x14ac:dyDescent="0.2">
      <c r="B30" s="255"/>
      <c r="C30" s="255"/>
      <c r="D30" s="255"/>
      <c r="E30" s="255"/>
      <c r="F30" s="255"/>
      <c r="G30" s="255"/>
      <c r="H30" s="255"/>
      <c r="I30" s="255"/>
      <c r="J30" s="254"/>
      <c r="K30" s="254"/>
      <c r="L30" s="253"/>
      <c r="M30" s="253"/>
      <c r="N30" s="253"/>
      <c r="O30" s="253"/>
      <c r="P30" s="253"/>
      <c r="Q30" s="253"/>
      <c r="R30" s="253"/>
    </row>
    <row r="31" spans="1:21" ht="15.75" customHeight="1" x14ac:dyDescent="0.2">
      <c r="B31" s="248" t="s">
        <v>61</v>
      </c>
      <c r="C31" s="248"/>
      <c r="D31" s="248"/>
      <c r="E31" s="248"/>
      <c r="F31" s="248"/>
      <c r="G31" s="248"/>
      <c r="H31" s="248"/>
      <c r="I31" s="248"/>
      <c r="J31" s="254"/>
      <c r="K31" s="254"/>
      <c r="L31" s="251" t="str">
        <f>Title!I20</f>
        <v>dorothy.stanley@hpe.com</v>
      </c>
      <c r="M31" s="252"/>
      <c r="N31" s="252"/>
      <c r="O31" s="252"/>
      <c r="P31" s="252"/>
      <c r="Q31" s="252"/>
      <c r="R31" s="252"/>
    </row>
    <row r="32" spans="1:21" ht="15.75" customHeight="1" x14ac:dyDescent="0.2">
      <c r="B32" s="255"/>
      <c r="C32" s="255"/>
      <c r="D32" s="255"/>
      <c r="E32" s="255"/>
      <c r="F32" s="255"/>
      <c r="G32" s="255"/>
      <c r="H32" s="255"/>
      <c r="I32" s="255"/>
      <c r="J32" s="254"/>
      <c r="K32" s="254"/>
      <c r="L32" s="253"/>
      <c r="M32" s="253"/>
      <c r="N32" s="253"/>
      <c r="O32" s="253"/>
      <c r="P32" s="253"/>
      <c r="Q32" s="253"/>
      <c r="R32" s="253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B38" sqref="B38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256" t="s">
        <v>95</v>
      </c>
      <c r="B3" s="256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1" customFormat="1" x14ac:dyDescent="0.2">
      <c r="A5" s="47" t="s">
        <v>441</v>
      </c>
      <c r="B5" s="47" t="s">
        <v>439</v>
      </c>
      <c r="C5" s="47" t="s">
        <v>440</v>
      </c>
      <c r="D5" s="69" t="s">
        <v>495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498</v>
      </c>
    </row>
    <row r="7" spans="1:5" x14ac:dyDescent="0.2">
      <c r="A7" s="199" t="s">
        <v>130</v>
      </c>
      <c r="B7" s="48" t="s">
        <v>79</v>
      </c>
      <c r="C7" s="48" t="s">
        <v>394</v>
      </c>
      <c r="D7" s="69" t="s">
        <v>528</v>
      </c>
      <c r="E7" s="123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493</v>
      </c>
    </row>
    <row r="9" spans="1:5" ht="12.75" customHeight="1" x14ac:dyDescent="0.2">
      <c r="A9" s="47" t="s">
        <v>451</v>
      </c>
      <c r="B9" s="48" t="s">
        <v>452</v>
      </c>
      <c r="C9" s="48" t="s">
        <v>450</v>
      </c>
      <c r="D9" s="69" t="s">
        <v>512</v>
      </c>
    </row>
    <row r="10" spans="1:5" ht="12.75" customHeight="1" x14ac:dyDescent="0.2">
      <c r="A10" s="87" t="s">
        <v>128</v>
      </c>
      <c r="B10" s="48" t="s">
        <v>147</v>
      </c>
      <c r="C10" s="48" t="s">
        <v>393</v>
      </c>
      <c r="D10" s="69" t="s">
        <v>511</v>
      </c>
    </row>
    <row r="11" spans="1:5" ht="12.75" customHeight="1" x14ac:dyDescent="0.2">
      <c r="A11" s="80" t="s">
        <v>75</v>
      </c>
      <c r="B11" s="48" t="s">
        <v>73</v>
      </c>
      <c r="C11" s="48" t="s">
        <v>74</v>
      </c>
      <c r="D11" s="69" t="s">
        <v>499</v>
      </c>
    </row>
    <row r="12" spans="1:5" ht="12.75" customHeight="1" x14ac:dyDescent="0.2">
      <c r="A12" s="78" t="s">
        <v>76</v>
      </c>
      <c r="B12" s="48" t="s">
        <v>77</v>
      </c>
      <c r="C12" s="48" t="s">
        <v>78</v>
      </c>
      <c r="D12" s="69" t="s">
        <v>491</v>
      </c>
    </row>
    <row r="13" spans="1:5" ht="12.75" customHeight="1" x14ac:dyDescent="0.2">
      <c r="A13" s="81" t="s">
        <v>70</v>
      </c>
      <c r="B13" s="47" t="s">
        <v>71</v>
      </c>
      <c r="C13" s="47" t="s">
        <v>72</v>
      </c>
      <c r="D13" s="69" t="s">
        <v>494</v>
      </c>
    </row>
    <row r="14" spans="1:5" ht="12.75" customHeight="1" x14ac:dyDescent="0.2">
      <c r="A14" s="76" t="s">
        <v>136</v>
      </c>
      <c r="B14" s="48" t="s">
        <v>129</v>
      </c>
      <c r="C14" s="48" t="s">
        <v>133</v>
      </c>
      <c r="D14" s="69" t="s">
        <v>497</v>
      </c>
    </row>
    <row r="15" spans="1:5" ht="12.75" customHeight="1" x14ac:dyDescent="0.2">
      <c r="A15" s="82" t="s">
        <v>146</v>
      </c>
      <c r="B15" s="48" t="s">
        <v>134</v>
      </c>
      <c r="C15" s="47" t="s">
        <v>140</v>
      </c>
      <c r="D15" s="69" t="s">
        <v>496</v>
      </c>
    </row>
    <row r="16" spans="1:5" ht="12.75" customHeight="1" x14ac:dyDescent="0.2">
      <c r="A16" s="200" t="s">
        <v>463</v>
      </c>
      <c r="B16" s="47" t="s">
        <v>464</v>
      </c>
      <c r="C16" s="47" t="s">
        <v>465</v>
      </c>
      <c r="D16" s="69" t="s">
        <v>492</v>
      </c>
    </row>
    <row r="17" spans="1:10" ht="12.75" customHeight="1" x14ac:dyDescent="0.2">
      <c r="A17" s="199" t="s">
        <v>448</v>
      </c>
      <c r="B17" s="47" t="s">
        <v>449</v>
      </c>
      <c r="C17" s="47" t="s">
        <v>450</v>
      </c>
      <c r="D17" s="69" t="s">
        <v>529</v>
      </c>
    </row>
    <row r="18" spans="1:10" ht="12.75" customHeight="1" x14ac:dyDescent="0.2">
      <c r="A18" s="202" t="s">
        <v>460</v>
      </c>
      <c r="B18" s="47" t="s">
        <v>461</v>
      </c>
      <c r="C18" s="47" t="s">
        <v>462</v>
      </c>
      <c r="D18" s="69" t="s">
        <v>501</v>
      </c>
    </row>
    <row r="19" spans="1:10" s="4" customFormat="1" ht="12.75" customHeight="1" x14ac:dyDescent="0.2">
      <c r="A19" s="86"/>
      <c r="B19"/>
      <c r="C19"/>
      <c r="D19"/>
      <c r="E19" s="2"/>
      <c r="F19" s="2"/>
      <c r="G19" s="2"/>
      <c r="H19" s="2"/>
      <c r="I19" s="2"/>
      <c r="J19" s="2"/>
    </row>
    <row r="20" spans="1:10" s="104" customFormat="1" ht="15" customHeight="1" x14ac:dyDescent="0.2">
      <c r="A20" s="103" t="s">
        <v>96</v>
      </c>
      <c r="B20" s="103"/>
      <c r="C20" s="102"/>
      <c r="D20" s="2"/>
    </row>
    <row r="21" spans="1:10" ht="15" customHeight="1" x14ac:dyDescent="0.2">
      <c r="A21" s="103" t="s">
        <v>111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04" customFormat="1" ht="12.75" customHeight="1" x14ac:dyDescent="0.2">
      <c r="A23" s="105" t="s">
        <v>101</v>
      </c>
      <c r="B23" s="106"/>
      <c r="C23" s="2"/>
      <c r="D23" s="2"/>
    </row>
    <row r="24" spans="1:10" ht="12.75" customHeight="1" x14ac:dyDescent="0.2">
      <c r="A24" s="50" t="s">
        <v>97</v>
      </c>
      <c r="B24" s="51" t="s">
        <v>98</v>
      </c>
      <c r="C24" s="2"/>
      <c r="D24" s="2"/>
    </row>
    <row r="25" spans="1:10" ht="12.75" customHeight="1" x14ac:dyDescent="0.2">
      <c r="A25" s="50" t="s">
        <v>99</v>
      </c>
      <c r="B25" s="51" t="s">
        <v>100</v>
      </c>
      <c r="C25" s="2"/>
      <c r="D25" s="2"/>
    </row>
    <row r="26" spans="1:10" ht="12.75" customHeight="1" x14ac:dyDescent="0.2">
      <c r="A26" s="50" t="s">
        <v>102</v>
      </c>
      <c r="B26" s="51" t="s">
        <v>103</v>
      </c>
      <c r="C26" s="2"/>
      <c r="D26" s="2"/>
    </row>
    <row r="27" spans="1:10" ht="12.75" customHeight="1" x14ac:dyDescent="0.2">
      <c r="A27" s="50" t="s">
        <v>104</v>
      </c>
      <c r="B27" s="51" t="s">
        <v>105</v>
      </c>
      <c r="C27" s="2"/>
      <c r="D27" s="2"/>
    </row>
    <row r="28" spans="1:10" ht="12.75" customHeight="1" x14ac:dyDescent="0.2">
      <c r="A28" s="50" t="s">
        <v>106</v>
      </c>
      <c r="B28" s="51" t="s">
        <v>107</v>
      </c>
      <c r="C28" s="2"/>
      <c r="D28" s="2"/>
    </row>
    <row r="29" spans="1:10" x14ac:dyDescent="0.2">
      <c r="A29" s="50" t="s">
        <v>148</v>
      </c>
      <c r="B29" s="124" t="s">
        <v>152</v>
      </c>
      <c r="C29" s="2"/>
      <c r="D29" s="2"/>
    </row>
    <row r="30" spans="1:10" x14ac:dyDescent="0.2">
      <c r="A30" s="50" t="s">
        <v>108</v>
      </c>
      <c r="B30" s="51" t="s">
        <v>109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04" customFormat="1" x14ac:dyDescent="0.2">
      <c r="A32" s="107" t="s">
        <v>110</v>
      </c>
      <c r="B32" s="108"/>
      <c r="C32" s="102"/>
      <c r="D32" s="102"/>
    </row>
    <row r="33" spans="1:4" x14ac:dyDescent="0.2">
      <c r="A33" s="52" t="s">
        <v>112</v>
      </c>
      <c r="B33" s="75" t="s">
        <v>477</v>
      </c>
      <c r="C33" s="2"/>
      <c r="D33" s="2"/>
    </row>
    <row r="34" spans="1:4" x14ac:dyDescent="0.2">
      <c r="A34" s="52" t="s">
        <v>113</v>
      </c>
      <c r="B34" s="75" t="s">
        <v>478</v>
      </c>
      <c r="C34" s="2"/>
      <c r="D34" s="2"/>
    </row>
    <row r="35" spans="1:4" x14ac:dyDescent="0.2">
      <c r="A35" s="52" t="s">
        <v>114</v>
      </c>
      <c r="B35" s="75" t="s">
        <v>513</v>
      </c>
      <c r="C35" s="2"/>
      <c r="D35" s="2"/>
    </row>
    <row r="36" spans="1:4" ht="14.25" x14ac:dyDescent="0.2">
      <c r="A36" s="52" t="s">
        <v>117</v>
      </c>
      <c r="B36" s="75" t="s">
        <v>530</v>
      </c>
      <c r="C36" s="2"/>
      <c r="D36" s="2"/>
    </row>
    <row r="37" spans="1:4" ht="14.25" x14ac:dyDescent="0.2">
      <c r="A37" s="52" t="s">
        <v>119</v>
      </c>
      <c r="B37" s="75" t="s">
        <v>514</v>
      </c>
      <c r="C37" s="2"/>
      <c r="D37" s="2"/>
    </row>
    <row r="38" spans="1:4" x14ac:dyDescent="0.2">
      <c r="A38" s="52" t="s">
        <v>118</v>
      </c>
      <c r="B38" s="75" t="s">
        <v>537</v>
      </c>
      <c r="C38" s="2"/>
      <c r="D38" s="2"/>
    </row>
    <row r="39" spans="1:4" x14ac:dyDescent="0.2">
      <c r="A39" s="52" t="s">
        <v>115</v>
      </c>
      <c r="B39" s="75" t="s">
        <v>479</v>
      </c>
      <c r="C39" s="2"/>
      <c r="D39" s="2"/>
    </row>
    <row r="40" spans="1:4" x14ac:dyDescent="0.2">
      <c r="A40" s="52" t="s">
        <v>1</v>
      </c>
      <c r="B40" s="75" t="s">
        <v>515</v>
      </c>
      <c r="C40" s="2"/>
      <c r="D40" s="2"/>
    </row>
    <row r="41" spans="1:4" x14ac:dyDescent="0.2">
      <c r="A41" s="52" t="s">
        <v>116</v>
      </c>
      <c r="B41" s="75" t="s">
        <v>516</v>
      </c>
      <c r="C41" s="2"/>
      <c r="D41" s="2"/>
    </row>
    <row r="42" spans="1:4" x14ac:dyDescent="0.2">
      <c r="A42" s="52" t="s">
        <v>153</v>
      </c>
      <c r="B42" s="75" t="s">
        <v>500</v>
      </c>
      <c r="C42" s="2"/>
      <c r="D42" s="2"/>
    </row>
    <row r="43" spans="1:4" x14ac:dyDescent="0.2">
      <c r="B43" s="62"/>
      <c r="C43" s="2"/>
      <c r="D43" s="2"/>
    </row>
    <row r="44" spans="1:4" x14ac:dyDescent="0.2">
      <c r="A44" s="67" t="s">
        <v>120</v>
      </c>
      <c r="B44" s="66" t="s">
        <v>438</v>
      </c>
      <c r="C44" s="2"/>
      <c r="D44" s="2"/>
    </row>
    <row r="45" spans="1:4" s="4" customFormat="1" x14ac:dyDescent="0.2">
      <c r="A45"/>
      <c r="B45"/>
      <c r="C45" s="2"/>
      <c r="D45" s="2"/>
    </row>
    <row r="46" spans="1:4" s="104" customFormat="1" x14ac:dyDescent="0.2">
      <c r="A46" s="109" t="s">
        <v>138</v>
      </c>
      <c r="B46" s="109"/>
      <c r="C46" s="102"/>
      <c r="D46" s="102"/>
    </row>
    <row r="47" spans="1:4" x14ac:dyDescent="0.2">
      <c r="A47" s="83" t="s">
        <v>124</v>
      </c>
      <c r="B47" s="68" t="s">
        <v>125</v>
      </c>
      <c r="C47" s="2"/>
      <c r="D47" s="2"/>
    </row>
    <row r="48" spans="1:4" x14ac:dyDescent="0.2">
      <c r="A48" s="83" t="s">
        <v>65</v>
      </c>
      <c r="B48" s="68" t="s">
        <v>126</v>
      </c>
      <c r="C48" s="2"/>
      <c r="D48" s="2"/>
    </row>
    <row r="50" spans="1:4" s="104" customFormat="1" x14ac:dyDescent="0.2">
      <c r="A50" s="110" t="s">
        <v>141</v>
      </c>
      <c r="B50" s="84"/>
      <c r="C50" s="84"/>
      <c r="D50" s="84"/>
    </row>
    <row r="51" spans="1:4" x14ac:dyDescent="0.2">
      <c r="A51" s="111" t="s">
        <v>50</v>
      </c>
      <c r="B51" s="86" t="s">
        <v>142</v>
      </c>
      <c r="C51" s="86"/>
      <c r="D51" s="86"/>
    </row>
    <row r="52" spans="1:4" x14ac:dyDescent="0.2">
      <c r="A52" s="86"/>
      <c r="B52" s="86"/>
      <c r="C52" s="86"/>
      <c r="D52" s="86"/>
    </row>
    <row r="53" spans="1:4" x14ac:dyDescent="0.2">
      <c r="A53" s="84" t="s">
        <v>139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4" r:id="rId7"/>
    <hyperlink ref="B47" location="'WG11'!A1" display="IEEE 802.11 Working Group"/>
    <hyperlink ref="B48" location="CAC!A1" display="IEEE 802.11 Chair's Advisory Committee"/>
    <hyperlink ref="B8" location="'WNG SC Agenda'!A1" display="Wireless Next Generation Standing Committee"/>
    <hyperlink ref="B33" r:id="rId8"/>
    <hyperlink ref="D5" r:id="rId9"/>
    <hyperlink ref="B42" r:id="rId10"/>
    <hyperlink ref="D6" r:id="rId11"/>
    <hyperlink ref="D7" r:id="rId12"/>
    <hyperlink ref="D8" r:id="rId13"/>
    <hyperlink ref="D9" r:id="rId14"/>
    <hyperlink ref="D10" r:id="rId15"/>
    <hyperlink ref="D11" r:id="rId16"/>
    <hyperlink ref="D12" r:id="rId17"/>
    <hyperlink ref="D13" r:id="rId18"/>
    <hyperlink ref="D14" r:id="rId19"/>
    <hyperlink ref="D15" r:id="rId20"/>
    <hyperlink ref="D16" r:id="rId21"/>
    <hyperlink ref="D17" r:id="rId22"/>
    <hyperlink ref="D18" r:id="rId23"/>
    <hyperlink ref="B34" r:id="rId24"/>
    <hyperlink ref="B35" r:id="rId25"/>
    <hyperlink ref="B36" r:id="rId26"/>
    <hyperlink ref="B37" r:id="rId27"/>
    <hyperlink ref="B38" r:id="rId28"/>
    <hyperlink ref="B39" r:id="rId29"/>
    <hyperlink ref="B40" r:id="rId30"/>
    <hyperlink ref="B41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4" zoomScale="70" zoomScaleNormal="70" workbookViewId="0">
      <selection activeCell="I22" sqref="I22:N22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38" t="str">
        <f>" 802.11 Agenda R" &amp;Parameters!B8</f>
        <v xml:space="preserve"> 802.11 Agenda R2</v>
      </c>
      <c r="B1" s="340" t="str">
        <f>Parameters!B2</f>
        <v>Hyatt Regency, Vancouver, BC, Canada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</row>
    <row r="2" spans="1:32" s="2" customFormat="1" ht="20.25" customHeight="1" x14ac:dyDescent="0.2">
      <c r="A2" s="339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39"/>
      <c r="B3" s="348" t="str">
        <f>Parameters!B3</f>
        <v>March 12-17, 2017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42806</v>
      </c>
      <c r="C5" s="321">
        <f>B5+1</f>
        <v>42807</v>
      </c>
      <c r="D5" s="322"/>
      <c r="E5" s="322"/>
      <c r="F5" s="322"/>
      <c r="G5" s="322"/>
      <c r="H5" s="323"/>
      <c r="I5" s="321">
        <f>B5+2</f>
        <v>42808</v>
      </c>
      <c r="J5" s="322"/>
      <c r="K5" s="322"/>
      <c r="L5" s="322"/>
      <c r="M5" s="322"/>
      <c r="N5" s="323"/>
      <c r="O5" s="321">
        <f>B5+3</f>
        <v>42809</v>
      </c>
      <c r="P5" s="322"/>
      <c r="Q5" s="322"/>
      <c r="R5" s="322"/>
      <c r="S5" s="322"/>
      <c r="T5" s="323"/>
      <c r="U5" s="321">
        <f>B5+4</f>
        <v>42810</v>
      </c>
      <c r="V5" s="322"/>
      <c r="W5" s="322"/>
      <c r="X5" s="322"/>
      <c r="Y5" s="322"/>
      <c r="Z5" s="323"/>
      <c r="AA5" s="321">
        <f>B5+5</f>
        <v>42811</v>
      </c>
      <c r="AB5" s="322"/>
      <c r="AC5" s="322"/>
      <c r="AD5" s="322"/>
      <c r="AE5" s="322"/>
      <c r="AF5" s="323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46" t="s">
        <v>132</v>
      </c>
      <c r="J6" s="347"/>
      <c r="K6" s="347"/>
      <c r="L6" s="347"/>
      <c r="M6" s="34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24" t="s">
        <v>466</v>
      </c>
      <c r="D7" s="280"/>
      <c r="E7" s="299" t="s">
        <v>459</v>
      </c>
      <c r="F7" s="280"/>
      <c r="G7" s="280"/>
      <c r="H7" s="280"/>
      <c r="I7" s="341" t="s">
        <v>446</v>
      </c>
      <c r="J7" s="291" t="s">
        <v>135</v>
      </c>
      <c r="K7" s="324" t="s">
        <v>466</v>
      </c>
      <c r="L7" s="326" t="s">
        <v>445</v>
      </c>
      <c r="M7" s="280"/>
      <c r="N7" s="280"/>
      <c r="O7" s="266" t="s">
        <v>62</v>
      </c>
      <c r="P7" s="324" t="s">
        <v>466</v>
      </c>
      <c r="Q7" s="291" t="s">
        <v>135</v>
      </c>
      <c r="R7" s="329" t="s">
        <v>46</v>
      </c>
      <c r="S7" s="280"/>
      <c r="T7" s="302"/>
      <c r="U7" s="324" t="s">
        <v>466</v>
      </c>
      <c r="V7" s="299" t="s">
        <v>459</v>
      </c>
      <c r="W7" s="329" t="s">
        <v>46</v>
      </c>
      <c r="X7" s="344" t="s">
        <v>144</v>
      </c>
      <c r="Y7" s="293"/>
      <c r="Z7" s="272" t="s">
        <v>436</v>
      </c>
      <c r="AA7" s="358" t="s">
        <v>64</v>
      </c>
      <c r="AB7" s="359"/>
      <c r="AC7" s="359"/>
      <c r="AD7" s="359"/>
      <c r="AE7" s="359"/>
      <c r="AF7" s="360"/>
    </row>
    <row r="8" spans="1:32" s="2" customFormat="1" ht="15.75" customHeight="1" x14ac:dyDescent="0.2">
      <c r="A8" s="96" t="s">
        <v>36</v>
      </c>
      <c r="B8" s="114"/>
      <c r="C8" s="325"/>
      <c r="D8" s="281"/>
      <c r="E8" s="300"/>
      <c r="F8" s="281"/>
      <c r="G8" s="281"/>
      <c r="H8" s="281"/>
      <c r="I8" s="342"/>
      <c r="J8" s="292"/>
      <c r="K8" s="325"/>
      <c r="L8" s="327"/>
      <c r="M8" s="281"/>
      <c r="N8" s="281"/>
      <c r="O8" s="267"/>
      <c r="P8" s="325"/>
      <c r="Q8" s="292"/>
      <c r="R8" s="330"/>
      <c r="S8" s="281"/>
      <c r="T8" s="303"/>
      <c r="U8" s="325"/>
      <c r="V8" s="300"/>
      <c r="W8" s="330"/>
      <c r="X8" s="345"/>
      <c r="Y8" s="294"/>
      <c r="Z8" s="273"/>
      <c r="AA8" s="361"/>
      <c r="AB8" s="362"/>
      <c r="AC8" s="362"/>
      <c r="AD8" s="362"/>
      <c r="AE8" s="362"/>
      <c r="AF8" s="363"/>
    </row>
    <row r="9" spans="1:32" s="2" customFormat="1" ht="15.75" customHeight="1" x14ac:dyDescent="0.2">
      <c r="A9" s="118" t="s">
        <v>34</v>
      </c>
      <c r="B9" s="90"/>
      <c r="C9" s="325"/>
      <c r="D9" s="281"/>
      <c r="E9" s="300"/>
      <c r="F9" s="281"/>
      <c r="G9" s="281"/>
      <c r="H9" s="281"/>
      <c r="I9" s="342"/>
      <c r="J9" s="292"/>
      <c r="K9" s="325"/>
      <c r="L9" s="327"/>
      <c r="M9" s="281"/>
      <c r="N9" s="281"/>
      <c r="O9" s="267"/>
      <c r="P9" s="325"/>
      <c r="Q9" s="292"/>
      <c r="R9" s="330"/>
      <c r="S9" s="281"/>
      <c r="T9" s="303"/>
      <c r="U9" s="325"/>
      <c r="V9" s="300"/>
      <c r="W9" s="330"/>
      <c r="X9" s="345"/>
      <c r="Y9" s="294"/>
      <c r="Z9" s="273"/>
      <c r="AA9" s="361"/>
      <c r="AB9" s="362"/>
      <c r="AC9" s="362"/>
      <c r="AD9" s="362"/>
      <c r="AE9" s="362"/>
      <c r="AF9" s="363"/>
    </row>
    <row r="10" spans="1:32" s="2" customFormat="1" ht="15.75" customHeight="1" x14ac:dyDescent="0.2">
      <c r="A10" s="118" t="s">
        <v>35</v>
      </c>
      <c r="B10" s="90"/>
      <c r="C10" s="325"/>
      <c r="D10" s="282"/>
      <c r="E10" s="301"/>
      <c r="F10" s="282"/>
      <c r="G10" s="282"/>
      <c r="H10" s="282"/>
      <c r="I10" s="343"/>
      <c r="J10" s="292"/>
      <c r="K10" s="325"/>
      <c r="L10" s="328"/>
      <c r="M10" s="282"/>
      <c r="N10" s="282"/>
      <c r="O10" s="268"/>
      <c r="P10" s="325"/>
      <c r="Q10" s="292"/>
      <c r="R10" s="331"/>
      <c r="S10" s="282"/>
      <c r="T10" s="304"/>
      <c r="U10" s="325"/>
      <c r="V10" s="301"/>
      <c r="W10" s="331"/>
      <c r="X10" s="345"/>
      <c r="Y10" s="295"/>
      <c r="Z10" s="274"/>
      <c r="AA10" s="361"/>
      <c r="AB10" s="362"/>
      <c r="AC10" s="362"/>
      <c r="AD10" s="362"/>
      <c r="AE10" s="362"/>
      <c r="AF10" s="363"/>
    </row>
    <row r="11" spans="1:32" s="2" customFormat="1" ht="27" customHeight="1" x14ac:dyDescent="0.2">
      <c r="A11" s="119" t="s">
        <v>21</v>
      </c>
      <c r="B11" s="117"/>
      <c r="C11" s="269" t="s">
        <v>6</v>
      </c>
      <c r="D11" s="270"/>
      <c r="E11" s="270"/>
      <c r="F11" s="270"/>
      <c r="G11" s="270"/>
      <c r="H11" s="271"/>
      <c r="I11" s="265" t="s">
        <v>6</v>
      </c>
      <c r="J11" s="265"/>
      <c r="K11" s="265"/>
      <c r="L11" s="265"/>
      <c r="M11" s="265"/>
      <c r="N11" s="265"/>
      <c r="O11" s="271" t="s">
        <v>6</v>
      </c>
      <c r="P11" s="265"/>
      <c r="Q11" s="265"/>
      <c r="R11" s="265"/>
      <c r="S11" s="265"/>
      <c r="T11" s="265"/>
      <c r="U11" s="265" t="s">
        <v>6</v>
      </c>
      <c r="V11" s="265"/>
      <c r="W11" s="265"/>
      <c r="X11" s="265"/>
      <c r="Y11" s="265"/>
      <c r="Z11" s="265"/>
      <c r="AA11" s="361"/>
      <c r="AB11" s="362"/>
      <c r="AC11" s="362"/>
      <c r="AD11" s="362"/>
      <c r="AE11" s="362"/>
      <c r="AF11" s="363"/>
    </row>
    <row r="12" spans="1:32" s="2" customFormat="1" ht="15.75" customHeight="1" x14ac:dyDescent="0.2">
      <c r="A12" s="116" t="s">
        <v>20</v>
      </c>
      <c r="B12" s="90"/>
      <c r="C12" s="349" t="s">
        <v>485</v>
      </c>
      <c r="D12" s="350"/>
      <c r="E12" s="350"/>
      <c r="F12" s="350"/>
      <c r="G12" s="350"/>
      <c r="H12" s="351"/>
      <c r="I12" s="266" t="s">
        <v>62</v>
      </c>
      <c r="J12" s="266" t="s">
        <v>62</v>
      </c>
      <c r="K12" s="335" t="s">
        <v>447</v>
      </c>
      <c r="L12" s="335" t="s">
        <v>486</v>
      </c>
      <c r="M12" s="280"/>
      <c r="N12" s="272" t="s">
        <v>436</v>
      </c>
      <c r="O12" s="349" t="s">
        <v>63</v>
      </c>
      <c r="P12" s="350"/>
      <c r="Q12" s="350"/>
      <c r="R12" s="350"/>
      <c r="S12" s="350"/>
      <c r="T12" s="351"/>
      <c r="U12" s="324" t="s">
        <v>466</v>
      </c>
      <c r="V12" s="291" t="s">
        <v>135</v>
      </c>
      <c r="W12" s="332" t="s">
        <v>435</v>
      </c>
      <c r="X12" s="335" t="s">
        <v>486</v>
      </c>
      <c r="Y12" s="293"/>
      <c r="Z12" s="272" t="s">
        <v>436</v>
      </c>
      <c r="AA12" s="361"/>
      <c r="AB12" s="362"/>
      <c r="AC12" s="362"/>
      <c r="AD12" s="362"/>
      <c r="AE12" s="362"/>
      <c r="AF12" s="363"/>
    </row>
    <row r="13" spans="1:32" s="2" customFormat="1" ht="15.75" customHeight="1" x14ac:dyDescent="0.2">
      <c r="A13" s="116" t="s">
        <v>22</v>
      </c>
      <c r="B13" s="90"/>
      <c r="C13" s="352"/>
      <c r="D13" s="353"/>
      <c r="E13" s="353"/>
      <c r="F13" s="353"/>
      <c r="G13" s="353"/>
      <c r="H13" s="354"/>
      <c r="I13" s="267"/>
      <c r="J13" s="267"/>
      <c r="K13" s="336"/>
      <c r="L13" s="336"/>
      <c r="M13" s="281"/>
      <c r="N13" s="273"/>
      <c r="O13" s="352"/>
      <c r="P13" s="353"/>
      <c r="Q13" s="353"/>
      <c r="R13" s="353"/>
      <c r="S13" s="353"/>
      <c r="T13" s="354"/>
      <c r="U13" s="325"/>
      <c r="V13" s="292"/>
      <c r="W13" s="333"/>
      <c r="X13" s="336"/>
      <c r="Y13" s="294"/>
      <c r="Z13" s="273"/>
      <c r="AA13" s="361"/>
      <c r="AB13" s="362"/>
      <c r="AC13" s="362"/>
      <c r="AD13" s="362"/>
      <c r="AE13" s="362"/>
      <c r="AF13" s="363"/>
    </row>
    <row r="14" spans="1:32" s="2" customFormat="1" ht="15.75" customHeight="1" x14ac:dyDescent="0.2">
      <c r="A14" s="116" t="s">
        <v>23</v>
      </c>
      <c r="B14" s="90"/>
      <c r="C14" s="352"/>
      <c r="D14" s="353"/>
      <c r="E14" s="353"/>
      <c r="F14" s="353"/>
      <c r="G14" s="353"/>
      <c r="H14" s="354"/>
      <c r="I14" s="267"/>
      <c r="J14" s="267"/>
      <c r="K14" s="336"/>
      <c r="L14" s="336"/>
      <c r="M14" s="281"/>
      <c r="N14" s="273"/>
      <c r="O14" s="352"/>
      <c r="P14" s="353"/>
      <c r="Q14" s="353"/>
      <c r="R14" s="353"/>
      <c r="S14" s="353"/>
      <c r="T14" s="354"/>
      <c r="U14" s="325"/>
      <c r="V14" s="292"/>
      <c r="W14" s="333"/>
      <c r="X14" s="336"/>
      <c r="Y14" s="294"/>
      <c r="Z14" s="273"/>
      <c r="AA14" s="364"/>
      <c r="AB14" s="365"/>
      <c r="AC14" s="365"/>
      <c r="AD14" s="365"/>
      <c r="AE14" s="365"/>
      <c r="AF14" s="366"/>
    </row>
    <row r="15" spans="1:32" s="2" customFormat="1" ht="15.75" customHeight="1" x14ac:dyDescent="0.2">
      <c r="A15" s="116" t="s">
        <v>24</v>
      </c>
      <c r="B15" s="90"/>
      <c r="C15" s="355"/>
      <c r="D15" s="356"/>
      <c r="E15" s="356"/>
      <c r="F15" s="356"/>
      <c r="G15" s="356"/>
      <c r="H15" s="357"/>
      <c r="I15" s="268"/>
      <c r="J15" s="268"/>
      <c r="K15" s="337"/>
      <c r="L15" s="337"/>
      <c r="M15" s="282"/>
      <c r="N15" s="274"/>
      <c r="O15" s="355"/>
      <c r="P15" s="356"/>
      <c r="Q15" s="356"/>
      <c r="R15" s="356"/>
      <c r="S15" s="356"/>
      <c r="T15" s="357"/>
      <c r="U15" s="325"/>
      <c r="V15" s="292"/>
      <c r="W15" s="334"/>
      <c r="X15" s="337"/>
      <c r="Y15" s="295"/>
      <c r="Z15" s="274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65" t="s">
        <v>33</v>
      </c>
      <c r="D16" s="265"/>
      <c r="E16" s="265"/>
      <c r="F16" s="265"/>
      <c r="G16" s="265"/>
      <c r="H16" s="265"/>
      <c r="I16" s="265" t="s">
        <v>33</v>
      </c>
      <c r="J16" s="265"/>
      <c r="K16" s="265"/>
      <c r="L16" s="265"/>
      <c r="M16" s="265"/>
      <c r="N16" s="265"/>
      <c r="O16" s="271" t="s">
        <v>33</v>
      </c>
      <c r="P16" s="265"/>
      <c r="Q16" s="265"/>
      <c r="R16" s="265"/>
      <c r="S16" s="265"/>
      <c r="T16" s="265"/>
      <c r="U16" s="265" t="s">
        <v>33</v>
      </c>
      <c r="V16" s="265"/>
      <c r="W16" s="265"/>
      <c r="X16" s="265"/>
      <c r="Y16" s="265"/>
      <c r="Z16" s="265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71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66" t="s">
        <v>62</v>
      </c>
      <c r="D18" s="291" t="s">
        <v>135</v>
      </c>
      <c r="E18" s="335" t="s">
        <v>50</v>
      </c>
      <c r="F18" s="280"/>
      <c r="G18" s="296" t="s">
        <v>53</v>
      </c>
      <c r="H18" s="280"/>
      <c r="I18" s="324" t="s">
        <v>466</v>
      </c>
      <c r="J18" s="344" t="s">
        <v>144</v>
      </c>
      <c r="K18" s="332" t="s">
        <v>435</v>
      </c>
      <c r="L18" s="299" t="s">
        <v>459</v>
      </c>
      <c r="M18" s="280"/>
      <c r="N18" s="272" t="s">
        <v>437</v>
      </c>
      <c r="O18" s="266" t="s">
        <v>62</v>
      </c>
      <c r="P18" s="266" t="s">
        <v>62</v>
      </c>
      <c r="Q18" s="344" t="s">
        <v>144</v>
      </c>
      <c r="R18" s="326" t="s">
        <v>445</v>
      </c>
      <c r="S18" s="335" t="s">
        <v>447</v>
      </c>
      <c r="T18" s="280"/>
      <c r="U18" s="266" t="s">
        <v>62</v>
      </c>
      <c r="V18" s="291" t="s">
        <v>135</v>
      </c>
      <c r="W18" s="324" t="s">
        <v>466</v>
      </c>
      <c r="X18" s="326" t="s">
        <v>445</v>
      </c>
      <c r="Y18" s="293"/>
      <c r="Z18" s="272" t="s">
        <v>437</v>
      </c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67"/>
      <c r="D19" s="292"/>
      <c r="E19" s="336"/>
      <c r="F19" s="281"/>
      <c r="G19" s="297"/>
      <c r="H19" s="281"/>
      <c r="I19" s="325"/>
      <c r="J19" s="345"/>
      <c r="K19" s="333"/>
      <c r="L19" s="300"/>
      <c r="M19" s="281"/>
      <c r="N19" s="273"/>
      <c r="O19" s="267"/>
      <c r="P19" s="267"/>
      <c r="Q19" s="345"/>
      <c r="R19" s="327"/>
      <c r="S19" s="336"/>
      <c r="T19" s="281"/>
      <c r="U19" s="267"/>
      <c r="V19" s="292"/>
      <c r="W19" s="325"/>
      <c r="X19" s="327"/>
      <c r="Y19" s="294"/>
      <c r="Z19" s="273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67"/>
      <c r="D20" s="292"/>
      <c r="E20" s="336"/>
      <c r="F20" s="281"/>
      <c r="G20" s="297"/>
      <c r="H20" s="281"/>
      <c r="I20" s="325"/>
      <c r="J20" s="345"/>
      <c r="K20" s="333"/>
      <c r="L20" s="300"/>
      <c r="M20" s="281"/>
      <c r="N20" s="273"/>
      <c r="O20" s="267"/>
      <c r="P20" s="267"/>
      <c r="Q20" s="345"/>
      <c r="R20" s="327"/>
      <c r="S20" s="336"/>
      <c r="T20" s="281"/>
      <c r="U20" s="267"/>
      <c r="V20" s="292"/>
      <c r="W20" s="325"/>
      <c r="X20" s="327"/>
      <c r="Y20" s="294"/>
      <c r="Z20" s="273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68"/>
      <c r="D21" s="292"/>
      <c r="E21" s="337"/>
      <c r="F21" s="282"/>
      <c r="G21" s="298"/>
      <c r="H21" s="282"/>
      <c r="I21" s="325"/>
      <c r="J21" s="345"/>
      <c r="K21" s="334"/>
      <c r="L21" s="301"/>
      <c r="M21" s="282"/>
      <c r="N21" s="274"/>
      <c r="O21" s="268"/>
      <c r="P21" s="268"/>
      <c r="Q21" s="345"/>
      <c r="R21" s="328"/>
      <c r="S21" s="337"/>
      <c r="T21" s="282"/>
      <c r="U21" s="268"/>
      <c r="V21" s="292"/>
      <c r="W21" s="325"/>
      <c r="X21" s="328"/>
      <c r="Y21" s="295"/>
      <c r="Z21" s="274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65" t="s">
        <v>6</v>
      </c>
      <c r="D22" s="265"/>
      <c r="E22" s="265"/>
      <c r="F22" s="265"/>
      <c r="G22" s="265"/>
      <c r="H22" s="265"/>
      <c r="I22" s="265" t="s">
        <v>6</v>
      </c>
      <c r="J22" s="265"/>
      <c r="K22" s="265"/>
      <c r="L22" s="265"/>
      <c r="M22" s="265"/>
      <c r="N22" s="265"/>
      <c r="O22" s="271" t="s">
        <v>6</v>
      </c>
      <c r="P22" s="265"/>
      <c r="Q22" s="265"/>
      <c r="R22" s="265"/>
      <c r="S22" s="265"/>
      <c r="T22" s="265"/>
      <c r="U22" s="265" t="s">
        <v>6</v>
      </c>
      <c r="V22" s="265"/>
      <c r="W22" s="265"/>
      <c r="X22" s="265"/>
      <c r="Y22" s="265"/>
      <c r="Z22" s="265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277" t="s">
        <v>66</v>
      </c>
      <c r="C23" s="266" t="s">
        <v>62</v>
      </c>
      <c r="D23" s="266" t="s">
        <v>62</v>
      </c>
      <c r="E23" s="296" t="s">
        <v>53</v>
      </c>
      <c r="F23" s="335" t="s">
        <v>486</v>
      </c>
      <c r="G23" s="280"/>
      <c r="H23" s="272"/>
      <c r="I23" s="266" t="s">
        <v>62</v>
      </c>
      <c r="J23" s="266" t="s">
        <v>62</v>
      </c>
      <c r="K23" s="278" t="s">
        <v>54</v>
      </c>
      <c r="L23" s="329" t="s">
        <v>46</v>
      </c>
      <c r="M23" s="280"/>
      <c r="N23" s="280"/>
      <c r="O23" s="266" t="s">
        <v>62</v>
      </c>
      <c r="P23" s="266" t="s">
        <v>62</v>
      </c>
      <c r="Q23" s="291" t="s">
        <v>135</v>
      </c>
      <c r="R23" s="296" t="s">
        <v>53</v>
      </c>
      <c r="S23" s="280"/>
      <c r="T23" s="302" t="s">
        <v>489</v>
      </c>
      <c r="U23" s="266" t="s">
        <v>62</v>
      </c>
      <c r="V23" s="291" t="s">
        <v>135</v>
      </c>
      <c r="W23" s="299" t="s">
        <v>459</v>
      </c>
      <c r="X23" s="296" t="s">
        <v>53</v>
      </c>
      <c r="Y23" s="280"/>
      <c r="Z23" s="302"/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277"/>
      <c r="C24" s="267"/>
      <c r="D24" s="267"/>
      <c r="E24" s="297"/>
      <c r="F24" s="336"/>
      <c r="G24" s="281"/>
      <c r="H24" s="273"/>
      <c r="I24" s="267"/>
      <c r="J24" s="267"/>
      <c r="K24" s="279"/>
      <c r="L24" s="330"/>
      <c r="M24" s="281"/>
      <c r="N24" s="281"/>
      <c r="O24" s="267"/>
      <c r="P24" s="267"/>
      <c r="Q24" s="292"/>
      <c r="R24" s="297"/>
      <c r="S24" s="281"/>
      <c r="T24" s="303"/>
      <c r="U24" s="267"/>
      <c r="V24" s="292"/>
      <c r="W24" s="300"/>
      <c r="X24" s="297"/>
      <c r="Y24" s="281"/>
      <c r="Z24" s="303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277"/>
      <c r="C25" s="267"/>
      <c r="D25" s="267"/>
      <c r="E25" s="297"/>
      <c r="F25" s="336"/>
      <c r="G25" s="281"/>
      <c r="H25" s="273"/>
      <c r="I25" s="267"/>
      <c r="J25" s="267"/>
      <c r="K25" s="279"/>
      <c r="L25" s="330"/>
      <c r="M25" s="281"/>
      <c r="N25" s="281"/>
      <c r="O25" s="267"/>
      <c r="P25" s="267"/>
      <c r="Q25" s="292"/>
      <c r="R25" s="297"/>
      <c r="S25" s="281"/>
      <c r="T25" s="303"/>
      <c r="U25" s="267"/>
      <c r="V25" s="292"/>
      <c r="W25" s="300"/>
      <c r="X25" s="297"/>
      <c r="Y25" s="281"/>
      <c r="Z25" s="303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68"/>
      <c r="D26" s="268"/>
      <c r="E26" s="298"/>
      <c r="F26" s="337"/>
      <c r="G26" s="282"/>
      <c r="H26" s="274"/>
      <c r="I26" s="268"/>
      <c r="J26" s="268"/>
      <c r="K26" s="279"/>
      <c r="L26" s="331"/>
      <c r="M26" s="282"/>
      <c r="N26" s="282"/>
      <c r="O26" s="268"/>
      <c r="P26" s="268"/>
      <c r="Q26" s="292"/>
      <c r="R26" s="298"/>
      <c r="S26" s="282"/>
      <c r="T26" s="304"/>
      <c r="U26" s="268"/>
      <c r="V26" s="292"/>
      <c r="W26" s="301"/>
      <c r="X26" s="298"/>
      <c r="Y26" s="282"/>
      <c r="Z26" s="304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275" t="s">
        <v>65</v>
      </c>
      <c r="C27" s="265" t="s">
        <v>488</v>
      </c>
      <c r="D27" s="265"/>
      <c r="E27" s="265"/>
      <c r="F27" s="265"/>
      <c r="G27" s="265"/>
      <c r="H27" s="265"/>
      <c r="I27" s="311" t="s">
        <v>531</v>
      </c>
      <c r="J27" s="312"/>
      <c r="K27" s="312"/>
      <c r="L27" s="313"/>
      <c r="M27" s="305" t="s">
        <v>47</v>
      </c>
      <c r="N27" s="306"/>
      <c r="O27" s="70"/>
      <c r="P27" s="71"/>
      <c r="Q27" s="71"/>
      <c r="R27" s="71"/>
      <c r="S27" s="71"/>
      <c r="T27" s="71"/>
      <c r="U27" s="265" t="s">
        <v>47</v>
      </c>
      <c r="V27" s="265"/>
      <c r="W27" s="265"/>
      <c r="X27" s="265"/>
      <c r="Y27" s="265"/>
      <c r="Z27" s="265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275"/>
      <c r="C28" s="265"/>
      <c r="D28" s="265"/>
      <c r="E28" s="265"/>
      <c r="F28" s="265"/>
      <c r="G28" s="265"/>
      <c r="H28" s="265"/>
      <c r="I28" s="314"/>
      <c r="J28" s="315"/>
      <c r="K28" s="315"/>
      <c r="L28" s="316"/>
      <c r="M28" s="307"/>
      <c r="N28" s="308"/>
      <c r="O28" s="70"/>
      <c r="P28" s="88"/>
      <c r="Q28" s="88"/>
      <c r="R28" s="88"/>
      <c r="S28" s="88"/>
      <c r="T28" s="125"/>
      <c r="U28" s="265"/>
      <c r="V28" s="265"/>
      <c r="W28" s="265"/>
      <c r="X28" s="265"/>
      <c r="Y28" s="265"/>
      <c r="Z28" s="265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275"/>
      <c r="C29" s="265"/>
      <c r="D29" s="265"/>
      <c r="E29" s="265"/>
      <c r="F29" s="265"/>
      <c r="G29" s="265"/>
      <c r="H29" s="265"/>
      <c r="I29" s="317"/>
      <c r="J29" s="318"/>
      <c r="K29" s="318"/>
      <c r="L29" s="319"/>
      <c r="M29" s="309"/>
      <c r="N29" s="310"/>
      <c r="O29" s="283" t="s">
        <v>145</v>
      </c>
      <c r="P29" s="284"/>
      <c r="Q29" s="284"/>
      <c r="R29" s="284"/>
      <c r="S29" s="284"/>
      <c r="T29" s="284"/>
      <c r="U29" s="265"/>
      <c r="V29" s="265"/>
      <c r="W29" s="265"/>
      <c r="X29" s="265"/>
      <c r="Y29" s="265"/>
      <c r="Z29" s="265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320" t="s">
        <v>490</v>
      </c>
      <c r="D30" s="320"/>
      <c r="E30" s="320"/>
      <c r="F30" s="320"/>
      <c r="G30" s="320"/>
      <c r="H30" s="320"/>
      <c r="I30" s="266" t="s">
        <v>62</v>
      </c>
      <c r="J30" s="266" t="s">
        <v>62</v>
      </c>
      <c r="K30" s="299" t="s">
        <v>459</v>
      </c>
      <c r="L30" s="296" t="s">
        <v>53</v>
      </c>
      <c r="M30" s="280"/>
      <c r="N30" s="280"/>
      <c r="O30" s="285"/>
      <c r="P30" s="286"/>
      <c r="Q30" s="286"/>
      <c r="R30" s="286"/>
      <c r="S30" s="286"/>
      <c r="T30" s="287"/>
      <c r="U30" s="275" t="s">
        <v>65</v>
      </c>
      <c r="V30" s="275"/>
      <c r="W30" s="275"/>
      <c r="X30" s="275"/>
      <c r="Y30" s="275"/>
      <c r="Z30" s="293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320"/>
      <c r="D31" s="320"/>
      <c r="E31" s="320"/>
      <c r="F31" s="320"/>
      <c r="G31" s="320"/>
      <c r="H31" s="320"/>
      <c r="I31" s="267"/>
      <c r="J31" s="267"/>
      <c r="K31" s="300"/>
      <c r="L31" s="297"/>
      <c r="M31" s="281"/>
      <c r="N31" s="281"/>
      <c r="O31" s="285"/>
      <c r="P31" s="286"/>
      <c r="Q31" s="286"/>
      <c r="R31" s="286"/>
      <c r="S31" s="286"/>
      <c r="T31" s="287"/>
      <c r="U31" s="275"/>
      <c r="V31" s="275"/>
      <c r="W31" s="275"/>
      <c r="X31" s="275"/>
      <c r="Y31" s="275"/>
      <c r="Z31" s="294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320"/>
      <c r="D32" s="320"/>
      <c r="E32" s="320"/>
      <c r="F32" s="320"/>
      <c r="G32" s="320"/>
      <c r="H32" s="320"/>
      <c r="I32" s="267"/>
      <c r="J32" s="267"/>
      <c r="K32" s="300"/>
      <c r="L32" s="297"/>
      <c r="M32" s="281"/>
      <c r="N32" s="281"/>
      <c r="O32" s="285"/>
      <c r="P32" s="286"/>
      <c r="Q32" s="286"/>
      <c r="R32" s="286"/>
      <c r="S32" s="286"/>
      <c r="T32" s="287"/>
      <c r="U32" s="275"/>
      <c r="V32" s="275"/>
      <c r="W32" s="275"/>
      <c r="X32" s="275"/>
      <c r="Y32" s="275"/>
      <c r="Z32" s="294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320" t="s">
        <v>487</v>
      </c>
      <c r="D33" s="320"/>
      <c r="E33" s="320"/>
      <c r="F33" s="320"/>
      <c r="G33" s="320"/>
      <c r="H33" s="320"/>
      <c r="I33" s="268"/>
      <c r="J33" s="268"/>
      <c r="K33" s="301"/>
      <c r="L33" s="298"/>
      <c r="M33" s="282"/>
      <c r="N33" s="282"/>
      <c r="O33" s="285"/>
      <c r="P33" s="286"/>
      <c r="Q33" s="286"/>
      <c r="R33" s="286"/>
      <c r="S33" s="286"/>
      <c r="T33" s="287"/>
      <c r="U33" s="275"/>
      <c r="V33" s="275"/>
      <c r="W33" s="275"/>
      <c r="X33" s="275"/>
      <c r="Y33" s="275"/>
      <c r="Z33" s="295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320"/>
      <c r="D34" s="320"/>
      <c r="E34" s="320"/>
      <c r="F34" s="320"/>
      <c r="G34" s="320"/>
      <c r="H34" s="320"/>
      <c r="I34" s="98"/>
      <c r="J34" s="90"/>
      <c r="K34" s="90"/>
      <c r="L34" s="98"/>
      <c r="M34" s="90"/>
      <c r="N34" s="94"/>
      <c r="O34" s="288"/>
      <c r="P34" s="289"/>
      <c r="Q34" s="289"/>
      <c r="R34" s="289"/>
      <c r="S34" s="289"/>
      <c r="T34" s="290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320"/>
      <c r="D35" s="320"/>
      <c r="E35" s="320"/>
      <c r="F35" s="320"/>
      <c r="G35" s="320"/>
      <c r="H35" s="320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276" t="s">
        <v>131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</row>
    <row r="37" spans="1:32" x14ac:dyDescent="0.2">
      <c r="A37" s="264"/>
      <c r="B37" s="264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264"/>
      <c r="B38" s="264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264"/>
      <c r="B39" s="264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27"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11:T11"/>
    <mergeCell ref="Y18:Y21"/>
    <mergeCell ref="S18:S21"/>
    <mergeCell ref="X7:X10"/>
    <mergeCell ref="S7:S10"/>
    <mergeCell ref="W18:W21"/>
    <mergeCell ref="D7:D10"/>
    <mergeCell ref="E7:E10"/>
    <mergeCell ref="F7:F10"/>
    <mergeCell ref="G7:G10"/>
    <mergeCell ref="H7:H10"/>
    <mergeCell ref="C12:H15"/>
    <mergeCell ref="C30:H32"/>
    <mergeCell ref="O22:T22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A1:A3"/>
    <mergeCell ref="B1:AF1"/>
    <mergeCell ref="L18:L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C7:C10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V12:V15"/>
    <mergeCell ref="W12:W15"/>
    <mergeCell ref="X12:X15"/>
    <mergeCell ref="U11:Z11"/>
    <mergeCell ref="O7:O10"/>
    <mergeCell ref="C23:C26"/>
    <mergeCell ref="V18:V21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M27:N29"/>
    <mergeCell ref="I27:L29"/>
    <mergeCell ref="C33:H35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5"/>
  <sheetViews>
    <sheetView tabSelected="1" workbookViewId="0">
      <selection sqref="A1:I1"/>
    </sheetView>
  </sheetViews>
  <sheetFormatPr defaultRowHeight="12.75" x14ac:dyDescent="0.2"/>
  <cols>
    <col min="1" max="1" width="12.7109375" style="138" customWidth="1"/>
    <col min="2" max="2" width="6.7109375" style="138" customWidth="1"/>
    <col min="3" max="3" width="50.7109375" style="138" customWidth="1"/>
    <col min="4" max="4" width="18.7109375" style="138" customWidth="1"/>
    <col min="5" max="5" width="13.7109375" style="138" customWidth="1"/>
    <col min="6" max="6" width="8.7109375" style="224" customWidth="1"/>
    <col min="7" max="7" width="10.7109375" style="163" customWidth="1"/>
    <col min="8" max="8" width="8.7109375" style="224" customWidth="1"/>
    <col min="9" max="9" width="12.7109375" style="138" customWidth="1"/>
  </cols>
  <sheetData>
    <row r="1" spans="1:9" ht="24.95" customHeight="1" x14ac:dyDescent="0.4">
      <c r="A1" s="263" t="str">
        <f>Parameters!B1</f>
        <v>162nd IEEE 802.11 WIRELESS LOCAL AREA NETWORKS SESSION</v>
      </c>
      <c r="B1" s="258"/>
      <c r="C1" s="258"/>
      <c r="D1" s="258"/>
      <c r="E1" s="258"/>
      <c r="F1" s="258"/>
      <c r="G1" s="258"/>
      <c r="H1" s="258"/>
      <c r="I1" s="258"/>
    </row>
    <row r="2" spans="1:9" ht="24.95" customHeight="1" x14ac:dyDescent="0.4">
      <c r="A2" s="263" t="str">
        <f>Parameters!B2</f>
        <v>Hyatt Regency, Vancouver, BC, Canada</v>
      </c>
      <c r="B2" s="258"/>
      <c r="C2" s="258"/>
      <c r="D2" s="258"/>
      <c r="E2" s="258"/>
      <c r="F2" s="258"/>
      <c r="G2" s="258"/>
      <c r="H2" s="258"/>
      <c r="I2" s="258"/>
    </row>
    <row r="3" spans="1:9" ht="24.95" customHeight="1" x14ac:dyDescent="0.4">
      <c r="A3" s="263" t="str">
        <f>Parameters!B3</f>
        <v>March 12-17, 2017</v>
      </c>
      <c r="B3" s="258"/>
      <c r="C3" s="258"/>
      <c r="D3" s="258"/>
      <c r="E3" s="258"/>
      <c r="F3" s="258"/>
      <c r="G3" s="258"/>
      <c r="H3" s="258"/>
      <c r="I3" s="258"/>
    </row>
    <row r="4" spans="1:9" ht="18" customHeight="1" x14ac:dyDescent="0.25">
      <c r="A4" s="257" t="s">
        <v>154</v>
      </c>
      <c r="B4" s="258"/>
      <c r="C4" s="258"/>
      <c r="D4" s="258"/>
      <c r="E4" s="258"/>
      <c r="F4" s="258"/>
      <c r="G4" s="258"/>
      <c r="H4" s="258"/>
      <c r="I4" s="258"/>
    </row>
    <row r="5" spans="1:9" ht="18" customHeight="1" x14ac:dyDescent="0.25">
      <c r="A5" s="257" t="s">
        <v>155</v>
      </c>
      <c r="B5" s="258"/>
      <c r="C5" s="258"/>
      <c r="D5" s="258"/>
      <c r="E5" s="258"/>
      <c r="F5" s="258"/>
      <c r="G5" s="258"/>
      <c r="H5" s="258"/>
      <c r="I5" s="258"/>
    </row>
    <row r="6" spans="1:9" ht="18" customHeight="1" x14ac:dyDescent="0.25">
      <c r="A6" s="257" t="s">
        <v>156</v>
      </c>
      <c r="B6" s="258"/>
      <c r="C6" s="258"/>
      <c r="D6" s="258"/>
      <c r="E6" s="258"/>
      <c r="F6" s="258"/>
      <c r="G6" s="258"/>
      <c r="H6" s="258"/>
      <c r="I6" s="258"/>
    </row>
    <row r="7" spans="1:9" ht="18" customHeight="1" x14ac:dyDescent="0.25">
      <c r="A7" s="257" t="s">
        <v>157</v>
      </c>
      <c r="B7" s="258"/>
      <c r="C7" s="258"/>
      <c r="D7" s="258"/>
      <c r="E7" s="258"/>
      <c r="F7" s="258"/>
      <c r="G7" s="258"/>
      <c r="H7" s="258"/>
      <c r="I7" s="258"/>
    </row>
    <row r="8" spans="1:9" ht="30" customHeight="1" x14ac:dyDescent="0.4">
      <c r="A8" s="259" t="str">
        <f>"Agenda R" &amp; Parameters!$B$8</f>
        <v>Agenda R2</v>
      </c>
      <c r="B8" s="260"/>
      <c r="C8" s="260"/>
      <c r="D8" s="260"/>
      <c r="E8" s="260"/>
      <c r="F8" s="260"/>
      <c r="G8" s="260"/>
      <c r="H8" s="260"/>
      <c r="I8" s="260"/>
    </row>
    <row r="12" spans="1:9" ht="15.75" x14ac:dyDescent="0.25">
      <c r="A12" s="261" t="s">
        <v>502</v>
      </c>
      <c r="B12" s="262"/>
      <c r="C12" s="262"/>
      <c r="D12" s="262"/>
      <c r="E12" s="262"/>
      <c r="F12" s="262"/>
      <c r="G12" s="262"/>
      <c r="H12" s="262"/>
      <c r="I12" s="262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75" x14ac:dyDescent="0.25">
      <c r="A14" s="127" t="s">
        <v>166</v>
      </c>
      <c r="B14" s="139"/>
      <c r="C14" s="139" t="s">
        <v>167</v>
      </c>
      <c r="D14" s="139"/>
      <c r="E14" s="139"/>
      <c r="F14" s="208"/>
      <c r="G14" s="152"/>
      <c r="H14" s="208"/>
      <c r="I14" s="164"/>
    </row>
    <row r="15" spans="1:9" ht="15" x14ac:dyDescent="0.2">
      <c r="A15" s="128" t="s">
        <v>168</v>
      </c>
      <c r="B15" s="140" t="s">
        <v>169</v>
      </c>
      <c r="C15" s="140" t="s">
        <v>170</v>
      </c>
      <c r="D15" s="140"/>
      <c r="E15" s="140" t="s">
        <v>171</v>
      </c>
      <c r="F15" s="209">
        <v>0.4375</v>
      </c>
      <c r="G15" s="153">
        <v>1</v>
      </c>
      <c r="H15" s="209">
        <f t="shared" ref="H15:H21" si="0">F15+TIME(0,G15,0)</f>
        <v>0.43819444444444444</v>
      </c>
      <c r="I15" s="165"/>
    </row>
    <row r="16" spans="1:9" ht="30" x14ac:dyDescent="0.2">
      <c r="A16" s="128" t="s">
        <v>172</v>
      </c>
      <c r="B16" s="140" t="s">
        <v>169</v>
      </c>
      <c r="C16" s="140" t="s">
        <v>173</v>
      </c>
      <c r="D16" s="140"/>
      <c r="E16" s="140" t="s">
        <v>174</v>
      </c>
      <c r="F16" s="209">
        <f t="shared" ref="F16:F21" si="1">H15</f>
        <v>0.43819444444444444</v>
      </c>
      <c r="G16" s="153">
        <v>1</v>
      </c>
      <c r="H16" s="209">
        <f t="shared" si="0"/>
        <v>0.43888888888888888</v>
      </c>
      <c r="I16" s="165"/>
    </row>
    <row r="17" spans="1:9" ht="30" x14ac:dyDescent="0.2">
      <c r="A17" s="128" t="s">
        <v>175</v>
      </c>
      <c r="B17" s="140" t="s">
        <v>169</v>
      </c>
      <c r="C17" s="140" t="s">
        <v>176</v>
      </c>
      <c r="D17" s="203" t="s">
        <v>517</v>
      </c>
      <c r="E17" s="140" t="s">
        <v>171</v>
      </c>
      <c r="F17" s="209">
        <f t="shared" si="1"/>
        <v>0.43888888888888888</v>
      </c>
      <c r="G17" s="153">
        <v>1</v>
      </c>
      <c r="H17" s="209">
        <f t="shared" si="0"/>
        <v>0.43958333333333333</v>
      </c>
      <c r="I17" s="165"/>
    </row>
    <row r="18" spans="1:9" ht="30" x14ac:dyDescent="0.2">
      <c r="A18" s="128" t="s">
        <v>177</v>
      </c>
      <c r="B18" s="140" t="s">
        <v>178</v>
      </c>
      <c r="C18" s="140" t="s">
        <v>395</v>
      </c>
      <c r="D18" s="203" t="s">
        <v>518</v>
      </c>
      <c r="E18" s="140" t="s">
        <v>171</v>
      </c>
      <c r="F18" s="209">
        <f t="shared" si="1"/>
        <v>0.43958333333333333</v>
      </c>
      <c r="G18" s="153">
        <v>5</v>
      </c>
      <c r="H18" s="209">
        <f t="shared" si="0"/>
        <v>0.44305555555555554</v>
      </c>
      <c r="I18" s="165"/>
    </row>
    <row r="19" spans="1:9" ht="15" x14ac:dyDescent="0.2">
      <c r="A19" s="128" t="s">
        <v>179</v>
      </c>
      <c r="B19" s="140" t="s">
        <v>178</v>
      </c>
      <c r="C19" s="140" t="s">
        <v>180</v>
      </c>
      <c r="D19" s="203" t="s">
        <v>526</v>
      </c>
      <c r="E19" s="140" t="s">
        <v>181</v>
      </c>
      <c r="F19" s="209">
        <f t="shared" si="1"/>
        <v>0.44305555555555554</v>
      </c>
      <c r="G19" s="153">
        <v>1</v>
      </c>
      <c r="H19" s="209">
        <f t="shared" si="0"/>
        <v>0.44374999999999998</v>
      </c>
      <c r="I19" s="165"/>
    </row>
    <row r="20" spans="1:9" ht="15" x14ac:dyDescent="0.2">
      <c r="A20" s="128" t="s">
        <v>182</v>
      </c>
      <c r="B20" s="140" t="s">
        <v>169</v>
      </c>
      <c r="C20" s="140" t="s">
        <v>183</v>
      </c>
      <c r="D20" s="140"/>
      <c r="E20" s="140" t="s">
        <v>171</v>
      </c>
      <c r="F20" s="209">
        <f t="shared" si="1"/>
        <v>0.44374999999999998</v>
      </c>
      <c r="G20" s="153">
        <v>1</v>
      </c>
      <c r="H20" s="209">
        <f t="shared" si="0"/>
        <v>0.44444444444444442</v>
      </c>
      <c r="I20" s="165"/>
    </row>
    <row r="21" spans="1:9" ht="15" x14ac:dyDescent="0.2">
      <c r="A21" s="129" t="s">
        <v>538</v>
      </c>
      <c r="B21" s="141" t="s">
        <v>169</v>
      </c>
      <c r="C21" s="141" t="s">
        <v>539</v>
      </c>
      <c r="D21" s="141"/>
      <c r="E21" s="141" t="s">
        <v>171</v>
      </c>
      <c r="F21" s="210">
        <f t="shared" si="1"/>
        <v>0.44444444444444442</v>
      </c>
      <c r="G21" s="154">
        <v>2</v>
      </c>
      <c r="H21" s="210">
        <f t="shared" si="0"/>
        <v>0.4458333333333333</v>
      </c>
      <c r="I21" s="166" t="s">
        <v>533</v>
      </c>
    </row>
    <row r="23" spans="1:9" ht="15.75" x14ac:dyDescent="0.25">
      <c r="A23" s="127" t="s">
        <v>184</v>
      </c>
      <c r="B23" s="139"/>
      <c r="C23" s="139" t="s">
        <v>185</v>
      </c>
      <c r="D23" s="139"/>
      <c r="E23" s="139"/>
      <c r="F23" s="208"/>
      <c r="G23" s="152"/>
      <c r="H23" s="208"/>
      <c r="I23" s="164"/>
    </row>
    <row r="24" spans="1:9" ht="15.75" x14ac:dyDescent="0.25">
      <c r="A24" s="130" t="s">
        <v>186</v>
      </c>
      <c r="B24" s="142" t="s">
        <v>169</v>
      </c>
      <c r="C24" s="142" t="s">
        <v>187</v>
      </c>
      <c r="D24" s="142"/>
      <c r="E24" s="142"/>
      <c r="F24" s="211"/>
      <c r="G24" s="155"/>
      <c r="H24" s="211"/>
      <c r="I24" s="167"/>
    </row>
    <row r="25" spans="1:9" ht="28.5" x14ac:dyDescent="0.2">
      <c r="A25" s="131" t="s">
        <v>188</v>
      </c>
      <c r="B25" s="143" t="s">
        <v>169</v>
      </c>
      <c r="C25" s="143" t="s">
        <v>189</v>
      </c>
      <c r="D25" s="149" t="s">
        <v>190</v>
      </c>
      <c r="E25" s="143" t="s">
        <v>191</v>
      </c>
      <c r="F25" s="212">
        <f>H21</f>
        <v>0.4458333333333333</v>
      </c>
      <c r="G25" s="156">
        <v>2</v>
      </c>
      <c r="H25" s="212">
        <f>F25+TIME(0,G25,0)</f>
        <v>0.44722222222222219</v>
      </c>
      <c r="I25" s="168"/>
    </row>
    <row r="26" spans="1:9" ht="15" x14ac:dyDescent="0.25">
      <c r="A26" s="132" t="s">
        <v>192</v>
      </c>
      <c r="B26" s="144" t="s">
        <v>169</v>
      </c>
      <c r="C26" s="144" t="s">
        <v>193</v>
      </c>
      <c r="D26" s="144"/>
      <c r="E26" s="144"/>
      <c r="F26" s="213"/>
      <c r="G26" s="157"/>
      <c r="H26" s="213"/>
      <c r="I26" s="169"/>
    </row>
    <row r="27" spans="1:9" x14ac:dyDescent="0.2">
      <c r="A27" s="133" t="s">
        <v>194</v>
      </c>
      <c r="B27" s="145" t="s">
        <v>169</v>
      </c>
      <c r="C27" s="145" t="s">
        <v>195</v>
      </c>
      <c r="D27" s="150" t="s">
        <v>196</v>
      </c>
      <c r="E27" s="145" t="s">
        <v>191</v>
      </c>
      <c r="F27" s="214">
        <f>H25</f>
        <v>0.44722222222222219</v>
      </c>
      <c r="G27" s="158">
        <v>1</v>
      </c>
      <c r="H27" s="214">
        <f t="shared" ref="H27:H38" si="2">F27+TIME(0,G27,0)</f>
        <v>0.44791666666666663</v>
      </c>
      <c r="I27" s="170"/>
    </row>
    <row r="28" spans="1:9" x14ac:dyDescent="0.2">
      <c r="A28" s="133" t="s">
        <v>197</v>
      </c>
      <c r="B28" s="145" t="s">
        <v>169</v>
      </c>
      <c r="C28" s="145" t="s">
        <v>198</v>
      </c>
      <c r="D28" s="150" t="s">
        <v>199</v>
      </c>
      <c r="E28" s="145" t="s">
        <v>191</v>
      </c>
      <c r="F28" s="214">
        <f t="shared" ref="F28:F38" si="3">H27</f>
        <v>0.44791666666666663</v>
      </c>
      <c r="G28" s="158">
        <v>1</v>
      </c>
      <c r="H28" s="214">
        <f t="shared" si="2"/>
        <v>0.44861111111111107</v>
      </c>
      <c r="I28" s="170"/>
    </row>
    <row r="29" spans="1:9" x14ac:dyDescent="0.2">
      <c r="A29" s="133" t="s">
        <v>200</v>
      </c>
      <c r="B29" s="145" t="s">
        <v>169</v>
      </c>
      <c r="C29" s="145" t="s">
        <v>201</v>
      </c>
      <c r="D29" s="145"/>
      <c r="E29" s="145" t="s">
        <v>191</v>
      </c>
      <c r="F29" s="214">
        <f t="shared" si="3"/>
        <v>0.44861111111111107</v>
      </c>
      <c r="G29" s="158">
        <v>1</v>
      </c>
      <c r="H29" s="214">
        <f t="shared" si="2"/>
        <v>0.44930555555555551</v>
      </c>
      <c r="I29" s="170"/>
    </row>
    <row r="30" spans="1:9" x14ac:dyDescent="0.2">
      <c r="A30" s="133" t="s">
        <v>202</v>
      </c>
      <c r="B30" s="145" t="s">
        <v>169</v>
      </c>
      <c r="C30" s="145" t="s">
        <v>203</v>
      </c>
      <c r="D30" s="150" t="s">
        <v>204</v>
      </c>
      <c r="E30" s="145" t="s">
        <v>191</v>
      </c>
      <c r="F30" s="214">
        <f t="shared" si="3"/>
        <v>0.44930555555555551</v>
      </c>
      <c r="G30" s="158">
        <v>1</v>
      </c>
      <c r="H30" s="214">
        <f t="shared" si="2"/>
        <v>0.44999999999999996</v>
      </c>
      <c r="I30" s="170"/>
    </row>
    <row r="31" spans="1:9" x14ac:dyDescent="0.2">
      <c r="A31" s="133" t="s">
        <v>205</v>
      </c>
      <c r="B31" s="145" t="s">
        <v>169</v>
      </c>
      <c r="C31" s="145" t="s">
        <v>206</v>
      </c>
      <c r="D31" s="150" t="s">
        <v>207</v>
      </c>
      <c r="E31" s="145" t="s">
        <v>191</v>
      </c>
      <c r="F31" s="214">
        <f t="shared" si="3"/>
        <v>0.44999999999999996</v>
      </c>
      <c r="G31" s="158">
        <v>1</v>
      </c>
      <c r="H31" s="214">
        <f t="shared" si="2"/>
        <v>0.4506944444444444</v>
      </c>
      <c r="I31" s="170"/>
    </row>
    <row r="32" spans="1:9" ht="25.5" x14ac:dyDescent="0.2">
      <c r="A32" s="133" t="s">
        <v>208</v>
      </c>
      <c r="B32" s="145" t="s">
        <v>169</v>
      </c>
      <c r="C32" s="145" t="s">
        <v>209</v>
      </c>
      <c r="D32" s="150" t="s">
        <v>210</v>
      </c>
      <c r="E32" s="145" t="s">
        <v>191</v>
      </c>
      <c r="F32" s="214">
        <f t="shared" si="3"/>
        <v>0.4506944444444444</v>
      </c>
      <c r="G32" s="158">
        <v>1</v>
      </c>
      <c r="H32" s="214">
        <f t="shared" si="2"/>
        <v>0.45138888888888884</v>
      </c>
      <c r="I32" s="170"/>
    </row>
    <row r="33" spans="1:9" x14ac:dyDescent="0.2">
      <c r="A33" s="133" t="s">
        <v>211</v>
      </c>
      <c r="B33" s="145" t="s">
        <v>169</v>
      </c>
      <c r="C33" s="145" t="s">
        <v>212</v>
      </c>
      <c r="D33" s="150" t="s">
        <v>213</v>
      </c>
      <c r="E33" s="145" t="s">
        <v>191</v>
      </c>
      <c r="F33" s="214">
        <f t="shared" si="3"/>
        <v>0.45138888888888884</v>
      </c>
      <c r="G33" s="158">
        <v>1</v>
      </c>
      <c r="H33" s="214">
        <f t="shared" si="2"/>
        <v>0.45208333333333328</v>
      </c>
      <c r="I33" s="170"/>
    </row>
    <row r="34" spans="1:9" x14ac:dyDescent="0.2">
      <c r="A34" s="133" t="s">
        <v>214</v>
      </c>
      <c r="B34" s="145" t="s">
        <v>169</v>
      </c>
      <c r="C34" s="145" t="s">
        <v>215</v>
      </c>
      <c r="D34" s="145"/>
      <c r="E34" s="145" t="s">
        <v>191</v>
      </c>
      <c r="F34" s="214">
        <f t="shared" si="3"/>
        <v>0.45208333333333328</v>
      </c>
      <c r="G34" s="158">
        <v>1</v>
      </c>
      <c r="H34" s="214">
        <f t="shared" si="2"/>
        <v>0.45277777777777772</v>
      </c>
      <c r="I34" s="170"/>
    </row>
    <row r="35" spans="1:9" x14ac:dyDescent="0.2">
      <c r="A35" s="133" t="s">
        <v>216</v>
      </c>
      <c r="B35" s="145" t="s">
        <v>169</v>
      </c>
      <c r="C35" s="145" t="s">
        <v>217</v>
      </c>
      <c r="D35" s="145"/>
      <c r="E35" s="145" t="s">
        <v>191</v>
      </c>
      <c r="F35" s="214">
        <f t="shared" si="3"/>
        <v>0.45277777777777772</v>
      </c>
      <c r="G35" s="158">
        <v>2</v>
      </c>
      <c r="H35" s="214">
        <f t="shared" si="2"/>
        <v>0.45416666666666661</v>
      </c>
      <c r="I35" s="170" t="s">
        <v>522</v>
      </c>
    </row>
    <row r="36" spans="1:9" x14ac:dyDescent="0.2">
      <c r="A36" s="172" t="s">
        <v>218</v>
      </c>
      <c r="B36" s="178" t="s">
        <v>169</v>
      </c>
      <c r="C36" s="178"/>
      <c r="D36" s="178"/>
      <c r="E36" s="178"/>
      <c r="F36" s="215">
        <f t="shared" si="3"/>
        <v>0.45416666666666661</v>
      </c>
      <c r="G36" s="184">
        <v>0</v>
      </c>
      <c r="H36" s="215">
        <f t="shared" si="2"/>
        <v>0.45416666666666661</v>
      </c>
      <c r="I36" s="190"/>
    </row>
    <row r="37" spans="1:9" x14ac:dyDescent="0.2">
      <c r="A37" s="172" t="s">
        <v>423</v>
      </c>
      <c r="B37" s="178"/>
      <c r="C37" s="178"/>
      <c r="D37" s="178"/>
      <c r="E37" s="178"/>
      <c r="F37" s="215">
        <f t="shared" si="3"/>
        <v>0.45416666666666661</v>
      </c>
      <c r="G37" s="184">
        <v>0</v>
      </c>
      <c r="H37" s="215">
        <f t="shared" si="2"/>
        <v>0.45416666666666661</v>
      </c>
      <c r="I37" s="190"/>
    </row>
    <row r="38" spans="1:9" ht="15" x14ac:dyDescent="0.2">
      <c r="A38" s="128" t="s">
        <v>219</v>
      </c>
      <c r="B38" s="140" t="s">
        <v>169</v>
      </c>
      <c r="C38" s="140" t="s">
        <v>220</v>
      </c>
      <c r="D38" s="140"/>
      <c r="E38" s="140" t="s">
        <v>191</v>
      </c>
      <c r="F38" s="209">
        <f t="shared" si="3"/>
        <v>0.45416666666666661</v>
      </c>
      <c r="G38" s="153">
        <v>1</v>
      </c>
      <c r="H38" s="209">
        <f t="shared" si="2"/>
        <v>0.45486111111111105</v>
      </c>
      <c r="I38" s="165"/>
    </row>
    <row r="39" spans="1:9" ht="15.75" x14ac:dyDescent="0.25">
      <c r="A39" s="130" t="s">
        <v>221</v>
      </c>
      <c r="B39" s="142"/>
      <c r="C39" s="142" t="s">
        <v>222</v>
      </c>
      <c r="D39" s="142"/>
      <c r="E39" s="142"/>
      <c r="F39" s="211"/>
      <c r="G39" s="155"/>
      <c r="H39" s="211"/>
      <c r="I39" s="167"/>
    </row>
    <row r="40" spans="1:9" ht="28.5" x14ac:dyDescent="0.2">
      <c r="A40" s="131" t="s">
        <v>223</v>
      </c>
      <c r="B40" s="143" t="s">
        <v>169</v>
      </c>
      <c r="C40" s="143" t="s">
        <v>224</v>
      </c>
      <c r="D40" s="149" t="s">
        <v>517</v>
      </c>
      <c r="E40" s="143" t="s">
        <v>171</v>
      </c>
      <c r="F40" s="212">
        <f>H38</f>
        <v>0.45486111111111105</v>
      </c>
      <c r="G40" s="156">
        <v>1</v>
      </c>
      <c r="H40" s="212">
        <f>F40+TIME(0,G40,0)</f>
        <v>0.45555555555555549</v>
      </c>
      <c r="I40" s="168"/>
    </row>
    <row r="41" spans="1:9" ht="15" x14ac:dyDescent="0.2">
      <c r="A41" s="129" t="s">
        <v>225</v>
      </c>
      <c r="B41" s="141"/>
      <c r="C41" s="141" t="s">
        <v>532</v>
      </c>
      <c r="D41" s="141"/>
      <c r="E41" s="141" t="s">
        <v>171</v>
      </c>
      <c r="F41" s="210">
        <f>H40</f>
        <v>0.45555555555555549</v>
      </c>
      <c r="G41" s="154">
        <v>5</v>
      </c>
      <c r="H41" s="210">
        <f>F41+TIME(0,G41,0)</f>
        <v>0.4590277777777777</v>
      </c>
      <c r="I41" s="166" t="s">
        <v>533</v>
      </c>
    </row>
    <row r="43" spans="1:9" ht="15.75" x14ac:dyDescent="0.25">
      <c r="A43" s="127" t="s">
        <v>227</v>
      </c>
      <c r="B43" s="139"/>
      <c r="C43" s="139" t="s">
        <v>228</v>
      </c>
      <c r="D43" s="139"/>
      <c r="E43" s="139"/>
      <c r="F43" s="208"/>
      <c r="G43" s="152"/>
      <c r="H43" s="208"/>
      <c r="I43" s="164"/>
    </row>
    <row r="44" spans="1:9" ht="15" x14ac:dyDescent="0.2">
      <c r="A44" s="128" t="s">
        <v>229</v>
      </c>
      <c r="B44" s="140" t="s">
        <v>169</v>
      </c>
      <c r="C44" s="140" t="s">
        <v>230</v>
      </c>
      <c r="D44" s="203" t="s">
        <v>517</v>
      </c>
      <c r="E44" s="140" t="s">
        <v>171</v>
      </c>
      <c r="F44" s="209">
        <f>H41</f>
        <v>0.4590277777777777</v>
      </c>
      <c r="G44" s="153">
        <v>1</v>
      </c>
      <c r="H44" s="209">
        <f t="shared" ref="H44:H55" si="4">F44+TIME(0,G44,0)</f>
        <v>0.45972222222222214</v>
      </c>
      <c r="I44" s="165"/>
    </row>
    <row r="45" spans="1:9" ht="15" x14ac:dyDescent="0.2">
      <c r="A45" s="128" t="s">
        <v>231</v>
      </c>
      <c r="B45" s="140" t="s">
        <v>169</v>
      </c>
      <c r="C45" s="140" t="s">
        <v>232</v>
      </c>
      <c r="D45" s="203" t="s">
        <v>517</v>
      </c>
      <c r="E45" s="140" t="s">
        <v>171</v>
      </c>
      <c r="F45" s="209">
        <f t="shared" ref="F45:F55" si="5">H44</f>
        <v>0.45972222222222214</v>
      </c>
      <c r="G45" s="153">
        <v>1</v>
      </c>
      <c r="H45" s="209">
        <f t="shared" si="4"/>
        <v>0.46041666666666659</v>
      </c>
      <c r="I45" s="165"/>
    </row>
    <row r="46" spans="1:9" ht="15" x14ac:dyDescent="0.2">
      <c r="A46" s="128" t="s">
        <v>233</v>
      </c>
      <c r="B46" s="140" t="s">
        <v>169</v>
      </c>
      <c r="C46" s="140" t="s">
        <v>234</v>
      </c>
      <c r="D46" s="140" t="s">
        <v>235</v>
      </c>
      <c r="E46" s="140" t="s">
        <v>236</v>
      </c>
      <c r="F46" s="209">
        <f t="shared" si="5"/>
        <v>0.46041666666666659</v>
      </c>
      <c r="G46" s="153">
        <v>1</v>
      </c>
      <c r="H46" s="209">
        <f t="shared" si="4"/>
        <v>0.46111111111111103</v>
      </c>
      <c r="I46" s="165"/>
    </row>
    <row r="47" spans="1:9" ht="15" x14ac:dyDescent="0.2">
      <c r="A47" s="128" t="s">
        <v>237</v>
      </c>
      <c r="B47" s="140" t="s">
        <v>169</v>
      </c>
      <c r="C47" s="140" t="s">
        <v>238</v>
      </c>
      <c r="D47" s="140" t="s">
        <v>235</v>
      </c>
      <c r="E47" s="140" t="s">
        <v>236</v>
      </c>
      <c r="F47" s="209">
        <f t="shared" si="5"/>
        <v>0.46111111111111103</v>
      </c>
      <c r="G47" s="153">
        <v>1</v>
      </c>
      <c r="H47" s="209">
        <f t="shared" si="4"/>
        <v>0.46180555555555547</v>
      </c>
      <c r="I47" s="165"/>
    </row>
    <row r="48" spans="1:9" ht="15" x14ac:dyDescent="0.2">
      <c r="A48" s="128" t="s">
        <v>239</v>
      </c>
      <c r="B48" s="140" t="s">
        <v>169</v>
      </c>
      <c r="C48" s="140" t="s">
        <v>240</v>
      </c>
      <c r="D48" s="140" t="s">
        <v>235</v>
      </c>
      <c r="E48" s="140" t="s">
        <v>236</v>
      </c>
      <c r="F48" s="209">
        <f t="shared" si="5"/>
        <v>0.46180555555555547</v>
      </c>
      <c r="G48" s="153">
        <v>1</v>
      </c>
      <c r="H48" s="209">
        <f t="shared" si="4"/>
        <v>0.46249999999999991</v>
      </c>
      <c r="I48" s="165"/>
    </row>
    <row r="49" spans="1:9" ht="15" x14ac:dyDescent="0.2">
      <c r="A49" s="128" t="s">
        <v>241</v>
      </c>
      <c r="B49" s="140" t="s">
        <v>169</v>
      </c>
      <c r="C49" s="140" t="s">
        <v>242</v>
      </c>
      <c r="D49" s="140" t="s">
        <v>235</v>
      </c>
      <c r="E49" s="140" t="s">
        <v>236</v>
      </c>
      <c r="F49" s="209">
        <f t="shared" si="5"/>
        <v>0.46249999999999991</v>
      </c>
      <c r="G49" s="153">
        <v>1</v>
      </c>
      <c r="H49" s="209">
        <f t="shared" si="4"/>
        <v>0.46319444444444435</v>
      </c>
      <c r="I49" s="165"/>
    </row>
    <row r="50" spans="1:9" ht="15" x14ac:dyDescent="0.2">
      <c r="A50" s="128" t="s">
        <v>243</v>
      </c>
      <c r="B50" s="140" t="s">
        <v>169</v>
      </c>
      <c r="C50" s="140" t="s">
        <v>244</v>
      </c>
      <c r="D50" s="140" t="s">
        <v>235</v>
      </c>
      <c r="E50" s="140" t="s">
        <v>236</v>
      </c>
      <c r="F50" s="209">
        <f t="shared" si="5"/>
        <v>0.46319444444444435</v>
      </c>
      <c r="G50" s="153">
        <v>1</v>
      </c>
      <c r="H50" s="209">
        <f t="shared" si="4"/>
        <v>0.4638888888888888</v>
      </c>
      <c r="I50" s="165"/>
    </row>
    <row r="51" spans="1:9" ht="15" x14ac:dyDescent="0.2">
      <c r="A51" s="128" t="s">
        <v>245</v>
      </c>
      <c r="B51" s="140" t="s">
        <v>169</v>
      </c>
      <c r="C51" s="140" t="s">
        <v>246</v>
      </c>
      <c r="D51" s="140" t="s">
        <v>235</v>
      </c>
      <c r="E51" s="140" t="s">
        <v>236</v>
      </c>
      <c r="F51" s="209">
        <f t="shared" si="5"/>
        <v>0.4638888888888888</v>
      </c>
      <c r="G51" s="153">
        <v>1</v>
      </c>
      <c r="H51" s="209">
        <f t="shared" si="4"/>
        <v>0.46458333333333324</v>
      </c>
      <c r="I51" s="165"/>
    </row>
    <row r="52" spans="1:9" ht="15" x14ac:dyDescent="0.2">
      <c r="A52" s="128" t="s">
        <v>247</v>
      </c>
      <c r="B52" s="140" t="s">
        <v>169</v>
      </c>
      <c r="C52" s="140" t="s">
        <v>248</v>
      </c>
      <c r="D52" s="140" t="s">
        <v>235</v>
      </c>
      <c r="E52" s="140" t="s">
        <v>236</v>
      </c>
      <c r="F52" s="209">
        <f t="shared" si="5"/>
        <v>0.46458333333333324</v>
      </c>
      <c r="G52" s="153">
        <v>1</v>
      </c>
      <c r="H52" s="209">
        <f t="shared" si="4"/>
        <v>0.46527777777777768</v>
      </c>
      <c r="I52" s="165"/>
    </row>
    <row r="53" spans="1:9" ht="30" x14ac:dyDescent="0.2">
      <c r="A53" s="128" t="s">
        <v>249</v>
      </c>
      <c r="B53" s="140" t="s">
        <v>169</v>
      </c>
      <c r="C53" s="140" t="s">
        <v>251</v>
      </c>
      <c r="D53" s="203" t="s">
        <v>517</v>
      </c>
      <c r="E53" s="140" t="s">
        <v>171</v>
      </c>
      <c r="F53" s="209">
        <f t="shared" si="5"/>
        <v>0.46527777777777768</v>
      </c>
      <c r="G53" s="153">
        <v>2</v>
      </c>
      <c r="H53" s="209">
        <f t="shared" si="4"/>
        <v>0.46666666666666656</v>
      </c>
      <c r="I53" s="165"/>
    </row>
    <row r="54" spans="1:9" ht="30" x14ac:dyDescent="0.2">
      <c r="A54" s="128" t="s">
        <v>250</v>
      </c>
      <c r="B54" s="140" t="s">
        <v>169</v>
      </c>
      <c r="C54" s="140" t="s">
        <v>534</v>
      </c>
      <c r="D54" s="203" t="s">
        <v>517</v>
      </c>
      <c r="E54" s="140" t="s">
        <v>171</v>
      </c>
      <c r="F54" s="209">
        <f t="shared" si="5"/>
        <v>0.46666666666666656</v>
      </c>
      <c r="G54" s="153">
        <v>5</v>
      </c>
      <c r="H54" s="209">
        <f t="shared" si="4"/>
        <v>0.47013888888888877</v>
      </c>
      <c r="I54" s="165" t="s">
        <v>533</v>
      </c>
    </row>
    <row r="55" spans="1:9" ht="15" x14ac:dyDescent="0.2">
      <c r="A55" s="173" t="s">
        <v>535</v>
      </c>
      <c r="B55" s="179"/>
      <c r="C55" s="179"/>
      <c r="D55" s="179"/>
      <c r="E55" s="179"/>
      <c r="F55" s="216">
        <f t="shared" si="5"/>
        <v>0.47013888888888877</v>
      </c>
      <c r="G55" s="185">
        <v>0</v>
      </c>
      <c r="H55" s="216">
        <f t="shared" si="4"/>
        <v>0.47013888888888877</v>
      </c>
      <c r="I55" s="191"/>
    </row>
    <row r="57" spans="1:9" ht="15.75" x14ac:dyDescent="0.25">
      <c r="A57" s="127" t="s">
        <v>252</v>
      </c>
      <c r="B57" s="139"/>
      <c r="C57" s="139" t="s">
        <v>253</v>
      </c>
      <c r="D57" s="139"/>
      <c r="E57" s="139"/>
      <c r="F57" s="208"/>
      <c r="G57" s="152"/>
      <c r="H57" s="208"/>
      <c r="I57" s="164"/>
    </row>
    <row r="58" spans="1:9" ht="15.75" x14ac:dyDescent="0.25">
      <c r="A58" s="130" t="s">
        <v>254</v>
      </c>
      <c r="B58" s="142"/>
      <c r="C58" s="142" t="s">
        <v>255</v>
      </c>
      <c r="D58" s="142"/>
      <c r="E58" s="142"/>
      <c r="F58" s="211"/>
      <c r="G58" s="155"/>
      <c r="H58" s="211"/>
      <c r="I58" s="167"/>
    </row>
    <row r="59" spans="1:9" ht="14.25" x14ac:dyDescent="0.2">
      <c r="A59" s="131" t="s">
        <v>256</v>
      </c>
      <c r="B59" s="143" t="s">
        <v>169</v>
      </c>
      <c r="C59" s="143" t="s">
        <v>257</v>
      </c>
      <c r="D59" s="149" t="s">
        <v>517</v>
      </c>
      <c r="E59" s="143" t="s">
        <v>171</v>
      </c>
      <c r="F59" s="212">
        <f>H55</f>
        <v>0.47013888888888877</v>
      </c>
      <c r="G59" s="156">
        <v>1</v>
      </c>
      <c r="H59" s="212">
        <f t="shared" ref="H59:H68" si="6">F59+TIME(0,G59,0)</f>
        <v>0.47083333333333321</v>
      </c>
      <c r="I59" s="168"/>
    </row>
    <row r="60" spans="1:9" ht="14.25" x14ac:dyDescent="0.2">
      <c r="A60" s="131" t="s">
        <v>258</v>
      </c>
      <c r="B60" s="143" t="s">
        <v>169</v>
      </c>
      <c r="C60" s="143" t="s">
        <v>259</v>
      </c>
      <c r="D60" s="149" t="s">
        <v>517</v>
      </c>
      <c r="E60" s="143" t="s">
        <v>171</v>
      </c>
      <c r="F60" s="212">
        <f t="shared" ref="F60:F68" si="7">H59</f>
        <v>0.47083333333333321</v>
      </c>
      <c r="G60" s="156">
        <v>1</v>
      </c>
      <c r="H60" s="212">
        <f t="shared" si="6"/>
        <v>0.47152777777777766</v>
      </c>
      <c r="I60" s="168"/>
    </row>
    <row r="61" spans="1:9" ht="14.25" x14ac:dyDescent="0.2">
      <c r="A61" s="131" t="s">
        <v>260</v>
      </c>
      <c r="B61" s="143" t="s">
        <v>169</v>
      </c>
      <c r="C61" s="143" t="s">
        <v>261</v>
      </c>
      <c r="D61" s="149" t="s">
        <v>517</v>
      </c>
      <c r="E61" s="143" t="s">
        <v>171</v>
      </c>
      <c r="F61" s="212">
        <f t="shared" si="7"/>
        <v>0.47152777777777766</v>
      </c>
      <c r="G61" s="156">
        <v>1</v>
      </c>
      <c r="H61" s="212">
        <f t="shared" si="6"/>
        <v>0.4722222222222221</v>
      </c>
      <c r="I61" s="168"/>
    </row>
    <row r="62" spans="1:9" ht="14.25" x14ac:dyDescent="0.2">
      <c r="A62" s="131" t="s">
        <v>262</v>
      </c>
      <c r="B62" s="143" t="s">
        <v>169</v>
      </c>
      <c r="C62" s="143" t="s">
        <v>263</v>
      </c>
      <c r="D62" s="149" t="s">
        <v>517</v>
      </c>
      <c r="E62" s="143" t="s">
        <v>171</v>
      </c>
      <c r="F62" s="212">
        <f t="shared" si="7"/>
        <v>0.4722222222222221</v>
      </c>
      <c r="G62" s="156">
        <v>1</v>
      </c>
      <c r="H62" s="212">
        <f t="shared" si="6"/>
        <v>0.47291666666666654</v>
      </c>
      <c r="I62" s="168"/>
    </row>
    <row r="63" spans="1:9" ht="14.25" x14ac:dyDescent="0.2">
      <c r="A63" s="131" t="s">
        <v>264</v>
      </c>
      <c r="B63" s="143" t="s">
        <v>169</v>
      </c>
      <c r="C63" s="143" t="s">
        <v>265</v>
      </c>
      <c r="D63" s="149" t="s">
        <v>517</v>
      </c>
      <c r="E63" s="143" t="s">
        <v>171</v>
      </c>
      <c r="F63" s="212">
        <f t="shared" si="7"/>
        <v>0.47291666666666654</v>
      </c>
      <c r="G63" s="156">
        <v>1</v>
      </c>
      <c r="H63" s="212">
        <f t="shared" si="6"/>
        <v>0.47361111111111098</v>
      </c>
      <c r="I63" s="168"/>
    </row>
    <row r="64" spans="1:9" ht="14.25" x14ac:dyDescent="0.2">
      <c r="A64" s="131" t="s">
        <v>266</v>
      </c>
      <c r="B64" s="143" t="s">
        <v>169</v>
      </c>
      <c r="C64" s="143" t="s">
        <v>267</v>
      </c>
      <c r="D64" s="149" t="s">
        <v>517</v>
      </c>
      <c r="E64" s="143" t="s">
        <v>171</v>
      </c>
      <c r="F64" s="212">
        <f t="shared" si="7"/>
        <v>0.47361111111111098</v>
      </c>
      <c r="G64" s="156">
        <v>1</v>
      </c>
      <c r="H64" s="212">
        <f t="shared" si="6"/>
        <v>0.47430555555555542</v>
      </c>
      <c r="I64" s="168"/>
    </row>
    <row r="65" spans="1:9" ht="14.25" x14ac:dyDescent="0.2">
      <c r="A65" s="131" t="s">
        <v>268</v>
      </c>
      <c r="B65" s="143" t="s">
        <v>169</v>
      </c>
      <c r="C65" s="143" t="s">
        <v>272</v>
      </c>
      <c r="D65" s="143"/>
      <c r="E65" s="143" t="s">
        <v>181</v>
      </c>
      <c r="F65" s="212">
        <f t="shared" si="7"/>
        <v>0.47430555555555542</v>
      </c>
      <c r="G65" s="156">
        <v>1</v>
      </c>
      <c r="H65" s="212">
        <f t="shared" si="6"/>
        <v>0.47499999999999987</v>
      </c>
      <c r="I65" s="168"/>
    </row>
    <row r="66" spans="1:9" ht="14.25" x14ac:dyDescent="0.2">
      <c r="A66" s="131" t="s">
        <v>271</v>
      </c>
      <c r="B66" s="143" t="s">
        <v>169</v>
      </c>
      <c r="C66" s="143" t="s">
        <v>274</v>
      </c>
      <c r="D66" s="149" t="s">
        <v>527</v>
      </c>
      <c r="E66" s="143" t="s">
        <v>275</v>
      </c>
      <c r="F66" s="212">
        <f t="shared" si="7"/>
        <v>0.47499999999999987</v>
      </c>
      <c r="G66" s="156">
        <v>1</v>
      </c>
      <c r="H66" s="212">
        <f t="shared" si="6"/>
        <v>0.47569444444444431</v>
      </c>
      <c r="I66" s="168"/>
    </row>
    <row r="67" spans="1:9" ht="14.25" x14ac:dyDescent="0.2">
      <c r="A67" s="131" t="s">
        <v>273</v>
      </c>
      <c r="B67" s="143" t="s">
        <v>169</v>
      </c>
      <c r="C67" s="143" t="s">
        <v>269</v>
      </c>
      <c r="D67" s="149" t="s">
        <v>527</v>
      </c>
      <c r="E67" s="143" t="s">
        <v>270</v>
      </c>
      <c r="F67" s="212">
        <f t="shared" si="7"/>
        <v>0.47569444444444431</v>
      </c>
      <c r="G67" s="156">
        <v>1</v>
      </c>
      <c r="H67" s="212">
        <f t="shared" si="6"/>
        <v>0.47638888888888875</v>
      </c>
      <c r="I67" s="168"/>
    </row>
    <row r="68" spans="1:9" ht="14.25" x14ac:dyDescent="0.2">
      <c r="A68" s="174" t="s">
        <v>276</v>
      </c>
      <c r="B68" s="180"/>
      <c r="C68" s="180"/>
      <c r="D68" s="180"/>
      <c r="E68" s="180"/>
      <c r="F68" s="217">
        <f t="shared" si="7"/>
        <v>0.47638888888888875</v>
      </c>
      <c r="G68" s="186">
        <v>0</v>
      </c>
      <c r="H68" s="217">
        <f t="shared" si="6"/>
        <v>0.47638888888888875</v>
      </c>
      <c r="I68" s="192"/>
    </row>
    <row r="69" spans="1:9" ht="15.75" x14ac:dyDescent="0.25">
      <c r="A69" s="130" t="s">
        <v>277</v>
      </c>
      <c r="B69" s="142"/>
      <c r="C69" s="142" t="s">
        <v>278</v>
      </c>
      <c r="D69" s="142"/>
      <c r="E69" s="142" t="s">
        <v>171</v>
      </c>
      <c r="F69" s="211"/>
      <c r="G69" s="155"/>
      <c r="H69" s="211"/>
      <c r="I69" s="167"/>
    </row>
    <row r="70" spans="1:9" ht="14.25" x14ac:dyDescent="0.2">
      <c r="A70" s="131" t="s">
        <v>279</v>
      </c>
      <c r="B70" s="143" t="s">
        <v>169</v>
      </c>
      <c r="C70" s="143" t="s">
        <v>442</v>
      </c>
      <c r="D70" s="149" t="s">
        <v>527</v>
      </c>
      <c r="E70" s="143" t="s">
        <v>281</v>
      </c>
      <c r="F70" s="212">
        <f>H68</f>
        <v>0.47638888888888875</v>
      </c>
      <c r="G70" s="156">
        <v>1</v>
      </c>
      <c r="H70" s="212">
        <f t="shared" ref="H70:H75" si="8">F70+TIME(0,G70,0)</f>
        <v>0.47708333333333319</v>
      </c>
      <c r="I70" s="168"/>
    </row>
    <row r="71" spans="1:9" ht="28.5" x14ac:dyDescent="0.2">
      <c r="A71" s="131" t="s">
        <v>282</v>
      </c>
      <c r="B71" s="143" t="s">
        <v>169</v>
      </c>
      <c r="C71" s="143" t="s">
        <v>280</v>
      </c>
      <c r="D71" s="149" t="s">
        <v>527</v>
      </c>
      <c r="E71" s="143" t="s">
        <v>360</v>
      </c>
      <c r="F71" s="212">
        <f>H70</f>
        <v>0.47708333333333319</v>
      </c>
      <c r="G71" s="156">
        <v>1</v>
      </c>
      <c r="H71" s="212">
        <f t="shared" si="8"/>
        <v>0.47777777777777763</v>
      </c>
      <c r="I71" s="168"/>
    </row>
    <row r="72" spans="1:9" ht="14.25" x14ac:dyDescent="0.2">
      <c r="A72" s="131" t="s">
        <v>284</v>
      </c>
      <c r="B72" s="143" t="s">
        <v>169</v>
      </c>
      <c r="C72" s="143" t="s">
        <v>283</v>
      </c>
      <c r="D72" s="149" t="s">
        <v>527</v>
      </c>
      <c r="E72" s="143" t="s">
        <v>236</v>
      </c>
      <c r="F72" s="212">
        <f>H71</f>
        <v>0.47777777777777763</v>
      </c>
      <c r="G72" s="156">
        <v>5</v>
      </c>
      <c r="H72" s="212">
        <f t="shared" si="8"/>
        <v>0.48124999999999984</v>
      </c>
      <c r="I72" s="168"/>
    </row>
    <row r="73" spans="1:9" ht="14.25" x14ac:dyDescent="0.2">
      <c r="A73" s="131" t="s">
        <v>285</v>
      </c>
      <c r="B73" s="143" t="s">
        <v>169</v>
      </c>
      <c r="C73" s="143" t="s">
        <v>286</v>
      </c>
      <c r="D73" s="149" t="s">
        <v>527</v>
      </c>
      <c r="E73" s="143" t="s">
        <v>287</v>
      </c>
      <c r="F73" s="212">
        <f>H72</f>
        <v>0.48124999999999984</v>
      </c>
      <c r="G73" s="156">
        <v>1</v>
      </c>
      <c r="H73" s="212">
        <f t="shared" si="8"/>
        <v>0.48194444444444429</v>
      </c>
      <c r="I73" s="168"/>
    </row>
    <row r="74" spans="1:9" ht="14.25" x14ac:dyDescent="0.2">
      <c r="A74" s="131" t="s">
        <v>288</v>
      </c>
      <c r="B74" s="143" t="s">
        <v>169</v>
      </c>
      <c r="C74" s="143" t="s">
        <v>453</v>
      </c>
      <c r="D74" s="149" t="s">
        <v>527</v>
      </c>
      <c r="E74" s="143" t="s">
        <v>290</v>
      </c>
      <c r="F74" s="212">
        <f>H73</f>
        <v>0.48194444444444429</v>
      </c>
      <c r="G74" s="156">
        <v>1</v>
      </c>
      <c r="H74" s="212">
        <f t="shared" si="8"/>
        <v>0.48263888888888873</v>
      </c>
      <c r="I74" s="168"/>
    </row>
    <row r="75" spans="1:9" ht="14.25" x14ac:dyDescent="0.2">
      <c r="A75" s="131" t="s">
        <v>425</v>
      </c>
      <c r="B75" s="143" t="s">
        <v>169</v>
      </c>
      <c r="C75" s="143" t="s">
        <v>289</v>
      </c>
      <c r="D75" s="149" t="s">
        <v>527</v>
      </c>
      <c r="E75" s="143" t="s">
        <v>290</v>
      </c>
      <c r="F75" s="212">
        <f>H74</f>
        <v>0.48263888888888873</v>
      </c>
      <c r="G75" s="156">
        <v>1</v>
      </c>
      <c r="H75" s="212">
        <f t="shared" si="8"/>
        <v>0.48333333333333317</v>
      </c>
      <c r="I75" s="168"/>
    </row>
    <row r="76" spans="1:9" ht="15.75" x14ac:dyDescent="0.25">
      <c r="A76" s="130" t="s">
        <v>291</v>
      </c>
      <c r="B76" s="142"/>
      <c r="C76" s="142" t="s">
        <v>292</v>
      </c>
      <c r="D76" s="142"/>
      <c r="E76" s="142"/>
      <c r="F76" s="211"/>
      <c r="G76" s="155"/>
      <c r="H76" s="211"/>
      <c r="I76" s="167"/>
    </row>
    <row r="77" spans="1:9" ht="14.25" x14ac:dyDescent="0.2">
      <c r="A77" s="131" t="s">
        <v>293</v>
      </c>
      <c r="B77" s="143" t="s">
        <v>169</v>
      </c>
      <c r="C77" s="143" t="s">
        <v>294</v>
      </c>
      <c r="D77" s="149" t="s">
        <v>527</v>
      </c>
      <c r="E77" s="143" t="s">
        <v>191</v>
      </c>
      <c r="F77" s="212">
        <f>H75</f>
        <v>0.48333333333333317</v>
      </c>
      <c r="G77" s="156">
        <v>1</v>
      </c>
      <c r="H77" s="212">
        <f t="shared" ref="H77:H86" si="9">F77+TIME(0,G77,0)</f>
        <v>0.48402777777777761</v>
      </c>
      <c r="I77" s="168"/>
    </row>
    <row r="78" spans="1:9" ht="14.25" x14ac:dyDescent="0.2">
      <c r="A78" s="131" t="s">
        <v>295</v>
      </c>
      <c r="B78" s="143" t="s">
        <v>169</v>
      </c>
      <c r="C78" s="143" t="s">
        <v>296</v>
      </c>
      <c r="D78" s="149" t="s">
        <v>527</v>
      </c>
      <c r="E78" s="143" t="s">
        <v>424</v>
      </c>
      <c r="F78" s="212">
        <f t="shared" ref="F78:F86" si="10">H77</f>
        <v>0.48402777777777761</v>
      </c>
      <c r="G78" s="156">
        <v>1</v>
      </c>
      <c r="H78" s="212">
        <f t="shared" si="9"/>
        <v>0.48472222222222205</v>
      </c>
      <c r="I78" s="168"/>
    </row>
    <row r="79" spans="1:9" ht="14.25" x14ac:dyDescent="0.2">
      <c r="A79" s="131" t="s">
        <v>297</v>
      </c>
      <c r="B79" s="143" t="s">
        <v>169</v>
      </c>
      <c r="C79" s="143" t="s">
        <v>298</v>
      </c>
      <c r="D79" s="149" t="s">
        <v>527</v>
      </c>
      <c r="E79" s="143" t="s">
        <v>299</v>
      </c>
      <c r="F79" s="212">
        <f t="shared" si="10"/>
        <v>0.48472222222222205</v>
      </c>
      <c r="G79" s="156">
        <v>1</v>
      </c>
      <c r="H79" s="212">
        <f t="shared" si="9"/>
        <v>0.4854166666666665</v>
      </c>
      <c r="I79" s="168"/>
    </row>
    <row r="80" spans="1:9" ht="14.25" x14ac:dyDescent="0.2">
      <c r="A80" s="131" t="s">
        <v>300</v>
      </c>
      <c r="B80" s="143" t="s">
        <v>169</v>
      </c>
      <c r="C80" s="143" t="s">
        <v>301</v>
      </c>
      <c r="D80" s="149" t="s">
        <v>527</v>
      </c>
      <c r="E80" s="143" t="s">
        <v>362</v>
      </c>
      <c r="F80" s="212">
        <f t="shared" si="10"/>
        <v>0.4854166666666665</v>
      </c>
      <c r="G80" s="156">
        <v>1</v>
      </c>
      <c r="H80" s="212">
        <f t="shared" si="9"/>
        <v>0.48611111111111094</v>
      </c>
      <c r="I80" s="168"/>
    </row>
    <row r="81" spans="1:9" ht="14.25" x14ac:dyDescent="0.2">
      <c r="A81" s="131" t="s">
        <v>302</v>
      </c>
      <c r="B81" s="143" t="s">
        <v>169</v>
      </c>
      <c r="C81" s="143" t="s">
        <v>303</v>
      </c>
      <c r="D81" s="149" t="s">
        <v>527</v>
      </c>
      <c r="E81" s="143" t="s">
        <v>304</v>
      </c>
      <c r="F81" s="212">
        <f t="shared" si="10"/>
        <v>0.48611111111111094</v>
      </c>
      <c r="G81" s="156">
        <v>1</v>
      </c>
      <c r="H81" s="212">
        <f t="shared" si="9"/>
        <v>0.48680555555555538</v>
      </c>
      <c r="I81" s="168"/>
    </row>
    <row r="82" spans="1:9" ht="14.25" x14ac:dyDescent="0.2">
      <c r="A82" s="131" t="s">
        <v>305</v>
      </c>
      <c r="B82" s="143" t="s">
        <v>169</v>
      </c>
      <c r="C82" s="143" t="s">
        <v>306</v>
      </c>
      <c r="D82" s="149" t="s">
        <v>527</v>
      </c>
      <c r="E82" s="143" t="s">
        <v>181</v>
      </c>
      <c r="F82" s="212">
        <f t="shared" si="10"/>
        <v>0.48680555555555538</v>
      </c>
      <c r="G82" s="156">
        <v>1</v>
      </c>
      <c r="H82" s="212">
        <f t="shared" si="9"/>
        <v>0.48749999999999982</v>
      </c>
      <c r="I82" s="168"/>
    </row>
    <row r="83" spans="1:9" ht="14.25" x14ac:dyDescent="0.2">
      <c r="A83" s="131" t="s">
        <v>307</v>
      </c>
      <c r="B83" s="143" t="s">
        <v>169</v>
      </c>
      <c r="C83" s="143" t="s">
        <v>308</v>
      </c>
      <c r="D83" s="149" t="s">
        <v>527</v>
      </c>
      <c r="E83" s="143" t="s">
        <v>309</v>
      </c>
      <c r="F83" s="212">
        <f t="shared" si="10"/>
        <v>0.48749999999999982</v>
      </c>
      <c r="G83" s="156">
        <v>1</v>
      </c>
      <c r="H83" s="212">
        <f t="shared" si="9"/>
        <v>0.48819444444444426</v>
      </c>
      <c r="I83" s="168"/>
    </row>
    <row r="84" spans="1:9" ht="14.25" x14ac:dyDescent="0.2">
      <c r="A84" s="131" t="s">
        <v>310</v>
      </c>
      <c r="B84" s="143" t="s">
        <v>169</v>
      </c>
      <c r="C84" s="143" t="s">
        <v>311</v>
      </c>
      <c r="D84" s="149" t="s">
        <v>527</v>
      </c>
      <c r="E84" s="143" t="s">
        <v>312</v>
      </c>
      <c r="F84" s="212">
        <f t="shared" si="10"/>
        <v>0.48819444444444426</v>
      </c>
      <c r="G84" s="156">
        <v>1</v>
      </c>
      <c r="H84" s="212">
        <f t="shared" si="9"/>
        <v>0.48888888888888871</v>
      </c>
      <c r="I84" s="168"/>
    </row>
    <row r="85" spans="1:9" ht="14.25" x14ac:dyDescent="0.2">
      <c r="A85" s="131" t="s">
        <v>313</v>
      </c>
      <c r="B85" s="143" t="s">
        <v>169</v>
      </c>
      <c r="C85" s="143" t="s">
        <v>314</v>
      </c>
      <c r="D85" s="149" t="s">
        <v>527</v>
      </c>
      <c r="E85" s="143" t="s">
        <v>315</v>
      </c>
      <c r="F85" s="212">
        <f t="shared" si="10"/>
        <v>0.48888888888888871</v>
      </c>
      <c r="G85" s="156">
        <v>1</v>
      </c>
      <c r="H85" s="212">
        <f t="shared" si="9"/>
        <v>0.48958333333333315</v>
      </c>
      <c r="I85" s="168"/>
    </row>
    <row r="86" spans="1:9" ht="14.25" x14ac:dyDescent="0.2">
      <c r="A86" s="131" t="s">
        <v>426</v>
      </c>
      <c r="B86" s="143" t="s">
        <v>169</v>
      </c>
      <c r="C86" s="143" t="s">
        <v>467</v>
      </c>
      <c r="D86" s="149" t="s">
        <v>527</v>
      </c>
      <c r="E86" s="143" t="s">
        <v>391</v>
      </c>
      <c r="F86" s="212">
        <f t="shared" si="10"/>
        <v>0.48958333333333315</v>
      </c>
      <c r="G86" s="156">
        <v>1</v>
      </c>
      <c r="H86" s="212">
        <f t="shared" si="9"/>
        <v>0.49027777777777759</v>
      </c>
      <c r="I86" s="168"/>
    </row>
    <row r="87" spans="1:9" ht="15.75" x14ac:dyDescent="0.25">
      <c r="A87" s="130" t="s">
        <v>316</v>
      </c>
      <c r="B87" s="142"/>
      <c r="C87" s="142" t="s">
        <v>317</v>
      </c>
      <c r="D87" s="142"/>
      <c r="E87" s="142"/>
      <c r="F87" s="211"/>
      <c r="G87" s="155"/>
      <c r="H87" s="211"/>
      <c r="I87" s="167"/>
    </row>
    <row r="88" spans="1:9" ht="14.25" x14ac:dyDescent="0.2">
      <c r="A88" s="131" t="s">
        <v>318</v>
      </c>
      <c r="B88" s="143" t="s">
        <v>169</v>
      </c>
      <c r="C88" s="143" t="s">
        <v>468</v>
      </c>
      <c r="D88" s="149" t="s">
        <v>527</v>
      </c>
      <c r="E88" s="143" t="s">
        <v>455</v>
      </c>
      <c r="F88" s="212">
        <f>H86</f>
        <v>0.49027777777777759</v>
      </c>
      <c r="G88" s="156">
        <v>1</v>
      </c>
      <c r="H88" s="212">
        <f>F88+TIME(0,G88,0)</f>
        <v>0.49097222222222203</v>
      </c>
      <c r="I88" s="168"/>
    </row>
    <row r="89" spans="1:9" ht="14.25" x14ac:dyDescent="0.2">
      <c r="A89" s="176" t="s">
        <v>454</v>
      </c>
      <c r="B89" s="182"/>
      <c r="C89" s="182"/>
      <c r="D89" s="182"/>
      <c r="E89" s="182"/>
      <c r="F89" s="218">
        <f>H88</f>
        <v>0.49097222222222203</v>
      </c>
      <c r="G89" s="188">
        <v>0</v>
      </c>
      <c r="H89" s="218">
        <f>F89+TIME(0,G89,0)</f>
        <v>0.49097222222222203</v>
      </c>
      <c r="I89" s="194"/>
    </row>
    <row r="91" spans="1:9" ht="15.75" x14ac:dyDescent="0.25">
      <c r="A91" s="127" t="s">
        <v>320</v>
      </c>
      <c r="B91" s="139"/>
      <c r="C91" s="139" t="s">
        <v>321</v>
      </c>
      <c r="D91" s="139"/>
      <c r="E91" s="139"/>
      <c r="F91" s="208"/>
      <c r="G91" s="152"/>
      <c r="H91" s="208"/>
      <c r="I91" s="164"/>
    </row>
    <row r="92" spans="1:9" ht="15" x14ac:dyDescent="0.2">
      <c r="A92" s="173" t="s">
        <v>322</v>
      </c>
      <c r="B92" s="179"/>
      <c r="C92" s="179"/>
      <c r="D92" s="179"/>
      <c r="E92" s="179"/>
      <c r="F92" s="216">
        <f>H89</f>
        <v>0.49097222222222203</v>
      </c>
      <c r="G92" s="185">
        <v>0</v>
      </c>
      <c r="H92" s="216">
        <f>F92+TIME(0,G92,0)</f>
        <v>0.49097222222222203</v>
      </c>
      <c r="I92" s="191"/>
    </row>
    <row r="94" spans="1:9" ht="15.75" x14ac:dyDescent="0.25">
      <c r="A94" s="134" t="s">
        <v>325</v>
      </c>
      <c r="B94" s="146"/>
      <c r="C94" s="146" t="s">
        <v>326</v>
      </c>
      <c r="D94" s="146"/>
      <c r="E94" s="146" t="s">
        <v>171</v>
      </c>
      <c r="F94" s="219">
        <f>H92</f>
        <v>0.49097222222222203</v>
      </c>
      <c r="G94" s="159">
        <v>1</v>
      </c>
      <c r="H94" s="219">
        <f>F94+TIME(0,G94,0)</f>
        <v>0.49166666666666647</v>
      </c>
      <c r="I94" s="146"/>
    </row>
    <row r="95" spans="1:9" x14ac:dyDescent="0.2">
      <c r="A95" s="135"/>
      <c r="B95" s="135"/>
      <c r="C95" s="135" t="s">
        <v>327</v>
      </c>
      <c r="D95" s="135"/>
      <c r="E95" s="135"/>
      <c r="F95" s="220"/>
      <c r="G95" s="160">
        <f>(H95-H94) * 24 * 60</f>
        <v>42.000000000000327</v>
      </c>
      <c r="H95" s="220">
        <v>0.52083333333333337</v>
      </c>
      <c r="I95" s="135"/>
    </row>
    <row r="97" spans="1:9" ht="15.75" x14ac:dyDescent="0.25">
      <c r="A97" s="261" t="s">
        <v>469</v>
      </c>
      <c r="B97" s="262"/>
      <c r="C97" s="262"/>
      <c r="D97" s="262"/>
      <c r="E97" s="262"/>
      <c r="F97" s="262"/>
      <c r="G97" s="262"/>
      <c r="H97" s="262"/>
      <c r="I97" s="262"/>
    </row>
    <row r="98" spans="1:9" s="3" customFormat="1" ht="31.5" x14ac:dyDescent="0.25">
      <c r="A98" s="126" t="s">
        <v>158</v>
      </c>
      <c r="B98" s="126" t="s">
        <v>159</v>
      </c>
      <c r="C98" s="126" t="s">
        <v>68</v>
      </c>
      <c r="D98" s="126" t="s">
        <v>160</v>
      </c>
      <c r="E98" s="126" t="s">
        <v>161</v>
      </c>
      <c r="F98" s="207" t="s">
        <v>162</v>
      </c>
      <c r="G98" s="151" t="s">
        <v>163</v>
      </c>
      <c r="H98" s="207" t="s">
        <v>164</v>
      </c>
      <c r="I98" s="126" t="s">
        <v>165</v>
      </c>
    </row>
    <row r="99" spans="1:9" ht="15.75" x14ac:dyDescent="0.25">
      <c r="A99" s="127" t="s">
        <v>166</v>
      </c>
      <c r="B99" s="139"/>
      <c r="C99" s="139" t="s">
        <v>167</v>
      </c>
      <c r="D99" s="139"/>
      <c r="E99" s="139"/>
      <c r="F99" s="208"/>
      <c r="G99" s="152"/>
      <c r="H99" s="208"/>
      <c r="I99" s="164"/>
    </row>
    <row r="100" spans="1:9" ht="15" x14ac:dyDescent="0.2">
      <c r="A100" s="128" t="s">
        <v>168</v>
      </c>
      <c r="B100" s="140" t="s">
        <v>169</v>
      </c>
      <c r="C100" s="140" t="s">
        <v>328</v>
      </c>
      <c r="D100" s="140"/>
      <c r="E100" s="140" t="s">
        <v>171</v>
      </c>
      <c r="F100" s="209">
        <v>0.4375</v>
      </c>
      <c r="G100" s="153">
        <v>1</v>
      </c>
      <c r="H100" s="209">
        <f>F100+TIME(0,G100,0)</f>
        <v>0.43819444444444444</v>
      </c>
      <c r="I100" s="165"/>
    </row>
    <row r="101" spans="1:9" ht="15" x14ac:dyDescent="0.2">
      <c r="A101" s="128" t="s">
        <v>172</v>
      </c>
      <c r="B101" s="140" t="s">
        <v>169</v>
      </c>
      <c r="C101" s="140" t="s">
        <v>329</v>
      </c>
      <c r="D101" s="140"/>
      <c r="E101" s="140" t="s">
        <v>174</v>
      </c>
      <c r="F101" s="209">
        <f>H100</f>
        <v>0.43819444444444444</v>
      </c>
      <c r="G101" s="153">
        <v>1</v>
      </c>
      <c r="H101" s="209">
        <f>F101+TIME(0,G101,0)</f>
        <v>0.43888888888888888</v>
      </c>
      <c r="I101" s="165"/>
    </row>
    <row r="102" spans="1:9" ht="15" x14ac:dyDescent="0.2">
      <c r="A102" s="129" t="s">
        <v>175</v>
      </c>
      <c r="B102" s="141" t="s">
        <v>178</v>
      </c>
      <c r="C102" s="141" t="s">
        <v>396</v>
      </c>
      <c r="D102" s="204" t="s">
        <v>518</v>
      </c>
      <c r="E102" s="141" t="s">
        <v>171</v>
      </c>
      <c r="F102" s="210">
        <f>H101</f>
        <v>0.43888888888888888</v>
      </c>
      <c r="G102" s="154">
        <v>1</v>
      </c>
      <c r="H102" s="210">
        <f>F102+TIME(0,G102,0)</f>
        <v>0.43958333333333333</v>
      </c>
      <c r="I102" s="166"/>
    </row>
    <row r="104" spans="1:9" ht="15.75" x14ac:dyDescent="0.25">
      <c r="A104" s="127" t="s">
        <v>184</v>
      </c>
      <c r="B104" s="139"/>
      <c r="C104" s="139" t="s">
        <v>185</v>
      </c>
      <c r="D104" s="139"/>
      <c r="E104" s="139"/>
      <c r="F104" s="208"/>
      <c r="G104" s="152"/>
      <c r="H104" s="208"/>
      <c r="I104" s="164"/>
    </row>
    <row r="105" spans="1:9" ht="15" x14ac:dyDescent="0.2">
      <c r="A105" s="128" t="s">
        <v>186</v>
      </c>
      <c r="B105" s="140" t="s">
        <v>169</v>
      </c>
      <c r="C105" s="140" t="s">
        <v>330</v>
      </c>
      <c r="D105" s="203" t="s">
        <v>519</v>
      </c>
      <c r="E105" s="140" t="s">
        <v>171</v>
      </c>
      <c r="F105" s="209">
        <f>H102</f>
        <v>0.43958333333333333</v>
      </c>
      <c r="G105" s="153">
        <v>1</v>
      </c>
      <c r="H105" s="209">
        <f t="shared" ref="H105:H110" si="11">F105+TIME(0,G105,0)</f>
        <v>0.44027777777777777</v>
      </c>
      <c r="I105" s="165"/>
    </row>
    <row r="106" spans="1:9" ht="15" x14ac:dyDescent="0.2">
      <c r="A106" s="128" t="s">
        <v>219</v>
      </c>
      <c r="B106" s="140" t="s">
        <v>169</v>
      </c>
      <c r="C106" s="140" t="s">
        <v>331</v>
      </c>
      <c r="D106" s="203" t="s">
        <v>519</v>
      </c>
      <c r="E106" s="140" t="s">
        <v>171</v>
      </c>
      <c r="F106" s="209">
        <f>H105</f>
        <v>0.44027777777777777</v>
      </c>
      <c r="G106" s="153">
        <v>1</v>
      </c>
      <c r="H106" s="209">
        <f t="shared" si="11"/>
        <v>0.44097222222222221</v>
      </c>
      <c r="I106" s="165"/>
    </row>
    <row r="107" spans="1:9" ht="15" x14ac:dyDescent="0.2">
      <c r="A107" s="128" t="s">
        <v>221</v>
      </c>
      <c r="B107" s="140" t="s">
        <v>169</v>
      </c>
      <c r="C107" s="140" t="s">
        <v>332</v>
      </c>
      <c r="D107" s="203" t="s">
        <v>519</v>
      </c>
      <c r="E107" s="140" t="s">
        <v>171</v>
      </c>
      <c r="F107" s="209">
        <f>H106</f>
        <v>0.44097222222222221</v>
      </c>
      <c r="G107" s="153">
        <v>1</v>
      </c>
      <c r="H107" s="209">
        <f t="shared" si="11"/>
        <v>0.44166666666666665</v>
      </c>
      <c r="I107" s="165"/>
    </row>
    <row r="108" spans="1:9" ht="15" x14ac:dyDescent="0.2">
      <c r="A108" s="128" t="s">
        <v>225</v>
      </c>
      <c r="B108" s="140" t="s">
        <v>169</v>
      </c>
      <c r="C108" s="140" t="s">
        <v>333</v>
      </c>
      <c r="D108" s="140"/>
      <c r="E108" s="140" t="s">
        <v>174</v>
      </c>
      <c r="F108" s="209">
        <f>H107</f>
        <v>0.44166666666666665</v>
      </c>
      <c r="G108" s="153">
        <v>1</v>
      </c>
      <c r="H108" s="209">
        <f t="shared" si="11"/>
        <v>0.44236111111111109</v>
      </c>
      <c r="I108" s="165"/>
    </row>
    <row r="109" spans="1:9" ht="15" x14ac:dyDescent="0.2">
      <c r="A109" s="175" t="s">
        <v>226</v>
      </c>
      <c r="B109" s="181"/>
      <c r="C109" s="181"/>
      <c r="D109" s="181"/>
      <c r="E109" s="181"/>
      <c r="F109" s="221">
        <f>H108</f>
        <v>0.44236111111111109</v>
      </c>
      <c r="G109" s="187">
        <v>0</v>
      </c>
      <c r="H109" s="221">
        <f t="shared" si="11"/>
        <v>0.44236111111111109</v>
      </c>
      <c r="I109" s="193"/>
    </row>
    <row r="110" spans="1:9" ht="15" x14ac:dyDescent="0.2">
      <c r="A110" s="173" t="s">
        <v>334</v>
      </c>
      <c r="B110" s="179"/>
      <c r="C110" s="179"/>
      <c r="D110" s="179"/>
      <c r="E110" s="179"/>
      <c r="F110" s="216">
        <f>H109</f>
        <v>0.44236111111111109</v>
      </c>
      <c r="G110" s="185">
        <v>0</v>
      </c>
      <c r="H110" s="216">
        <f t="shared" si="11"/>
        <v>0.44236111111111109</v>
      </c>
      <c r="I110" s="191"/>
    </row>
    <row r="112" spans="1:9" ht="15.75" x14ac:dyDescent="0.25">
      <c r="A112" s="127" t="s">
        <v>227</v>
      </c>
      <c r="B112" s="139"/>
      <c r="C112" s="139" t="s">
        <v>335</v>
      </c>
      <c r="D112" s="139"/>
      <c r="E112" s="139"/>
      <c r="F112" s="208"/>
      <c r="G112" s="152"/>
      <c r="H112" s="208"/>
      <c r="I112" s="164"/>
    </row>
    <row r="113" spans="1:9" ht="15" x14ac:dyDescent="0.2">
      <c r="A113" s="173" t="s">
        <v>229</v>
      </c>
      <c r="B113" s="179"/>
      <c r="C113" s="179"/>
      <c r="D113" s="179"/>
      <c r="E113" s="179"/>
      <c r="F113" s="216">
        <f>H110</f>
        <v>0.44236111111111109</v>
      </c>
      <c r="G113" s="185">
        <v>0</v>
      </c>
      <c r="H113" s="216">
        <f>F113+TIME(0,G113,0)</f>
        <v>0.44236111111111109</v>
      </c>
      <c r="I113" s="191"/>
    </row>
    <row r="115" spans="1:9" ht="15.75" x14ac:dyDescent="0.25">
      <c r="A115" s="127" t="s">
        <v>252</v>
      </c>
      <c r="B115" s="139"/>
      <c r="C115" s="139" t="s">
        <v>336</v>
      </c>
      <c r="D115" s="139"/>
      <c r="E115" s="139"/>
      <c r="F115" s="208"/>
      <c r="G115" s="152"/>
      <c r="H115" s="208"/>
      <c r="I115" s="164"/>
    </row>
    <row r="116" spans="1:9" ht="15.75" x14ac:dyDescent="0.25">
      <c r="A116" s="130" t="s">
        <v>254</v>
      </c>
      <c r="B116" s="142"/>
      <c r="C116" s="142" t="s">
        <v>337</v>
      </c>
      <c r="D116" s="142"/>
      <c r="E116" s="142"/>
      <c r="F116" s="211"/>
      <c r="G116" s="155"/>
      <c r="H116" s="211"/>
      <c r="I116" s="167"/>
    </row>
    <row r="117" spans="1:9" ht="14.25" x14ac:dyDescent="0.2">
      <c r="A117" s="131" t="s">
        <v>256</v>
      </c>
      <c r="B117" s="143" t="s">
        <v>169</v>
      </c>
      <c r="C117" s="143" t="s">
        <v>338</v>
      </c>
      <c r="D117" s="143"/>
      <c r="E117" s="143" t="s">
        <v>339</v>
      </c>
      <c r="F117" s="212">
        <f>H113</f>
        <v>0.44236111111111109</v>
      </c>
      <c r="G117" s="156">
        <v>5</v>
      </c>
      <c r="H117" s="212">
        <f>F117+TIME(0,G117,0)</f>
        <v>0.4458333333333333</v>
      </c>
      <c r="I117" s="168" t="s">
        <v>522</v>
      </c>
    </row>
    <row r="118" spans="1:9" ht="14.25" x14ac:dyDescent="0.2">
      <c r="A118" s="131" t="s">
        <v>258</v>
      </c>
      <c r="B118" s="143" t="s">
        <v>169</v>
      </c>
      <c r="C118" s="143" t="s">
        <v>340</v>
      </c>
      <c r="D118" s="149" t="s">
        <v>520</v>
      </c>
      <c r="E118" s="143" t="s">
        <v>191</v>
      </c>
      <c r="F118" s="212">
        <f>H117</f>
        <v>0.4458333333333333</v>
      </c>
      <c r="G118" s="156">
        <v>10</v>
      </c>
      <c r="H118" s="212">
        <f>F118+TIME(0,G118,0)</f>
        <v>0.45277777777777772</v>
      </c>
      <c r="I118" s="168"/>
    </row>
    <row r="119" spans="1:9" ht="15.75" x14ac:dyDescent="0.25">
      <c r="A119" s="130" t="s">
        <v>277</v>
      </c>
      <c r="B119" s="142"/>
      <c r="C119" s="142" t="s">
        <v>341</v>
      </c>
      <c r="D119" s="142"/>
      <c r="E119" s="142"/>
      <c r="F119" s="211"/>
      <c r="G119" s="155"/>
      <c r="H119" s="211"/>
      <c r="I119" s="167"/>
    </row>
    <row r="120" spans="1:9" ht="28.5" x14ac:dyDescent="0.2">
      <c r="A120" s="131" t="s">
        <v>279</v>
      </c>
      <c r="B120" s="143" t="s">
        <v>169</v>
      </c>
      <c r="C120" s="143" t="s">
        <v>503</v>
      </c>
      <c r="D120" s="143"/>
      <c r="E120" s="143" t="s">
        <v>504</v>
      </c>
      <c r="F120" s="212">
        <f>H118</f>
        <v>0.45277777777777772</v>
      </c>
      <c r="G120" s="156">
        <v>5</v>
      </c>
      <c r="H120" s="212">
        <f>F120+TIME(0,G120,0)</f>
        <v>0.45624999999999993</v>
      </c>
      <c r="I120" s="168" t="s">
        <v>522</v>
      </c>
    </row>
    <row r="121" spans="1:9" ht="14.25" x14ac:dyDescent="0.2">
      <c r="A121" s="176" t="s">
        <v>282</v>
      </c>
      <c r="B121" s="182"/>
      <c r="C121" s="182"/>
      <c r="D121" s="182"/>
      <c r="E121" s="182"/>
      <c r="F121" s="218">
        <f>H120</f>
        <v>0.45624999999999993</v>
      </c>
      <c r="G121" s="188">
        <v>0</v>
      </c>
      <c r="H121" s="218">
        <f>F121+TIME(0,G121,0)</f>
        <v>0.45624999999999993</v>
      </c>
      <c r="I121" s="194"/>
    </row>
    <row r="123" spans="1:9" ht="15.75" x14ac:dyDescent="0.25">
      <c r="A123" s="127" t="s">
        <v>320</v>
      </c>
      <c r="B123" s="139"/>
      <c r="C123" s="139" t="s">
        <v>342</v>
      </c>
      <c r="D123" s="139"/>
      <c r="E123" s="139"/>
      <c r="F123" s="208"/>
      <c r="G123" s="152"/>
      <c r="H123" s="208"/>
      <c r="I123" s="164"/>
    </row>
    <row r="124" spans="1:9" ht="15" x14ac:dyDescent="0.2">
      <c r="A124" s="128" t="s">
        <v>322</v>
      </c>
      <c r="B124" s="140" t="s">
        <v>178</v>
      </c>
      <c r="C124" s="140" t="s">
        <v>343</v>
      </c>
      <c r="D124" s="203" t="s">
        <v>518</v>
      </c>
      <c r="E124" s="140" t="s">
        <v>171</v>
      </c>
      <c r="F124" s="209">
        <f>H121</f>
        <v>0.45624999999999993</v>
      </c>
      <c r="G124" s="153">
        <v>6</v>
      </c>
      <c r="H124" s="209">
        <f t="shared" ref="H124:H133" si="12">F124+TIME(0,G124,0)</f>
        <v>0.46041666666666659</v>
      </c>
      <c r="I124" s="165"/>
    </row>
    <row r="125" spans="1:9" ht="15" x14ac:dyDescent="0.2">
      <c r="A125" s="128" t="s">
        <v>323</v>
      </c>
      <c r="B125" s="140" t="s">
        <v>169</v>
      </c>
      <c r="C125" s="140" t="s">
        <v>505</v>
      </c>
      <c r="D125" s="140"/>
      <c r="E125" s="140" t="s">
        <v>236</v>
      </c>
      <c r="F125" s="209">
        <f t="shared" ref="F125:F133" si="13">H124</f>
        <v>0.46041666666666659</v>
      </c>
      <c r="G125" s="153">
        <v>15</v>
      </c>
      <c r="H125" s="209">
        <f t="shared" si="12"/>
        <v>0.47083333333333327</v>
      </c>
      <c r="I125" s="165"/>
    </row>
    <row r="126" spans="1:9" ht="15" x14ac:dyDescent="0.2">
      <c r="A126" s="128" t="s">
        <v>324</v>
      </c>
      <c r="B126" s="140" t="s">
        <v>344</v>
      </c>
      <c r="C126" s="140" t="s">
        <v>506</v>
      </c>
      <c r="D126" s="140"/>
      <c r="E126" s="140" t="s">
        <v>281</v>
      </c>
      <c r="F126" s="209">
        <f t="shared" si="13"/>
        <v>0.47083333333333327</v>
      </c>
      <c r="G126" s="153">
        <v>5</v>
      </c>
      <c r="H126" s="209">
        <f t="shared" si="12"/>
        <v>0.47430555555555548</v>
      </c>
      <c r="I126" s="165" t="s">
        <v>522</v>
      </c>
    </row>
    <row r="127" spans="1:9" ht="30" x14ac:dyDescent="0.2">
      <c r="A127" s="128" t="s">
        <v>434</v>
      </c>
      <c r="B127" s="140" t="s">
        <v>344</v>
      </c>
      <c r="C127" s="140" t="s">
        <v>540</v>
      </c>
      <c r="D127" s="140"/>
      <c r="E127" s="140" t="s">
        <v>455</v>
      </c>
      <c r="F127" s="209">
        <f t="shared" si="13"/>
        <v>0.47430555555555548</v>
      </c>
      <c r="G127" s="153">
        <v>5</v>
      </c>
      <c r="H127" s="209">
        <f t="shared" si="12"/>
        <v>0.47777777777777769</v>
      </c>
      <c r="I127" s="165" t="s">
        <v>533</v>
      </c>
    </row>
    <row r="128" spans="1:9" ht="15" x14ac:dyDescent="0.2">
      <c r="A128" s="128" t="s">
        <v>475</v>
      </c>
      <c r="B128" s="140" t="s">
        <v>169</v>
      </c>
      <c r="C128" s="140" t="s">
        <v>521</v>
      </c>
      <c r="D128" s="140"/>
      <c r="E128" s="140"/>
      <c r="F128" s="209">
        <f t="shared" si="13"/>
        <v>0.47777777777777769</v>
      </c>
      <c r="G128" s="153">
        <v>20</v>
      </c>
      <c r="H128" s="209">
        <f t="shared" si="12"/>
        <v>0.49166666666666659</v>
      </c>
      <c r="I128" s="165" t="s">
        <v>522</v>
      </c>
    </row>
    <row r="129" spans="1:9" ht="15" x14ac:dyDescent="0.2">
      <c r="A129" s="128" t="s">
        <v>507</v>
      </c>
      <c r="B129" s="140" t="s">
        <v>169</v>
      </c>
      <c r="C129" s="140" t="s">
        <v>523</v>
      </c>
      <c r="D129" s="140"/>
      <c r="E129" s="140"/>
      <c r="F129" s="209">
        <f t="shared" si="13"/>
        <v>0.49166666666666659</v>
      </c>
      <c r="G129" s="153">
        <v>20</v>
      </c>
      <c r="H129" s="209">
        <f t="shared" si="12"/>
        <v>0.50555555555555542</v>
      </c>
      <c r="I129" s="165" t="s">
        <v>522</v>
      </c>
    </row>
    <row r="130" spans="1:9" ht="15" x14ac:dyDescent="0.2">
      <c r="A130" s="175" t="s">
        <v>508</v>
      </c>
      <c r="B130" s="181"/>
      <c r="C130" s="181"/>
      <c r="D130" s="181"/>
      <c r="E130" s="181"/>
      <c r="F130" s="221">
        <f t="shared" si="13"/>
        <v>0.50555555555555542</v>
      </c>
      <c r="G130" s="187">
        <v>0</v>
      </c>
      <c r="H130" s="221">
        <f t="shared" si="12"/>
        <v>0.50555555555555542</v>
      </c>
      <c r="I130" s="193"/>
    </row>
    <row r="131" spans="1:9" ht="15" x14ac:dyDescent="0.2">
      <c r="A131" s="175" t="s">
        <v>509</v>
      </c>
      <c r="B131" s="181"/>
      <c r="C131" s="181"/>
      <c r="D131" s="181"/>
      <c r="E131" s="181"/>
      <c r="F131" s="221">
        <f t="shared" si="13"/>
        <v>0.50555555555555542</v>
      </c>
      <c r="G131" s="187">
        <v>0</v>
      </c>
      <c r="H131" s="221">
        <f t="shared" si="12"/>
        <v>0.50555555555555542</v>
      </c>
      <c r="I131" s="193"/>
    </row>
    <row r="132" spans="1:9" ht="15" x14ac:dyDescent="0.2">
      <c r="A132" s="175" t="s">
        <v>510</v>
      </c>
      <c r="B132" s="181"/>
      <c r="C132" s="181"/>
      <c r="D132" s="181"/>
      <c r="E132" s="181"/>
      <c r="F132" s="221">
        <f t="shared" si="13"/>
        <v>0.50555555555555542</v>
      </c>
      <c r="G132" s="187">
        <v>0</v>
      </c>
      <c r="H132" s="221">
        <f t="shared" si="12"/>
        <v>0.50555555555555542</v>
      </c>
      <c r="I132" s="193"/>
    </row>
    <row r="133" spans="1:9" ht="15" x14ac:dyDescent="0.2">
      <c r="A133" s="173" t="s">
        <v>541</v>
      </c>
      <c r="B133" s="179"/>
      <c r="C133" s="179"/>
      <c r="D133" s="179"/>
      <c r="E133" s="179"/>
      <c r="F133" s="216">
        <f t="shared" si="13"/>
        <v>0.50555555555555542</v>
      </c>
      <c r="G133" s="185">
        <v>0</v>
      </c>
      <c r="H133" s="216">
        <f t="shared" si="12"/>
        <v>0.50555555555555542</v>
      </c>
      <c r="I133" s="191"/>
    </row>
    <row r="135" spans="1:9" ht="15.75" x14ac:dyDescent="0.25">
      <c r="A135" s="177" t="s">
        <v>325</v>
      </c>
      <c r="B135" s="183"/>
      <c r="C135" s="183" t="s">
        <v>326</v>
      </c>
      <c r="D135" s="183"/>
      <c r="E135" s="183" t="s">
        <v>171</v>
      </c>
      <c r="F135" s="222">
        <f>H133</f>
        <v>0.50555555555555542</v>
      </c>
      <c r="G135" s="189">
        <v>0</v>
      </c>
      <c r="H135" s="222">
        <f>F135+TIME(0,G135,0)</f>
        <v>0.50555555555555542</v>
      </c>
      <c r="I135" s="183"/>
    </row>
    <row r="136" spans="1:9" x14ac:dyDescent="0.2">
      <c r="A136" s="135"/>
      <c r="B136" s="135"/>
      <c r="C136" s="135" t="s">
        <v>327</v>
      </c>
      <c r="D136" s="135"/>
      <c r="E136" s="135"/>
      <c r="F136" s="220"/>
      <c r="G136" s="160">
        <f>(H136-H135) * 24 * 60</f>
        <v>22.000000000000242</v>
      </c>
      <c r="H136" s="220">
        <v>0.52083333333333337</v>
      </c>
      <c r="I136" s="135"/>
    </row>
    <row r="138" spans="1:9" ht="15.75" x14ac:dyDescent="0.25">
      <c r="A138" s="261" t="s">
        <v>470</v>
      </c>
      <c r="B138" s="262"/>
      <c r="C138" s="262"/>
      <c r="D138" s="262"/>
      <c r="E138" s="262"/>
      <c r="F138" s="262"/>
      <c r="G138" s="262"/>
      <c r="H138" s="262"/>
      <c r="I138" s="262"/>
    </row>
    <row r="139" spans="1:9" s="3" customFormat="1" ht="31.5" x14ac:dyDescent="0.25">
      <c r="A139" s="126" t="s">
        <v>158</v>
      </c>
      <c r="B139" s="126" t="s">
        <v>159</v>
      </c>
      <c r="C139" s="126" t="s">
        <v>68</v>
      </c>
      <c r="D139" s="126" t="s">
        <v>160</v>
      </c>
      <c r="E139" s="126" t="s">
        <v>161</v>
      </c>
      <c r="F139" s="207" t="s">
        <v>162</v>
      </c>
      <c r="G139" s="151" t="s">
        <v>163</v>
      </c>
      <c r="H139" s="207" t="s">
        <v>164</v>
      </c>
      <c r="I139" s="126" t="s">
        <v>165</v>
      </c>
    </row>
    <row r="140" spans="1:9" ht="15.75" x14ac:dyDescent="0.25">
      <c r="A140" s="127" t="s">
        <v>166</v>
      </c>
      <c r="B140" s="139"/>
      <c r="C140" s="139" t="s">
        <v>167</v>
      </c>
      <c r="D140" s="139"/>
      <c r="E140" s="139"/>
      <c r="F140" s="208"/>
      <c r="G140" s="152"/>
      <c r="H140" s="208"/>
      <c r="I140" s="164"/>
    </row>
    <row r="141" spans="1:9" ht="15" x14ac:dyDescent="0.2">
      <c r="A141" s="128" t="s">
        <v>168</v>
      </c>
      <c r="B141" s="140" t="s">
        <v>169</v>
      </c>
      <c r="C141" s="140" t="s">
        <v>328</v>
      </c>
      <c r="D141" s="140"/>
      <c r="E141" s="140" t="s">
        <v>171</v>
      </c>
      <c r="F141" s="209">
        <v>0.33333333333333331</v>
      </c>
      <c r="G141" s="153">
        <v>1</v>
      </c>
      <c r="H141" s="209">
        <f>F141+TIME(0,G141,0)</f>
        <v>0.33402777777777776</v>
      </c>
      <c r="I141" s="165"/>
    </row>
    <row r="142" spans="1:9" ht="15" x14ac:dyDescent="0.2">
      <c r="A142" s="128" t="s">
        <v>172</v>
      </c>
      <c r="B142" s="140" t="s">
        <v>169</v>
      </c>
      <c r="C142" s="140" t="s">
        <v>329</v>
      </c>
      <c r="D142" s="140"/>
      <c r="E142" s="140" t="s">
        <v>174</v>
      </c>
      <c r="F142" s="209">
        <f>H141</f>
        <v>0.33402777777777776</v>
      </c>
      <c r="G142" s="153">
        <v>1</v>
      </c>
      <c r="H142" s="209">
        <f>F142+TIME(0,G142,0)</f>
        <v>0.3347222222222222</v>
      </c>
      <c r="I142" s="165"/>
    </row>
    <row r="143" spans="1:9" ht="15" x14ac:dyDescent="0.2">
      <c r="A143" s="129" t="s">
        <v>175</v>
      </c>
      <c r="B143" s="141" t="s">
        <v>178</v>
      </c>
      <c r="C143" s="141" t="s">
        <v>397</v>
      </c>
      <c r="D143" s="204" t="s">
        <v>518</v>
      </c>
      <c r="E143" s="141" t="s">
        <v>171</v>
      </c>
      <c r="F143" s="210">
        <f>H142</f>
        <v>0.3347222222222222</v>
      </c>
      <c r="G143" s="154">
        <v>1</v>
      </c>
      <c r="H143" s="210">
        <f>F143+TIME(0,G143,0)</f>
        <v>0.33541666666666664</v>
      </c>
      <c r="I143" s="166"/>
    </row>
    <row r="145" spans="1:9" ht="15.75" x14ac:dyDescent="0.25">
      <c r="A145" s="127" t="s">
        <v>184</v>
      </c>
      <c r="B145" s="139"/>
      <c r="C145" s="139" t="s">
        <v>185</v>
      </c>
      <c r="D145" s="139"/>
      <c r="E145" s="139"/>
      <c r="F145" s="208"/>
      <c r="G145" s="152"/>
      <c r="H145" s="208"/>
      <c r="I145" s="164"/>
    </row>
    <row r="146" spans="1:9" ht="15" x14ac:dyDescent="0.2">
      <c r="A146" s="128" t="s">
        <v>186</v>
      </c>
      <c r="B146" s="140" t="s">
        <v>169</v>
      </c>
      <c r="C146" s="140" t="s">
        <v>330</v>
      </c>
      <c r="D146" s="203" t="s">
        <v>519</v>
      </c>
      <c r="E146" s="140" t="s">
        <v>171</v>
      </c>
      <c r="F146" s="209">
        <f>H143</f>
        <v>0.33541666666666664</v>
      </c>
      <c r="G146" s="153">
        <v>1</v>
      </c>
      <c r="H146" s="209">
        <f t="shared" ref="H146:H154" si="14">F146+TIME(0,G146,0)</f>
        <v>0.33611111111111108</v>
      </c>
      <c r="I146" s="165"/>
    </row>
    <row r="147" spans="1:9" ht="15" x14ac:dyDescent="0.2">
      <c r="A147" s="128" t="s">
        <v>219</v>
      </c>
      <c r="B147" s="140" t="s">
        <v>169</v>
      </c>
      <c r="C147" s="140" t="s">
        <v>331</v>
      </c>
      <c r="D147" s="203" t="s">
        <v>519</v>
      </c>
      <c r="E147" s="140" t="s">
        <v>171</v>
      </c>
      <c r="F147" s="209">
        <f t="shared" ref="F147:F154" si="15">H146</f>
        <v>0.33611111111111108</v>
      </c>
      <c r="G147" s="153">
        <v>1</v>
      </c>
      <c r="H147" s="209">
        <f t="shared" si="14"/>
        <v>0.33680555555555552</v>
      </c>
      <c r="I147" s="165"/>
    </row>
    <row r="148" spans="1:9" ht="15" x14ac:dyDescent="0.2">
      <c r="A148" s="128" t="s">
        <v>221</v>
      </c>
      <c r="B148" s="140" t="s">
        <v>169</v>
      </c>
      <c r="C148" s="140" t="s">
        <v>345</v>
      </c>
      <c r="D148" s="140"/>
      <c r="E148" s="140" t="s">
        <v>181</v>
      </c>
      <c r="F148" s="209">
        <f t="shared" si="15"/>
        <v>0.33680555555555552</v>
      </c>
      <c r="G148" s="153">
        <v>1</v>
      </c>
      <c r="H148" s="209">
        <f t="shared" si="14"/>
        <v>0.33749999999999997</v>
      </c>
      <c r="I148" s="165"/>
    </row>
    <row r="149" spans="1:9" ht="30" x14ac:dyDescent="0.2">
      <c r="A149" s="128" t="s">
        <v>225</v>
      </c>
      <c r="B149" s="140" t="s">
        <v>169</v>
      </c>
      <c r="C149" s="140" t="s">
        <v>346</v>
      </c>
      <c r="D149" s="203" t="s">
        <v>519</v>
      </c>
      <c r="E149" s="140" t="s">
        <v>171</v>
      </c>
      <c r="F149" s="209">
        <f t="shared" si="15"/>
        <v>0.33749999999999997</v>
      </c>
      <c r="G149" s="153">
        <v>1</v>
      </c>
      <c r="H149" s="209">
        <f t="shared" si="14"/>
        <v>0.33819444444444441</v>
      </c>
      <c r="I149" s="165"/>
    </row>
    <row r="150" spans="1:9" ht="15" x14ac:dyDescent="0.2">
      <c r="A150" s="128" t="s">
        <v>226</v>
      </c>
      <c r="B150" s="140" t="s">
        <v>169</v>
      </c>
      <c r="C150" s="140" t="s">
        <v>347</v>
      </c>
      <c r="D150" s="203" t="s">
        <v>519</v>
      </c>
      <c r="E150" s="140" t="s">
        <v>171</v>
      </c>
      <c r="F150" s="209">
        <f t="shared" si="15"/>
        <v>0.33819444444444441</v>
      </c>
      <c r="G150" s="153">
        <v>1</v>
      </c>
      <c r="H150" s="209">
        <f t="shared" si="14"/>
        <v>0.33888888888888885</v>
      </c>
      <c r="I150" s="165"/>
    </row>
    <row r="151" spans="1:9" ht="15" x14ac:dyDescent="0.2">
      <c r="A151" s="128" t="s">
        <v>334</v>
      </c>
      <c r="B151" s="140" t="s">
        <v>169</v>
      </c>
      <c r="C151" s="140" t="s">
        <v>348</v>
      </c>
      <c r="D151" s="203" t="s">
        <v>519</v>
      </c>
      <c r="E151" s="140" t="s">
        <v>171</v>
      </c>
      <c r="F151" s="209">
        <f t="shared" si="15"/>
        <v>0.33888888888888885</v>
      </c>
      <c r="G151" s="153">
        <v>1</v>
      </c>
      <c r="H151" s="209">
        <f t="shared" si="14"/>
        <v>0.33958333333333329</v>
      </c>
      <c r="I151" s="165"/>
    </row>
    <row r="152" spans="1:9" ht="15" x14ac:dyDescent="0.2">
      <c r="A152" s="128" t="s">
        <v>349</v>
      </c>
      <c r="B152" s="140" t="s">
        <v>169</v>
      </c>
      <c r="C152" s="140" t="s">
        <v>350</v>
      </c>
      <c r="D152" s="203" t="s">
        <v>519</v>
      </c>
      <c r="E152" s="140" t="s">
        <v>171</v>
      </c>
      <c r="F152" s="209">
        <f t="shared" si="15"/>
        <v>0.33958333333333329</v>
      </c>
      <c r="G152" s="153">
        <v>1</v>
      </c>
      <c r="H152" s="209">
        <f t="shared" si="14"/>
        <v>0.34027777777777773</v>
      </c>
      <c r="I152" s="165"/>
    </row>
    <row r="153" spans="1:9" ht="15" x14ac:dyDescent="0.2">
      <c r="A153" s="175" t="s">
        <v>392</v>
      </c>
      <c r="B153" s="181"/>
      <c r="C153" s="181"/>
      <c r="D153" s="181"/>
      <c r="E153" s="181"/>
      <c r="F153" s="221">
        <f t="shared" si="15"/>
        <v>0.34027777777777773</v>
      </c>
      <c r="G153" s="187">
        <v>0</v>
      </c>
      <c r="H153" s="221">
        <f t="shared" si="14"/>
        <v>0.34027777777777773</v>
      </c>
      <c r="I153" s="193"/>
    </row>
    <row r="154" spans="1:9" ht="15" x14ac:dyDescent="0.2">
      <c r="A154" s="173" t="s">
        <v>458</v>
      </c>
      <c r="B154" s="179"/>
      <c r="C154" s="179"/>
      <c r="D154" s="179"/>
      <c r="E154" s="179"/>
      <c r="F154" s="216">
        <f t="shared" si="15"/>
        <v>0.34027777777777773</v>
      </c>
      <c r="G154" s="185">
        <v>0</v>
      </c>
      <c r="H154" s="216">
        <f t="shared" si="14"/>
        <v>0.34027777777777773</v>
      </c>
      <c r="I154" s="191"/>
    </row>
    <row r="156" spans="1:9" ht="15.75" x14ac:dyDescent="0.25">
      <c r="A156" s="127" t="s">
        <v>227</v>
      </c>
      <c r="B156" s="139"/>
      <c r="C156" s="139" t="s">
        <v>351</v>
      </c>
      <c r="D156" s="139"/>
      <c r="E156" s="139"/>
      <c r="F156" s="208"/>
      <c r="G156" s="152"/>
      <c r="H156" s="208"/>
      <c r="I156" s="164"/>
    </row>
    <row r="157" spans="1:9" ht="15.75" x14ac:dyDescent="0.25">
      <c r="A157" s="130" t="s">
        <v>229</v>
      </c>
      <c r="B157" s="142"/>
      <c r="C157" s="142" t="s">
        <v>352</v>
      </c>
      <c r="D157" s="142"/>
      <c r="E157" s="142"/>
      <c r="F157" s="211"/>
      <c r="G157" s="155"/>
      <c r="H157" s="211"/>
      <c r="I157" s="167"/>
    </row>
    <row r="158" spans="1:9" ht="28.5" x14ac:dyDescent="0.2">
      <c r="A158" s="131" t="s">
        <v>398</v>
      </c>
      <c r="B158" s="143" t="s">
        <v>169</v>
      </c>
      <c r="C158" s="143" t="s">
        <v>353</v>
      </c>
      <c r="D158" s="143"/>
      <c r="E158" s="143" t="s">
        <v>171</v>
      </c>
      <c r="F158" s="212">
        <f>H154</f>
        <v>0.34027777777777773</v>
      </c>
      <c r="G158" s="156">
        <v>2</v>
      </c>
      <c r="H158" s="212">
        <f t="shared" ref="H158:H164" si="16">F158+TIME(0,G158,0)</f>
        <v>0.34166666666666662</v>
      </c>
      <c r="I158" s="168"/>
    </row>
    <row r="159" spans="1:9" ht="14.25" x14ac:dyDescent="0.2">
      <c r="A159" s="131" t="s">
        <v>399</v>
      </c>
      <c r="B159" s="143" t="s">
        <v>344</v>
      </c>
      <c r="C159" s="143" t="s">
        <v>354</v>
      </c>
      <c r="D159" s="143" t="s">
        <v>235</v>
      </c>
      <c r="E159" s="143" t="s">
        <v>236</v>
      </c>
      <c r="F159" s="212">
        <f t="shared" ref="F159:F164" si="17">H158</f>
        <v>0.34166666666666662</v>
      </c>
      <c r="G159" s="156">
        <v>15</v>
      </c>
      <c r="H159" s="212">
        <f t="shared" si="16"/>
        <v>0.3520833333333333</v>
      </c>
      <c r="I159" s="168"/>
    </row>
    <row r="160" spans="1:9" ht="28.5" x14ac:dyDescent="0.2">
      <c r="A160" s="131" t="s">
        <v>400</v>
      </c>
      <c r="B160" s="143" t="s">
        <v>169</v>
      </c>
      <c r="C160" s="143" t="s">
        <v>355</v>
      </c>
      <c r="D160" s="143" t="s">
        <v>355</v>
      </c>
      <c r="E160" s="143" t="s">
        <v>236</v>
      </c>
      <c r="F160" s="212">
        <f t="shared" si="17"/>
        <v>0.3520833333333333</v>
      </c>
      <c r="G160" s="156">
        <v>5</v>
      </c>
      <c r="H160" s="212">
        <f t="shared" si="16"/>
        <v>0.35555555555555551</v>
      </c>
      <c r="I160" s="168"/>
    </row>
    <row r="161" spans="1:9" ht="14.25" x14ac:dyDescent="0.2">
      <c r="A161" s="131" t="s">
        <v>401</v>
      </c>
      <c r="B161" s="143" t="s">
        <v>169</v>
      </c>
      <c r="C161" s="143" t="s">
        <v>356</v>
      </c>
      <c r="D161" s="143"/>
      <c r="E161" s="143" t="s">
        <v>181</v>
      </c>
      <c r="F161" s="212">
        <f t="shared" si="17"/>
        <v>0.35555555555555551</v>
      </c>
      <c r="G161" s="156">
        <v>5</v>
      </c>
      <c r="H161" s="212">
        <f t="shared" si="16"/>
        <v>0.35902777777777772</v>
      </c>
      <c r="I161" s="168"/>
    </row>
    <row r="162" spans="1:9" ht="14.25" x14ac:dyDescent="0.2">
      <c r="A162" s="131" t="s">
        <v>402</v>
      </c>
      <c r="B162" s="143" t="s">
        <v>169</v>
      </c>
      <c r="C162" s="143" t="s">
        <v>357</v>
      </c>
      <c r="D162" s="149" t="s">
        <v>524</v>
      </c>
      <c r="E162" s="143" t="s">
        <v>171</v>
      </c>
      <c r="F162" s="212">
        <f t="shared" si="17"/>
        <v>0.35902777777777772</v>
      </c>
      <c r="G162" s="156">
        <v>2</v>
      </c>
      <c r="H162" s="212">
        <f t="shared" si="16"/>
        <v>0.36041666666666661</v>
      </c>
      <c r="I162" s="168"/>
    </row>
    <row r="163" spans="1:9" ht="14.25" x14ac:dyDescent="0.2">
      <c r="A163" s="131" t="s">
        <v>403</v>
      </c>
      <c r="B163" s="143" t="s">
        <v>169</v>
      </c>
      <c r="C163" s="143" t="s">
        <v>358</v>
      </c>
      <c r="D163" s="149" t="s">
        <v>524</v>
      </c>
      <c r="E163" s="143" t="s">
        <v>275</v>
      </c>
      <c r="F163" s="212">
        <f t="shared" si="17"/>
        <v>0.36041666666666661</v>
      </c>
      <c r="G163" s="156">
        <v>5</v>
      </c>
      <c r="H163" s="212">
        <f t="shared" si="16"/>
        <v>0.36388888888888882</v>
      </c>
      <c r="I163" s="168"/>
    </row>
    <row r="164" spans="1:9" ht="14.25" x14ac:dyDescent="0.2">
      <c r="A164" s="174" t="s">
        <v>404</v>
      </c>
      <c r="B164" s="180"/>
      <c r="C164" s="180"/>
      <c r="D164" s="180"/>
      <c r="E164" s="180"/>
      <c r="F164" s="217">
        <f t="shared" si="17"/>
        <v>0.36388888888888882</v>
      </c>
      <c r="G164" s="186">
        <v>0</v>
      </c>
      <c r="H164" s="217">
        <f t="shared" si="16"/>
        <v>0.36388888888888882</v>
      </c>
      <c r="I164" s="192"/>
    </row>
    <row r="165" spans="1:9" ht="15.75" x14ac:dyDescent="0.25">
      <c r="A165" s="130" t="s">
        <v>231</v>
      </c>
      <c r="B165" s="142"/>
      <c r="C165" s="142" t="s">
        <v>278</v>
      </c>
      <c r="D165" s="142"/>
      <c r="E165" s="142"/>
      <c r="F165" s="211"/>
      <c r="G165" s="155"/>
      <c r="H165" s="211"/>
      <c r="I165" s="167"/>
    </row>
    <row r="166" spans="1:9" ht="14.25" x14ac:dyDescent="0.2">
      <c r="A166" s="131" t="s">
        <v>405</v>
      </c>
      <c r="B166" s="143" t="s">
        <v>169</v>
      </c>
      <c r="C166" s="143" t="s">
        <v>443</v>
      </c>
      <c r="D166" s="149" t="s">
        <v>524</v>
      </c>
      <c r="E166" s="143" t="s">
        <v>281</v>
      </c>
      <c r="F166" s="212">
        <f>H164</f>
        <v>0.36388888888888882</v>
      </c>
      <c r="G166" s="156">
        <v>3</v>
      </c>
      <c r="H166" s="212">
        <f t="shared" ref="H166:H171" si="18">F166+TIME(0,G166,0)</f>
        <v>0.36597222222222214</v>
      </c>
      <c r="I166" s="168"/>
    </row>
    <row r="167" spans="1:9" ht="14.25" x14ac:dyDescent="0.2">
      <c r="A167" s="131" t="s">
        <v>406</v>
      </c>
      <c r="B167" s="143" t="s">
        <v>169</v>
      </c>
      <c r="C167" s="143" t="s">
        <v>359</v>
      </c>
      <c r="D167" s="149" t="s">
        <v>524</v>
      </c>
      <c r="E167" s="143" t="s">
        <v>360</v>
      </c>
      <c r="F167" s="212">
        <f>H166</f>
        <v>0.36597222222222214</v>
      </c>
      <c r="G167" s="156">
        <v>3</v>
      </c>
      <c r="H167" s="212">
        <f t="shared" si="18"/>
        <v>0.36805555555555547</v>
      </c>
      <c r="I167" s="168"/>
    </row>
    <row r="168" spans="1:9" ht="14.25" x14ac:dyDescent="0.2">
      <c r="A168" s="174" t="s">
        <v>407</v>
      </c>
      <c r="B168" s="180" t="s">
        <v>169</v>
      </c>
      <c r="C168" s="180" t="s">
        <v>283</v>
      </c>
      <c r="D168" s="205" t="s">
        <v>524</v>
      </c>
      <c r="E168" s="180" t="s">
        <v>236</v>
      </c>
      <c r="F168" s="217">
        <f>H167</f>
        <v>0.36805555555555547</v>
      </c>
      <c r="G168" s="186">
        <v>0</v>
      </c>
      <c r="H168" s="217">
        <f t="shared" si="18"/>
        <v>0.36805555555555547</v>
      </c>
      <c r="I168" s="192"/>
    </row>
    <row r="169" spans="1:9" ht="14.25" x14ac:dyDescent="0.2">
      <c r="A169" s="131" t="s">
        <v>408</v>
      </c>
      <c r="B169" s="143" t="s">
        <v>169</v>
      </c>
      <c r="C169" s="143" t="s">
        <v>286</v>
      </c>
      <c r="D169" s="149" t="s">
        <v>524</v>
      </c>
      <c r="E169" s="143" t="s">
        <v>287</v>
      </c>
      <c r="F169" s="212">
        <f>H168</f>
        <v>0.36805555555555547</v>
      </c>
      <c r="G169" s="156">
        <v>3</v>
      </c>
      <c r="H169" s="212">
        <f t="shared" si="18"/>
        <v>0.3701388888888888</v>
      </c>
      <c r="I169" s="168"/>
    </row>
    <row r="170" spans="1:9" ht="14.25" x14ac:dyDescent="0.2">
      <c r="A170" s="131" t="s">
        <v>409</v>
      </c>
      <c r="B170" s="143" t="s">
        <v>169</v>
      </c>
      <c r="C170" s="143" t="s">
        <v>448</v>
      </c>
      <c r="D170" s="149" t="s">
        <v>524</v>
      </c>
      <c r="E170" s="143" t="s">
        <v>455</v>
      </c>
      <c r="F170" s="212">
        <f>H169</f>
        <v>0.3701388888888888</v>
      </c>
      <c r="G170" s="156">
        <v>3</v>
      </c>
      <c r="H170" s="212">
        <f t="shared" si="18"/>
        <v>0.37222222222222212</v>
      </c>
      <c r="I170" s="168"/>
    </row>
    <row r="171" spans="1:9" ht="14.25" x14ac:dyDescent="0.2">
      <c r="A171" s="131" t="s">
        <v>428</v>
      </c>
      <c r="B171" s="143" t="s">
        <v>169</v>
      </c>
      <c r="C171" s="143" t="s">
        <v>456</v>
      </c>
      <c r="D171" s="149" t="s">
        <v>524</v>
      </c>
      <c r="E171" s="143" t="s">
        <v>476</v>
      </c>
      <c r="F171" s="212">
        <f>H170</f>
        <v>0.37222222222222212</v>
      </c>
      <c r="G171" s="156">
        <v>3</v>
      </c>
      <c r="H171" s="212">
        <f t="shared" si="18"/>
        <v>0.37430555555555545</v>
      </c>
      <c r="I171" s="168"/>
    </row>
    <row r="172" spans="1:9" ht="15.75" x14ac:dyDescent="0.25">
      <c r="A172" s="130" t="s">
        <v>233</v>
      </c>
      <c r="B172" s="142"/>
      <c r="C172" s="142" t="s">
        <v>292</v>
      </c>
      <c r="D172" s="142"/>
      <c r="E172" s="142"/>
      <c r="F172" s="211"/>
      <c r="G172" s="155"/>
      <c r="H172" s="211"/>
      <c r="I172" s="167"/>
    </row>
    <row r="173" spans="1:9" ht="14.25" x14ac:dyDescent="0.2">
      <c r="A173" s="131" t="s">
        <v>410</v>
      </c>
      <c r="B173" s="143" t="s">
        <v>169</v>
      </c>
      <c r="C173" s="143" t="s">
        <v>301</v>
      </c>
      <c r="D173" s="149" t="s">
        <v>524</v>
      </c>
      <c r="E173" s="143" t="s">
        <v>362</v>
      </c>
      <c r="F173" s="212">
        <f>H171</f>
        <v>0.37430555555555545</v>
      </c>
      <c r="G173" s="156">
        <v>3</v>
      </c>
      <c r="H173" s="212">
        <f t="shared" ref="H173:H179" si="19">F173+TIME(0,G173,0)</f>
        <v>0.37638888888888877</v>
      </c>
      <c r="I173" s="168"/>
    </row>
    <row r="174" spans="1:9" ht="14.25" x14ac:dyDescent="0.2">
      <c r="A174" s="131" t="s">
        <v>411</v>
      </c>
      <c r="B174" s="143" t="s">
        <v>169</v>
      </c>
      <c r="C174" s="143" t="s">
        <v>303</v>
      </c>
      <c r="D174" s="149" t="s">
        <v>524</v>
      </c>
      <c r="E174" s="143" t="s">
        <v>304</v>
      </c>
      <c r="F174" s="212">
        <f t="shared" ref="F174:F179" si="20">H173</f>
        <v>0.37638888888888877</v>
      </c>
      <c r="G174" s="156">
        <v>3</v>
      </c>
      <c r="H174" s="212">
        <f t="shared" si="19"/>
        <v>0.3784722222222221</v>
      </c>
      <c r="I174" s="168"/>
    </row>
    <row r="175" spans="1:9" ht="14.25" x14ac:dyDescent="0.2">
      <c r="A175" s="131" t="s">
        <v>412</v>
      </c>
      <c r="B175" s="143" t="s">
        <v>169</v>
      </c>
      <c r="C175" s="143" t="s">
        <v>306</v>
      </c>
      <c r="D175" s="149" t="s">
        <v>524</v>
      </c>
      <c r="E175" s="143" t="s">
        <v>181</v>
      </c>
      <c r="F175" s="212">
        <f t="shared" si="20"/>
        <v>0.3784722222222221</v>
      </c>
      <c r="G175" s="156">
        <v>3</v>
      </c>
      <c r="H175" s="212">
        <f t="shared" si="19"/>
        <v>0.38055555555555542</v>
      </c>
      <c r="I175" s="168"/>
    </row>
    <row r="176" spans="1:9" ht="14.25" x14ac:dyDescent="0.2">
      <c r="A176" s="131" t="s">
        <v>413</v>
      </c>
      <c r="B176" s="143" t="s">
        <v>169</v>
      </c>
      <c r="C176" s="143" t="s">
        <v>308</v>
      </c>
      <c r="D176" s="149" t="s">
        <v>524</v>
      </c>
      <c r="E176" s="143" t="s">
        <v>309</v>
      </c>
      <c r="F176" s="212">
        <f t="shared" si="20"/>
        <v>0.38055555555555542</v>
      </c>
      <c r="G176" s="156">
        <v>3</v>
      </c>
      <c r="H176" s="212">
        <f t="shared" si="19"/>
        <v>0.38263888888888875</v>
      </c>
      <c r="I176" s="168"/>
    </row>
    <row r="177" spans="1:9" ht="14.25" x14ac:dyDescent="0.2">
      <c r="A177" s="131" t="s">
        <v>414</v>
      </c>
      <c r="B177" s="143" t="s">
        <v>169</v>
      </c>
      <c r="C177" s="143" t="s">
        <v>363</v>
      </c>
      <c r="D177" s="149" t="s">
        <v>524</v>
      </c>
      <c r="E177" s="143" t="s">
        <v>312</v>
      </c>
      <c r="F177" s="212">
        <f t="shared" si="20"/>
        <v>0.38263888888888875</v>
      </c>
      <c r="G177" s="156">
        <v>3</v>
      </c>
      <c r="H177" s="212">
        <f t="shared" si="19"/>
        <v>0.38472222222222208</v>
      </c>
      <c r="I177" s="168"/>
    </row>
    <row r="178" spans="1:9" ht="14.25" x14ac:dyDescent="0.2">
      <c r="A178" s="131" t="s">
        <v>415</v>
      </c>
      <c r="B178" s="143" t="s">
        <v>169</v>
      </c>
      <c r="C178" s="143" t="s">
        <v>364</v>
      </c>
      <c r="D178" s="149" t="s">
        <v>524</v>
      </c>
      <c r="E178" s="143" t="s">
        <v>315</v>
      </c>
      <c r="F178" s="212">
        <f t="shared" si="20"/>
        <v>0.38472222222222208</v>
      </c>
      <c r="G178" s="156">
        <v>3</v>
      </c>
      <c r="H178" s="212">
        <f t="shared" si="19"/>
        <v>0.3868055555555554</v>
      </c>
      <c r="I178" s="168"/>
    </row>
    <row r="179" spans="1:9" ht="14.25" x14ac:dyDescent="0.2">
      <c r="A179" s="131" t="s">
        <v>416</v>
      </c>
      <c r="B179" s="143" t="s">
        <v>169</v>
      </c>
      <c r="C179" s="143" t="s">
        <v>471</v>
      </c>
      <c r="D179" s="149" t="s">
        <v>524</v>
      </c>
      <c r="E179" s="143" t="s">
        <v>391</v>
      </c>
      <c r="F179" s="212">
        <f t="shared" si="20"/>
        <v>0.3868055555555554</v>
      </c>
      <c r="G179" s="156">
        <v>3</v>
      </c>
      <c r="H179" s="212">
        <f t="shared" si="19"/>
        <v>0.38888888888888873</v>
      </c>
      <c r="I179" s="168"/>
    </row>
    <row r="180" spans="1:9" ht="15.75" x14ac:dyDescent="0.25">
      <c r="A180" s="130" t="s">
        <v>237</v>
      </c>
      <c r="B180" s="142"/>
      <c r="C180" s="142" t="s">
        <v>365</v>
      </c>
      <c r="D180" s="142"/>
      <c r="E180" s="142"/>
      <c r="F180" s="211"/>
      <c r="G180" s="155"/>
      <c r="H180" s="211"/>
      <c r="I180" s="167"/>
    </row>
    <row r="181" spans="1:9" ht="14.25" x14ac:dyDescent="0.2">
      <c r="A181" s="131" t="s">
        <v>417</v>
      </c>
      <c r="B181" s="143" t="s">
        <v>169</v>
      </c>
      <c r="C181" s="143" t="s">
        <v>472</v>
      </c>
      <c r="D181" s="149" t="s">
        <v>524</v>
      </c>
      <c r="E181" s="143" t="s">
        <v>455</v>
      </c>
      <c r="F181" s="212">
        <f>H179</f>
        <v>0.38888888888888873</v>
      </c>
      <c r="G181" s="156">
        <v>3</v>
      </c>
      <c r="H181" s="212">
        <f>F181+TIME(0,G181,0)</f>
        <v>0.39097222222222205</v>
      </c>
      <c r="I181" s="168"/>
    </row>
    <row r="182" spans="1:9" ht="15.75" x14ac:dyDescent="0.25">
      <c r="A182" s="130" t="s">
        <v>239</v>
      </c>
      <c r="B182" s="142"/>
      <c r="C182" s="142" t="s">
        <v>366</v>
      </c>
      <c r="D182" s="142"/>
      <c r="E182" s="142"/>
      <c r="F182" s="211"/>
      <c r="G182" s="155"/>
      <c r="H182" s="211"/>
      <c r="I182" s="167"/>
    </row>
    <row r="183" spans="1:9" ht="14.25" x14ac:dyDescent="0.2">
      <c r="A183" s="174" t="s">
        <v>418</v>
      </c>
      <c r="B183" s="180"/>
      <c r="C183" s="180"/>
      <c r="D183" s="205" t="s">
        <v>524</v>
      </c>
      <c r="E183" s="180" t="s">
        <v>191</v>
      </c>
      <c r="F183" s="217">
        <f>H181</f>
        <v>0.39097222222222205</v>
      </c>
      <c r="G183" s="186">
        <v>0</v>
      </c>
      <c r="H183" s="217">
        <f>F183+TIME(0,G183,0)</f>
        <v>0.39097222222222205</v>
      </c>
      <c r="I183" s="192"/>
    </row>
    <row r="184" spans="1:9" ht="15.75" x14ac:dyDescent="0.25">
      <c r="A184" s="130" t="s">
        <v>241</v>
      </c>
      <c r="B184" s="142"/>
      <c r="C184" s="142" t="s">
        <v>429</v>
      </c>
      <c r="D184" s="142"/>
      <c r="E184" s="142"/>
      <c r="F184" s="211"/>
      <c r="G184" s="155"/>
      <c r="H184" s="211"/>
      <c r="I184" s="167"/>
    </row>
    <row r="185" spans="1:9" ht="14.25" x14ac:dyDescent="0.2">
      <c r="A185" s="174" t="s">
        <v>419</v>
      </c>
      <c r="B185" s="180" t="s">
        <v>169</v>
      </c>
      <c r="C185" s="180" t="s">
        <v>430</v>
      </c>
      <c r="D185" s="205" t="s">
        <v>524</v>
      </c>
      <c r="E185" s="180" t="s">
        <v>367</v>
      </c>
      <c r="F185" s="217">
        <f>H183</f>
        <v>0.39097222222222205</v>
      </c>
      <c r="G185" s="186">
        <v>0</v>
      </c>
      <c r="H185" s="217">
        <f t="shared" ref="H185:H190" si="21">F185+TIME(0,G185,0)</f>
        <v>0.39097222222222205</v>
      </c>
      <c r="I185" s="192"/>
    </row>
    <row r="186" spans="1:9" ht="14.25" x14ac:dyDescent="0.2">
      <c r="A186" s="131" t="s">
        <v>420</v>
      </c>
      <c r="B186" s="143" t="s">
        <v>169</v>
      </c>
      <c r="C186" s="143" t="s">
        <v>368</v>
      </c>
      <c r="D186" s="149" t="s">
        <v>524</v>
      </c>
      <c r="E186" s="143" t="s">
        <v>474</v>
      </c>
      <c r="F186" s="212">
        <f>H185</f>
        <v>0.39097222222222205</v>
      </c>
      <c r="G186" s="156">
        <v>5</v>
      </c>
      <c r="H186" s="212">
        <f t="shared" si="21"/>
        <v>0.39444444444444426</v>
      </c>
      <c r="I186" s="168"/>
    </row>
    <row r="187" spans="1:9" ht="14.25" x14ac:dyDescent="0.2">
      <c r="A187" s="174" t="s">
        <v>421</v>
      </c>
      <c r="B187" s="180" t="s">
        <v>169</v>
      </c>
      <c r="C187" s="180" t="s">
        <v>431</v>
      </c>
      <c r="D187" s="205" t="s">
        <v>524</v>
      </c>
      <c r="E187" s="180" t="s">
        <v>367</v>
      </c>
      <c r="F187" s="217">
        <f>H186</f>
        <v>0.39444444444444426</v>
      </c>
      <c r="G187" s="186">
        <v>0</v>
      </c>
      <c r="H187" s="217">
        <f t="shared" si="21"/>
        <v>0.39444444444444426</v>
      </c>
      <c r="I187" s="192"/>
    </row>
    <row r="188" spans="1:9" ht="14.25" x14ac:dyDescent="0.2">
      <c r="A188" s="131" t="s">
        <v>422</v>
      </c>
      <c r="B188" s="143" t="s">
        <v>169</v>
      </c>
      <c r="C188" s="143" t="s">
        <v>369</v>
      </c>
      <c r="D188" s="149" t="s">
        <v>524</v>
      </c>
      <c r="E188" s="143" t="s">
        <v>319</v>
      </c>
      <c r="F188" s="212">
        <f>H187</f>
        <v>0.39444444444444426</v>
      </c>
      <c r="G188" s="156">
        <v>5</v>
      </c>
      <c r="H188" s="212">
        <f t="shared" si="21"/>
        <v>0.39791666666666647</v>
      </c>
      <c r="I188" s="168"/>
    </row>
    <row r="189" spans="1:9" ht="14.25" x14ac:dyDescent="0.2">
      <c r="A189" s="131" t="s">
        <v>432</v>
      </c>
      <c r="B189" s="143" t="s">
        <v>169</v>
      </c>
      <c r="C189" s="143" t="s">
        <v>433</v>
      </c>
      <c r="D189" s="149" t="s">
        <v>524</v>
      </c>
      <c r="E189" s="143" t="s">
        <v>370</v>
      </c>
      <c r="F189" s="212">
        <f>H188</f>
        <v>0.39791666666666647</v>
      </c>
      <c r="G189" s="156">
        <v>5</v>
      </c>
      <c r="H189" s="212">
        <f t="shared" si="21"/>
        <v>0.40138888888888868</v>
      </c>
      <c r="I189" s="168"/>
    </row>
    <row r="190" spans="1:9" ht="14.25" x14ac:dyDescent="0.2">
      <c r="A190" s="176" t="s">
        <v>457</v>
      </c>
      <c r="B190" s="182"/>
      <c r="C190" s="182"/>
      <c r="D190" s="182"/>
      <c r="E190" s="182"/>
      <c r="F190" s="218">
        <f>H189</f>
        <v>0.40138888888888868</v>
      </c>
      <c r="G190" s="188">
        <v>0</v>
      </c>
      <c r="H190" s="218">
        <f t="shared" si="21"/>
        <v>0.40138888888888868</v>
      </c>
      <c r="I190" s="194"/>
    </row>
    <row r="192" spans="1:9" ht="15.75" x14ac:dyDescent="0.25">
      <c r="A192" s="127" t="s">
        <v>252</v>
      </c>
      <c r="B192" s="139"/>
      <c r="C192" s="139" t="s">
        <v>371</v>
      </c>
      <c r="D192" s="139"/>
      <c r="E192" s="139"/>
      <c r="F192" s="208"/>
      <c r="G192" s="152"/>
      <c r="H192" s="208"/>
      <c r="I192" s="164"/>
    </row>
    <row r="193" spans="1:9" ht="15.75" x14ac:dyDescent="0.25">
      <c r="A193" s="130" t="s">
        <v>254</v>
      </c>
      <c r="B193" s="142"/>
      <c r="C193" s="142" t="s">
        <v>373</v>
      </c>
      <c r="D193" s="142"/>
      <c r="E193" s="142"/>
      <c r="F193" s="211"/>
      <c r="G193" s="155"/>
      <c r="H193" s="211"/>
      <c r="I193" s="167"/>
    </row>
    <row r="194" spans="1:9" ht="14.25" x14ac:dyDescent="0.2">
      <c r="A194" s="131" t="s">
        <v>256</v>
      </c>
      <c r="B194" s="143" t="s">
        <v>178</v>
      </c>
      <c r="C194" s="143" t="s">
        <v>374</v>
      </c>
      <c r="D194" s="149" t="s">
        <v>525</v>
      </c>
      <c r="E194" s="143" t="s">
        <v>191</v>
      </c>
      <c r="F194" s="212">
        <f>H190</f>
        <v>0.40138888888888868</v>
      </c>
      <c r="G194" s="156">
        <v>3</v>
      </c>
      <c r="H194" s="212">
        <f>F194+TIME(0,G194,0)</f>
        <v>0.40347222222222201</v>
      </c>
      <c r="I194" s="168"/>
    </row>
    <row r="195" spans="1:9" ht="14.25" x14ac:dyDescent="0.2">
      <c r="A195" s="174" t="s">
        <v>258</v>
      </c>
      <c r="B195" s="180"/>
      <c r="C195" s="180"/>
      <c r="D195" s="180"/>
      <c r="E195" s="180"/>
      <c r="F195" s="217">
        <f>H194</f>
        <v>0.40347222222222201</v>
      </c>
      <c r="G195" s="186">
        <v>0</v>
      </c>
      <c r="H195" s="217">
        <f>F195+TIME(0,G195,0)</f>
        <v>0.40347222222222201</v>
      </c>
      <c r="I195" s="192"/>
    </row>
    <row r="196" spans="1:9" ht="14.25" x14ac:dyDescent="0.2">
      <c r="A196" s="174" t="s">
        <v>260</v>
      </c>
      <c r="B196" s="180"/>
      <c r="C196" s="180"/>
      <c r="D196" s="180"/>
      <c r="E196" s="180"/>
      <c r="F196" s="217">
        <f>H195</f>
        <v>0.40347222222222201</v>
      </c>
      <c r="G196" s="186">
        <v>0</v>
      </c>
      <c r="H196" s="217">
        <f>F196+TIME(0,G196,0)</f>
        <v>0.40347222222222201</v>
      </c>
      <c r="I196" s="192"/>
    </row>
    <row r="197" spans="1:9" ht="15.75" x14ac:dyDescent="0.25">
      <c r="A197" s="130" t="s">
        <v>277</v>
      </c>
      <c r="B197" s="142"/>
      <c r="C197" s="142" t="s">
        <v>376</v>
      </c>
      <c r="D197" s="142"/>
      <c r="E197" s="142"/>
      <c r="F197" s="211"/>
      <c r="G197" s="155"/>
      <c r="H197" s="211"/>
      <c r="I197" s="167"/>
    </row>
    <row r="198" spans="1:9" ht="14.25" x14ac:dyDescent="0.2">
      <c r="A198" s="174" t="s">
        <v>279</v>
      </c>
      <c r="B198" s="180" t="s">
        <v>377</v>
      </c>
      <c r="C198" s="180" t="s">
        <v>442</v>
      </c>
      <c r="D198" s="180"/>
      <c r="E198" s="180" t="s">
        <v>281</v>
      </c>
      <c r="F198" s="217">
        <f>H196</f>
        <v>0.40347222222222201</v>
      </c>
      <c r="G198" s="186">
        <v>0</v>
      </c>
      <c r="H198" s="217">
        <f>F198+TIME(0,G198,0)</f>
        <v>0.40347222222222201</v>
      </c>
      <c r="I198" s="192"/>
    </row>
    <row r="199" spans="1:9" ht="14.25" x14ac:dyDescent="0.2">
      <c r="A199" s="174" t="s">
        <v>282</v>
      </c>
      <c r="B199" s="180" t="s">
        <v>377</v>
      </c>
      <c r="C199" s="180" t="s">
        <v>359</v>
      </c>
      <c r="D199" s="180"/>
      <c r="E199" s="180" t="s">
        <v>360</v>
      </c>
      <c r="F199" s="217">
        <f>H198</f>
        <v>0.40347222222222201</v>
      </c>
      <c r="G199" s="186">
        <v>0</v>
      </c>
      <c r="H199" s="217">
        <f>F199+TIME(0,G199,0)</f>
        <v>0.40347222222222201</v>
      </c>
      <c r="I199" s="192"/>
    </row>
    <row r="200" spans="1:9" ht="14.25" x14ac:dyDescent="0.2">
      <c r="A200" s="174" t="s">
        <v>284</v>
      </c>
      <c r="B200" s="180" t="s">
        <v>377</v>
      </c>
      <c r="C200" s="180" t="s">
        <v>283</v>
      </c>
      <c r="D200" s="180"/>
      <c r="E200" s="180" t="s">
        <v>236</v>
      </c>
      <c r="F200" s="217">
        <f>H199</f>
        <v>0.40347222222222201</v>
      </c>
      <c r="G200" s="186">
        <v>0</v>
      </c>
      <c r="H200" s="217">
        <f>F200+TIME(0,G200,0)</f>
        <v>0.40347222222222201</v>
      </c>
      <c r="I200" s="192"/>
    </row>
    <row r="201" spans="1:9" ht="14.25" x14ac:dyDescent="0.2">
      <c r="A201" s="174" t="s">
        <v>285</v>
      </c>
      <c r="B201" s="180" t="s">
        <v>178</v>
      </c>
      <c r="C201" s="180" t="s">
        <v>286</v>
      </c>
      <c r="D201" s="180"/>
      <c r="E201" s="180" t="s">
        <v>287</v>
      </c>
      <c r="F201" s="217">
        <f>H200</f>
        <v>0.40347222222222201</v>
      </c>
      <c r="G201" s="186">
        <v>0</v>
      </c>
      <c r="H201" s="217">
        <f>F201+TIME(0,G201,0)</f>
        <v>0.40347222222222201</v>
      </c>
      <c r="I201" s="192"/>
    </row>
    <row r="202" spans="1:9" ht="14.25" x14ac:dyDescent="0.2">
      <c r="A202" s="131" t="s">
        <v>288</v>
      </c>
      <c r="B202" s="143" t="s">
        <v>377</v>
      </c>
      <c r="C202" s="143" t="s">
        <v>361</v>
      </c>
      <c r="D202" s="143"/>
      <c r="E202" s="143" t="s">
        <v>476</v>
      </c>
      <c r="F202" s="212">
        <f>H201</f>
        <v>0.40347222222222201</v>
      </c>
      <c r="G202" s="156">
        <v>6</v>
      </c>
      <c r="H202" s="212">
        <f>F202+TIME(0,G202,0)</f>
        <v>0.40763888888888866</v>
      </c>
      <c r="I202" s="168"/>
    </row>
    <row r="203" spans="1:9" ht="15.75" x14ac:dyDescent="0.25">
      <c r="A203" s="130" t="s">
        <v>291</v>
      </c>
      <c r="B203" s="142"/>
      <c r="C203" s="142" t="s">
        <v>379</v>
      </c>
      <c r="D203" s="142"/>
      <c r="E203" s="142"/>
      <c r="F203" s="211"/>
      <c r="G203" s="155"/>
      <c r="H203" s="211"/>
      <c r="I203" s="167"/>
    </row>
    <row r="204" spans="1:9" ht="14.25" x14ac:dyDescent="0.2">
      <c r="A204" s="174" t="s">
        <v>295</v>
      </c>
      <c r="B204" s="180" t="s">
        <v>178</v>
      </c>
      <c r="C204" s="180" t="s">
        <v>301</v>
      </c>
      <c r="D204" s="180"/>
      <c r="E204" s="180" t="s">
        <v>362</v>
      </c>
      <c r="F204" s="217">
        <f>H202</f>
        <v>0.40763888888888866</v>
      </c>
      <c r="G204" s="186">
        <v>0</v>
      </c>
      <c r="H204" s="217">
        <f t="shared" ref="H204:H210" si="22">F204+TIME(0,G204,0)</f>
        <v>0.40763888888888866</v>
      </c>
      <c r="I204" s="192"/>
    </row>
    <row r="205" spans="1:9" ht="14.25" x14ac:dyDescent="0.2">
      <c r="A205" s="174" t="s">
        <v>297</v>
      </c>
      <c r="B205" s="180" t="s">
        <v>178</v>
      </c>
      <c r="C205" s="180" t="s">
        <v>303</v>
      </c>
      <c r="D205" s="180"/>
      <c r="E205" s="180" t="s">
        <v>304</v>
      </c>
      <c r="F205" s="217">
        <f t="shared" ref="F205:F210" si="23">H204</f>
        <v>0.40763888888888866</v>
      </c>
      <c r="G205" s="186">
        <v>0</v>
      </c>
      <c r="H205" s="217">
        <f t="shared" si="22"/>
        <v>0.40763888888888866</v>
      </c>
      <c r="I205" s="192"/>
    </row>
    <row r="206" spans="1:9" ht="14.25" x14ac:dyDescent="0.2">
      <c r="A206" s="174" t="s">
        <v>300</v>
      </c>
      <c r="B206" s="180" t="s">
        <v>178</v>
      </c>
      <c r="C206" s="180" t="s">
        <v>306</v>
      </c>
      <c r="D206" s="180"/>
      <c r="E206" s="180" t="s">
        <v>181</v>
      </c>
      <c r="F206" s="217">
        <f t="shared" si="23"/>
        <v>0.40763888888888866</v>
      </c>
      <c r="G206" s="186">
        <v>0</v>
      </c>
      <c r="H206" s="217">
        <f t="shared" si="22"/>
        <v>0.40763888888888866</v>
      </c>
      <c r="I206" s="192"/>
    </row>
    <row r="207" spans="1:9" ht="14.25" x14ac:dyDescent="0.2">
      <c r="A207" s="174" t="s">
        <v>302</v>
      </c>
      <c r="B207" s="180" t="s">
        <v>178</v>
      </c>
      <c r="C207" s="180" t="s">
        <v>308</v>
      </c>
      <c r="D207" s="180"/>
      <c r="E207" s="180" t="s">
        <v>309</v>
      </c>
      <c r="F207" s="217">
        <f t="shared" si="23"/>
        <v>0.40763888888888866</v>
      </c>
      <c r="G207" s="186">
        <v>0</v>
      </c>
      <c r="H207" s="217">
        <f t="shared" si="22"/>
        <v>0.40763888888888866</v>
      </c>
      <c r="I207" s="192"/>
    </row>
    <row r="208" spans="1:9" ht="14.25" x14ac:dyDescent="0.2">
      <c r="A208" s="174" t="s">
        <v>305</v>
      </c>
      <c r="B208" s="180" t="s">
        <v>178</v>
      </c>
      <c r="C208" s="180" t="s">
        <v>380</v>
      </c>
      <c r="D208" s="180"/>
      <c r="E208" s="180" t="s">
        <v>312</v>
      </c>
      <c r="F208" s="217">
        <f t="shared" si="23"/>
        <v>0.40763888888888866</v>
      </c>
      <c r="G208" s="186">
        <v>0</v>
      </c>
      <c r="H208" s="217">
        <f t="shared" si="22"/>
        <v>0.40763888888888866</v>
      </c>
      <c r="I208" s="192"/>
    </row>
    <row r="209" spans="1:9" ht="14.25" x14ac:dyDescent="0.2">
      <c r="A209" s="174" t="s">
        <v>307</v>
      </c>
      <c r="B209" s="180" t="s">
        <v>178</v>
      </c>
      <c r="C209" s="180" t="s">
        <v>364</v>
      </c>
      <c r="D209" s="180"/>
      <c r="E209" s="180" t="s">
        <v>315</v>
      </c>
      <c r="F209" s="217">
        <f t="shared" si="23"/>
        <v>0.40763888888888866</v>
      </c>
      <c r="G209" s="186">
        <v>0</v>
      </c>
      <c r="H209" s="217">
        <f t="shared" si="22"/>
        <v>0.40763888888888866</v>
      </c>
      <c r="I209" s="192"/>
    </row>
    <row r="210" spans="1:9" ht="14.25" x14ac:dyDescent="0.2">
      <c r="A210" s="174" t="s">
        <v>310</v>
      </c>
      <c r="B210" s="180" t="s">
        <v>178</v>
      </c>
      <c r="C210" s="180" t="s">
        <v>471</v>
      </c>
      <c r="D210" s="180"/>
      <c r="E210" s="180" t="s">
        <v>391</v>
      </c>
      <c r="F210" s="217">
        <f t="shared" si="23"/>
        <v>0.40763888888888866</v>
      </c>
      <c r="G210" s="186">
        <v>0</v>
      </c>
      <c r="H210" s="217">
        <f t="shared" si="22"/>
        <v>0.40763888888888866</v>
      </c>
      <c r="I210" s="192"/>
    </row>
    <row r="211" spans="1:9" ht="15.75" x14ac:dyDescent="0.25">
      <c r="A211" s="130" t="s">
        <v>316</v>
      </c>
      <c r="B211" s="142"/>
      <c r="C211" s="142" t="s">
        <v>381</v>
      </c>
      <c r="D211" s="142"/>
      <c r="E211" s="142"/>
      <c r="F211" s="211"/>
      <c r="G211" s="155"/>
      <c r="H211" s="211"/>
      <c r="I211" s="167"/>
    </row>
    <row r="212" spans="1:9" ht="14.25" x14ac:dyDescent="0.2">
      <c r="A212" s="176" t="s">
        <v>318</v>
      </c>
      <c r="B212" s="182" t="s">
        <v>178</v>
      </c>
      <c r="C212" s="182" t="s">
        <v>472</v>
      </c>
      <c r="D212" s="182"/>
      <c r="E212" s="182" t="s">
        <v>455</v>
      </c>
      <c r="F212" s="218">
        <f>H210</f>
        <v>0.40763888888888866</v>
      </c>
      <c r="G212" s="188">
        <v>0</v>
      </c>
      <c r="H212" s="218">
        <f>F212+TIME(0,G212,0)</f>
        <v>0.40763888888888866</v>
      </c>
      <c r="I212" s="194"/>
    </row>
    <row r="214" spans="1:9" ht="15.75" x14ac:dyDescent="0.25">
      <c r="A214" s="127" t="s">
        <v>320</v>
      </c>
      <c r="B214" s="139"/>
      <c r="C214" s="139" t="s">
        <v>321</v>
      </c>
      <c r="D214" s="139"/>
      <c r="E214" s="139"/>
      <c r="F214" s="208"/>
      <c r="G214" s="152"/>
      <c r="H214" s="208"/>
      <c r="I214" s="164"/>
    </row>
    <row r="215" spans="1:9" ht="15" x14ac:dyDescent="0.2">
      <c r="A215" s="175" t="s">
        <v>322</v>
      </c>
      <c r="B215" s="181"/>
      <c r="C215" s="181"/>
      <c r="D215" s="181"/>
      <c r="E215" s="181"/>
      <c r="F215" s="221">
        <f>H212</f>
        <v>0.40763888888888866</v>
      </c>
      <c r="G215" s="187">
        <v>0</v>
      </c>
      <c r="H215" s="221">
        <f>F215+TIME(0,G215,0)</f>
        <v>0.40763888888888866</v>
      </c>
      <c r="I215" s="193"/>
    </row>
    <row r="216" spans="1:9" ht="15" x14ac:dyDescent="0.2">
      <c r="A216" s="175" t="s">
        <v>323</v>
      </c>
      <c r="B216" s="181"/>
      <c r="C216" s="181"/>
      <c r="D216" s="181"/>
      <c r="E216" s="181"/>
      <c r="F216" s="221">
        <f>H215</f>
        <v>0.40763888888888866</v>
      </c>
      <c r="G216" s="187">
        <v>0</v>
      </c>
      <c r="H216" s="221">
        <f>F216+TIME(0,G216,0)</f>
        <v>0.40763888888888866</v>
      </c>
      <c r="I216" s="193"/>
    </row>
    <row r="217" spans="1:9" ht="15" x14ac:dyDescent="0.2">
      <c r="A217" s="175" t="s">
        <v>324</v>
      </c>
      <c r="B217" s="181"/>
      <c r="C217" s="181"/>
      <c r="D217" s="181"/>
      <c r="E217" s="181"/>
      <c r="F217" s="221">
        <f>H216</f>
        <v>0.40763888888888866</v>
      </c>
      <c r="G217" s="187">
        <v>0</v>
      </c>
      <c r="H217" s="221">
        <f>F217+TIME(0,G217,0)</f>
        <v>0.40763888888888866</v>
      </c>
      <c r="I217" s="193"/>
    </row>
    <row r="218" spans="1:9" ht="15" x14ac:dyDescent="0.2">
      <c r="A218" s="175" t="s">
        <v>434</v>
      </c>
      <c r="B218" s="181"/>
      <c r="C218" s="181"/>
      <c r="D218" s="181"/>
      <c r="E218" s="181"/>
      <c r="F218" s="221">
        <f>H217</f>
        <v>0.40763888888888866</v>
      </c>
      <c r="G218" s="187">
        <v>0</v>
      </c>
      <c r="H218" s="221">
        <f>F218+TIME(0,G218,0)</f>
        <v>0.40763888888888866</v>
      </c>
      <c r="I218" s="193"/>
    </row>
    <row r="219" spans="1:9" ht="15" x14ac:dyDescent="0.2">
      <c r="A219" s="173" t="s">
        <v>475</v>
      </c>
      <c r="B219" s="179"/>
      <c r="C219" s="179"/>
      <c r="D219" s="179"/>
      <c r="E219" s="179"/>
      <c r="F219" s="216">
        <f>H218</f>
        <v>0.40763888888888866</v>
      </c>
      <c r="G219" s="185">
        <v>0</v>
      </c>
      <c r="H219" s="216">
        <f>F219+TIME(0,G219,0)</f>
        <v>0.40763888888888866</v>
      </c>
      <c r="I219" s="191"/>
    </row>
    <row r="221" spans="1:9" ht="15.75" x14ac:dyDescent="0.25">
      <c r="A221" s="134" t="s">
        <v>325</v>
      </c>
      <c r="B221" s="146"/>
      <c r="C221" s="146" t="s">
        <v>383</v>
      </c>
      <c r="D221" s="146"/>
      <c r="E221" s="146"/>
      <c r="F221" s="219"/>
      <c r="G221" s="159"/>
      <c r="H221" s="219"/>
      <c r="I221" s="146"/>
    </row>
    <row r="222" spans="1:9" ht="15" x14ac:dyDescent="0.2">
      <c r="A222" s="137" t="s">
        <v>372</v>
      </c>
      <c r="B222" s="148" t="s">
        <v>169</v>
      </c>
      <c r="C222" s="148" t="s">
        <v>384</v>
      </c>
      <c r="D222" s="206" t="s">
        <v>519</v>
      </c>
      <c r="E222" s="148" t="s">
        <v>171</v>
      </c>
      <c r="F222" s="223">
        <f>H219</f>
        <v>0.40763888888888866</v>
      </c>
      <c r="G222" s="162">
        <v>1</v>
      </c>
      <c r="H222" s="223">
        <f>F222+TIME(0,G222,0)</f>
        <v>0.4083333333333331</v>
      </c>
      <c r="I222" s="148"/>
    </row>
    <row r="223" spans="1:9" ht="15" x14ac:dyDescent="0.2">
      <c r="A223" s="137" t="s">
        <v>375</v>
      </c>
      <c r="B223" s="148" t="s">
        <v>169</v>
      </c>
      <c r="C223" s="148" t="s">
        <v>240</v>
      </c>
      <c r="D223" s="206" t="s">
        <v>519</v>
      </c>
      <c r="E223" s="148" t="s">
        <v>171</v>
      </c>
      <c r="F223" s="223">
        <f>H222</f>
        <v>0.4083333333333331</v>
      </c>
      <c r="G223" s="162">
        <v>1</v>
      </c>
      <c r="H223" s="223">
        <f>F223+TIME(0,G223,0)</f>
        <v>0.40902777777777755</v>
      </c>
      <c r="I223" s="148"/>
    </row>
    <row r="224" spans="1:9" ht="15" x14ac:dyDescent="0.2">
      <c r="A224" s="137" t="s">
        <v>378</v>
      </c>
      <c r="B224" s="148" t="s">
        <v>178</v>
      </c>
      <c r="C224" s="148" t="s">
        <v>385</v>
      </c>
      <c r="D224" s="148"/>
      <c r="E224" s="148" t="s">
        <v>171</v>
      </c>
      <c r="F224" s="223">
        <f>H223</f>
        <v>0.40902777777777755</v>
      </c>
      <c r="G224" s="162">
        <v>1</v>
      </c>
      <c r="H224" s="223">
        <f>F224+TIME(0,G224,0)</f>
        <v>0.40972222222222199</v>
      </c>
      <c r="I224" s="148"/>
    </row>
    <row r="225" spans="1:9" x14ac:dyDescent="0.2">
      <c r="A225" s="135"/>
      <c r="B225" s="135"/>
      <c r="C225" s="135" t="s">
        <v>327</v>
      </c>
      <c r="D225" s="135"/>
      <c r="E225" s="135"/>
      <c r="F225" s="220"/>
      <c r="G225" s="160">
        <f>(H225-H224) * 24 * 60</f>
        <v>130.00000000000034</v>
      </c>
      <c r="H225" s="220">
        <v>0.5</v>
      </c>
      <c r="I225" s="13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8:I138"/>
  </mergeCells>
  <hyperlinks>
    <hyperlink ref="D17" r:id="rId1"/>
    <hyperlink ref="D18" r:id="rId2"/>
    <hyperlink ref="D19" r:id="rId3"/>
    <hyperlink ref="D25" r:id="rId4"/>
    <hyperlink ref="D27" r:id="rId5"/>
    <hyperlink ref="D28" r:id="rId6"/>
    <hyperlink ref="D30" r:id="rId7"/>
    <hyperlink ref="D31" r:id="rId8"/>
    <hyperlink ref="D32" r:id="rId9"/>
    <hyperlink ref="D33" r:id="rId10"/>
    <hyperlink ref="D40" r:id="rId11"/>
    <hyperlink ref="D44" r:id="rId12"/>
    <hyperlink ref="D45" r:id="rId13"/>
    <hyperlink ref="D53" r:id="rId14"/>
    <hyperlink ref="D54" r:id="rId15"/>
    <hyperlink ref="D59" r:id="rId16"/>
    <hyperlink ref="D60" r:id="rId17"/>
    <hyperlink ref="D61" r:id="rId18"/>
    <hyperlink ref="D62" r:id="rId19"/>
    <hyperlink ref="D63" r:id="rId20"/>
    <hyperlink ref="D64" r:id="rId21"/>
    <hyperlink ref="D66" r:id="rId22"/>
    <hyperlink ref="D67" r:id="rId23"/>
    <hyperlink ref="D70" r:id="rId24"/>
    <hyperlink ref="D71" r:id="rId25"/>
    <hyperlink ref="D72" r:id="rId26"/>
    <hyperlink ref="D73" r:id="rId27"/>
    <hyperlink ref="D74" r:id="rId28"/>
    <hyperlink ref="D75" r:id="rId29"/>
    <hyperlink ref="D77" r:id="rId30"/>
    <hyperlink ref="D78" r:id="rId31"/>
    <hyperlink ref="D79" r:id="rId32"/>
    <hyperlink ref="D80" r:id="rId33"/>
    <hyperlink ref="D81" r:id="rId34"/>
    <hyperlink ref="D82" r:id="rId35"/>
    <hyperlink ref="D83" r:id="rId36"/>
    <hyperlink ref="D84" r:id="rId37"/>
    <hyperlink ref="D85" r:id="rId38"/>
    <hyperlink ref="D86" r:id="rId39"/>
    <hyperlink ref="D88" r:id="rId40"/>
    <hyperlink ref="D102" r:id="rId41"/>
    <hyperlink ref="D105" r:id="rId42"/>
    <hyperlink ref="D106" r:id="rId43"/>
    <hyperlink ref="D107" r:id="rId44"/>
    <hyperlink ref="D118" r:id="rId45"/>
    <hyperlink ref="D124" r:id="rId46"/>
    <hyperlink ref="D143" r:id="rId47"/>
    <hyperlink ref="D146" r:id="rId48"/>
    <hyperlink ref="D147" r:id="rId49"/>
    <hyperlink ref="D149" r:id="rId50"/>
    <hyperlink ref="D150" r:id="rId51"/>
    <hyperlink ref="D151" r:id="rId52"/>
    <hyperlink ref="D152" r:id="rId53"/>
    <hyperlink ref="D162" r:id="rId54"/>
    <hyperlink ref="D163" r:id="rId55"/>
    <hyperlink ref="D166" r:id="rId56"/>
    <hyperlink ref="D167" r:id="rId57"/>
    <hyperlink ref="D168" r:id="rId58"/>
    <hyperlink ref="D169" r:id="rId59"/>
    <hyperlink ref="D170" r:id="rId60"/>
    <hyperlink ref="D171" r:id="rId61"/>
    <hyperlink ref="D173" r:id="rId62"/>
    <hyperlink ref="D174" r:id="rId63"/>
    <hyperlink ref="D175" r:id="rId64"/>
    <hyperlink ref="D176" r:id="rId65"/>
    <hyperlink ref="D177" r:id="rId66"/>
    <hyperlink ref="D178" r:id="rId67"/>
    <hyperlink ref="D179" r:id="rId68"/>
    <hyperlink ref="D181" r:id="rId69"/>
    <hyperlink ref="D183" r:id="rId70"/>
    <hyperlink ref="D185" r:id="rId71"/>
    <hyperlink ref="D186" r:id="rId72"/>
    <hyperlink ref="D187" r:id="rId73"/>
    <hyperlink ref="D188" r:id="rId74"/>
    <hyperlink ref="D189" r:id="rId75"/>
    <hyperlink ref="D194" r:id="rId76"/>
    <hyperlink ref="D222" r:id="rId77"/>
    <hyperlink ref="D223" r:id="rId78"/>
  </hyperlinks>
  <pageMargins left="0.7" right="0.7" top="0.75" bottom="0.75" header="0.3" footer="0.3"/>
  <pageSetup paperSize="9" orientation="portrait" r:id="rId79"/>
  <legacyDrawing r:id="rId8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8" customWidth="1"/>
    <col min="2" max="2" width="6.7109375" style="138" customWidth="1"/>
    <col min="3" max="3" width="50.7109375" style="138" customWidth="1"/>
    <col min="4" max="4" width="18.7109375" style="138" customWidth="1"/>
    <col min="5" max="5" width="13.7109375" style="138" customWidth="1"/>
    <col min="6" max="6" width="8.7109375" style="224" customWidth="1"/>
    <col min="7" max="7" width="10.7109375" style="163" customWidth="1"/>
    <col min="8" max="8" width="8.7109375" style="224" customWidth="1"/>
    <col min="9" max="9" width="12.7109375" style="138" customWidth="1"/>
  </cols>
  <sheetData>
    <row r="1" spans="1:9" ht="24.95" customHeight="1" x14ac:dyDescent="0.4">
      <c r="A1" s="263" t="str">
        <f>Parameters!B1</f>
        <v>162nd IEEE 802.11 WIRELESS LOCAL AREA NETWORKS SESSION</v>
      </c>
      <c r="B1" s="258"/>
      <c r="C1" s="258"/>
      <c r="D1" s="258"/>
      <c r="E1" s="258"/>
      <c r="F1" s="258"/>
      <c r="G1" s="258"/>
      <c r="H1" s="258"/>
      <c r="I1" s="258"/>
    </row>
    <row r="2" spans="1:9" ht="24.95" customHeight="1" x14ac:dyDescent="0.4">
      <c r="A2" s="263" t="str">
        <f>Parameters!B2</f>
        <v>Hyatt Regency, Vancouver, BC, Canada</v>
      </c>
      <c r="B2" s="258"/>
      <c r="C2" s="258"/>
      <c r="D2" s="258"/>
      <c r="E2" s="258"/>
      <c r="F2" s="258"/>
      <c r="G2" s="258"/>
      <c r="H2" s="258"/>
      <c r="I2" s="258"/>
    </row>
    <row r="3" spans="1:9" ht="24.95" customHeight="1" x14ac:dyDescent="0.4">
      <c r="A3" s="263" t="str">
        <f>Parameters!B3</f>
        <v>March 12-17, 2017</v>
      </c>
      <c r="B3" s="258"/>
      <c r="C3" s="258"/>
      <c r="D3" s="258"/>
      <c r="E3" s="258"/>
      <c r="F3" s="258"/>
      <c r="G3" s="258"/>
      <c r="H3" s="258"/>
      <c r="I3" s="258"/>
    </row>
    <row r="4" spans="1:9" ht="18" customHeight="1" x14ac:dyDescent="0.25">
      <c r="A4" s="257" t="s">
        <v>154</v>
      </c>
      <c r="B4" s="258"/>
      <c r="C4" s="258"/>
      <c r="D4" s="258"/>
      <c r="E4" s="258"/>
      <c r="F4" s="258"/>
      <c r="G4" s="258"/>
      <c r="H4" s="258"/>
      <c r="I4" s="258"/>
    </row>
    <row r="5" spans="1:9" ht="18" customHeight="1" x14ac:dyDescent="0.25">
      <c r="A5" s="257" t="s">
        <v>155</v>
      </c>
      <c r="B5" s="258"/>
      <c r="C5" s="258"/>
      <c r="D5" s="258"/>
      <c r="E5" s="258"/>
      <c r="F5" s="258"/>
      <c r="G5" s="258"/>
      <c r="H5" s="258"/>
      <c r="I5" s="258"/>
    </row>
    <row r="6" spans="1:9" ht="18" customHeight="1" x14ac:dyDescent="0.25">
      <c r="A6" s="257" t="s">
        <v>156</v>
      </c>
      <c r="B6" s="258"/>
      <c r="C6" s="258"/>
      <c r="D6" s="258"/>
      <c r="E6" s="258"/>
      <c r="F6" s="258"/>
      <c r="G6" s="258"/>
      <c r="H6" s="258"/>
      <c r="I6" s="258"/>
    </row>
    <row r="7" spans="1:9" ht="18" customHeight="1" x14ac:dyDescent="0.25">
      <c r="A7" s="257" t="s">
        <v>157</v>
      </c>
      <c r="B7" s="258"/>
      <c r="C7" s="258"/>
      <c r="D7" s="258"/>
      <c r="E7" s="258"/>
      <c r="F7" s="258"/>
      <c r="G7" s="258"/>
      <c r="H7" s="258"/>
      <c r="I7" s="258"/>
    </row>
    <row r="8" spans="1:9" ht="30" customHeight="1" x14ac:dyDescent="0.4">
      <c r="A8" s="259" t="str">
        <f>"Agenda R" &amp; Parameters!$B$8</f>
        <v>Agenda R2</v>
      </c>
      <c r="B8" s="260"/>
      <c r="C8" s="260"/>
      <c r="D8" s="260"/>
      <c r="E8" s="260"/>
      <c r="F8" s="260"/>
      <c r="G8" s="260"/>
      <c r="H8" s="260"/>
      <c r="I8" s="260"/>
    </row>
    <row r="12" spans="1:9" ht="15.75" x14ac:dyDescent="0.25">
      <c r="A12" s="261" t="s">
        <v>473</v>
      </c>
      <c r="B12" s="262"/>
      <c r="C12" s="262"/>
      <c r="D12" s="262"/>
      <c r="E12" s="262"/>
      <c r="F12" s="262"/>
      <c r="G12" s="262"/>
      <c r="H12" s="262"/>
      <c r="I12" s="262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75" x14ac:dyDescent="0.25">
      <c r="A14" s="195" t="s">
        <v>166</v>
      </c>
      <c r="B14" s="196"/>
      <c r="C14" s="196" t="s">
        <v>328</v>
      </c>
      <c r="D14" s="196"/>
      <c r="E14" s="196" t="s">
        <v>236</v>
      </c>
      <c r="F14" s="225">
        <v>0.8125</v>
      </c>
      <c r="G14" s="197">
        <v>0</v>
      </c>
      <c r="H14" s="225">
        <f>F14+TIME(0,G14,0)</f>
        <v>0.8125</v>
      </c>
      <c r="I14" s="198"/>
    </row>
    <row r="16" spans="1:9" ht="15.75" x14ac:dyDescent="0.25">
      <c r="A16" s="136" t="s">
        <v>184</v>
      </c>
      <c r="B16" s="147"/>
      <c r="C16" s="147" t="s">
        <v>386</v>
      </c>
      <c r="D16" s="147"/>
      <c r="E16" s="147" t="s">
        <v>191</v>
      </c>
      <c r="F16" s="226">
        <f>H14</f>
        <v>0.8125</v>
      </c>
      <c r="G16" s="161">
        <v>15</v>
      </c>
      <c r="H16" s="226">
        <f>F16+TIME(0,G16,0)</f>
        <v>0.82291666666666663</v>
      </c>
      <c r="I16" s="171"/>
    </row>
    <row r="18" spans="1:9" ht="15.75" x14ac:dyDescent="0.25">
      <c r="A18" s="136" t="s">
        <v>227</v>
      </c>
      <c r="B18" s="147"/>
      <c r="C18" s="147" t="s">
        <v>387</v>
      </c>
      <c r="D18" s="147"/>
      <c r="E18" s="147" t="s">
        <v>191</v>
      </c>
      <c r="F18" s="226">
        <f>H16</f>
        <v>0.82291666666666663</v>
      </c>
      <c r="G18" s="161">
        <v>15</v>
      </c>
      <c r="H18" s="226">
        <f>F18+TIME(0,G18,0)</f>
        <v>0.83333333333333326</v>
      </c>
      <c r="I18" s="171"/>
    </row>
    <row r="20" spans="1:9" ht="31.5" x14ac:dyDescent="0.25">
      <c r="A20" s="136" t="s">
        <v>252</v>
      </c>
      <c r="B20" s="147"/>
      <c r="C20" s="147" t="s">
        <v>388</v>
      </c>
      <c r="D20" s="147"/>
      <c r="E20" s="147" t="s">
        <v>236</v>
      </c>
      <c r="F20" s="226">
        <f>H18</f>
        <v>0.83333333333333326</v>
      </c>
      <c r="G20" s="161">
        <v>30</v>
      </c>
      <c r="H20" s="226">
        <f>F20+TIME(0,G20,0)</f>
        <v>0.85416666666666663</v>
      </c>
      <c r="I20" s="171"/>
    </row>
    <row r="22" spans="1:9" ht="15.75" x14ac:dyDescent="0.25">
      <c r="A22" s="136" t="s">
        <v>320</v>
      </c>
      <c r="B22" s="147"/>
      <c r="C22" s="147" t="s">
        <v>389</v>
      </c>
      <c r="D22" s="147"/>
      <c r="E22" s="147" t="s">
        <v>236</v>
      </c>
      <c r="F22" s="226">
        <f>H20</f>
        <v>0.85416666666666663</v>
      </c>
      <c r="G22" s="161">
        <v>15</v>
      </c>
      <c r="H22" s="226">
        <f>F22+TIME(0,G22,0)</f>
        <v>0.86458333333333326</v>
      </c>
      <c r="I22" s="171"/>
    </row>
    <row r="24" spans="1:9" ht="31.5" x14ac:dyDescent="0.25">
      <c r="A24" s="136" t="s">
        <v>325</v>
      </c>
      <c r="B24" s="147"/>
      <c r="C24" s="147" t="s">
        <v>390</v>
      </c>
      <c r="D24" s="147"/>
      <c r="E24" s="147"/>
      <c r="F24" s="226">
        <f>H22</f>
        <v>0.86458333333333326</v>
      </c>
      <c r="G24" s="161">
        <v>15</v>
      </c>
      <c r="H24" s="226">
        <f>F24+TIME(0,G24,0)</f>
        <v>0.87499999999999989</v>
      </c>
      <c r="I24" s="171"/>
    </row>
    <row r="26" spans="1:9" ht="15.75" x14ac:dyDescent="0.25">
      <c r="A26" s="177" t="s">
        <v>382</v>
      </c>
      <c r="B26" s="183"/>
      <c r="C26" s="183" t="s">
        <v>385</v>
      </c>
      <c r="D26" s="183"/>
      <c r="E26" s="183"/>
      <c r="F26" s="222">
        <f>H24</f>
        <v>0.87499999999999989</v>
      </c>
      <c r="G26" s="189">
        <v>0</v>
      </c>
      <c r="H26" s="222">
        <f>F26+TIME(0,G26,0)</f>
        <v>0.87499999999999989</v>
      </c>
      <c r="I26" s="183"/>
    </row>
    <row r="27" spans="1:9" x14ac:dyDescent="0.2">
      <c r="A27" s="135"/>
      <c r="B27" s="135"/>
      <c r="C27" s="135" t="s">
        <v>327</v>
      </c>
      <c r="D27" s="135"/>
      <c r="E27" s="135"/>
      <c r="F27" s="220"/>
      <c r="G27" s="160">
        <f>(H27-H26) * 24 * 60</f>
        <v>30.000000000000213</v>
      </c>
      <c r="H27" s="220">
        <v>0.89583333333333337</v>
      </c>
      <c r="I27" s="135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480</v>
      </c>
    </row>
    <row r="2" spans="1:2" x14ac:dyDescent="0.2">
      <c r="A2" s="39" t="s">
        <v>91</v>
      </c>
      <c r="B2" s="39" t="s">
        <v>481</v>
      </c>
    </row>
    <row r="3" spans="1:2" ht="13.5" thickBot="1" x14ac:dyDescent="0.25">
      <c r="A3" s="39" t="s">
        <v>92</v>
      </c>
      <c r="B3" t="s">
        <v>482</v>
      </c>
    </row>
    <row r="4" spans="1:2" s="6" customFormat="1" x14ac:dyDescent="0.2">
      <c r="A4" s="6" t="s">
        <v>87</v>
      </c>
      <c r="B4" s="41">
        <v>42806</v>
      </c>
    </row>
    <row r="5" spans="1:2" s="6" customFormat="1" x14ac:dyDescent="0.2">
      <c r="A5" s="45" t="s">
        <v>90</v>
      </c>
      <c r="B5" s="42">
        <f>B4+1</f>
        <v>42807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42811</v>
      </c>
    </row>
    <row r="8" spans="1:2" x14ac:dyDescent="0.2">
      <c r="A8" t="s">
        <v>86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2017-03-13T02:17:47Z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