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3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30" r:id="rId5"/>
    <sheet name="CAC" sheetId="831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31" l="1"/>
  <c r="H26" i="831"/>
  <c r="F26" i="831"/>
  <c r="H24" i="831"/>
  <c r="F24" i="831"/>
  <c r="H22" i="831"/>
  <c r="F22" i="831"/>
  <c r="H20" i="831"/>
  <c r="F20" i="831"/>
  <c r="H18" i="831"/>
  <c r="F18" i="831"/>
  <c r="H16" i="831"/>
  <c r="F16" i="831"/>
  <c r="H14" i="831"/>
  <c r="A8" i="831"/>
  <c r="A3" i="831"/>
  <c r="A2" i="831"/>
  <c r="A1" i="831"/>
  <c r="G221" i="830"/>
  <c r="H220" i="830"/>
  <c r="F220" i="830"/>
  <c r="H219" i="830"/>
  <c r="F219" i="830"/>
  <c r="H218" i="830"/>
  <c r="F218" i="830"/>
  <c r="H215" i="830"/>
  <c r="F215" i="830"/>
  <c r="H214" i="830"/>
  <c r="F214" i="830"/>
  <c r="H213" i="830"/>
  <c r="F213" i="830"/>
  <c r="H212" i="830"/>
  <c r="F212" i="830"/>
  <c r="H211" i="830"/>
  <c r="F211" i="830"/>
  <c r="H208" i="830"/>
  <c r="F208" i="830"/>
  <c r="H206" i="830"/>
  <c r="F206" i="830"/>
  <c r="H205" i="830"/>
  <c r="F205" i="830"/>
  <c r="H204" i="830"/>
  <c r="F204" i="830"/>
  <c r="H203" i="830"/>
  <c r="F203" i="830"/>
  <c r="H202" i="830"/>
  <c r="F202" i="830"/>
  <c r="H201" i="830"/>
  <c r="F201" i="830"/>
  <c r="H200" i="830"/>
  <c r="F200" i="830"/>
  <c r="H198" i="830"/>
  <c r="F198" i="830"/>
  <c r="H197" i="830"/>
  <c r="F197" i="830"/>
  <c r="H196" i="830"/>
  <c r="F196" i="830"/>
  <c r="H195" i="830"/>
  <c r="F195" i="830"/>
  <c r="H194" i="830"/>
  <c r="F194" i="830"/>
  <c r="H192" i="830"/>
  <c r="F192" i="830"/>
  <c r="H191" i="830"/>
  <c r="F191" i="830"/>
  <c r="H190" i="830"/>
  <c r="F190" i="830"/>
  <c r="H186" i="830"/>
  <c r="F186" i="830"/>
  <c r="H185" i="830"/>
  <c r="F185" i="830"/>
  <c r="H184" i="830"/>
  <c r="F184" i="830"/>
  <c r="H183" i="830"/>
  <c r="F183" i="830"/>
  <c r="H182" i="830"/>
  <c r="F182" i="830"/>
  <c r="H181" i="830"/>
  <c r="F181" i="830"/>
  <c r="H179" i="830"/>
  <c r="F179" i="830"/>
  <c r="H177" i="830"/>
  <c r="F177" i="830"/>
  <c r="H175" i="830"/>
  <c r="F175" i="830"/>
  <c r="H174" i="830"/>
  <c r="F174" i="830"/>
  <c r="H173" i="830"/>
  <c r="F173" i="830"/>
  <c r="H172" i="830"/>
  <c r="F172" i="830"/>
  <c r="H171" i="830"/>
  <c r="F171" i="830"/>
  <c r="H170" i="830"/>
  <c r="F170" i="830"/>
  <c r="H169" i="830"/>
  <c r="F169" i="830"/>
  <c r="H167" i="830"/>
  <c r="F167" i="830"/>
  <c r="H166" i="830"/>
  <c r="F166" i="830"/>
  <c r="H165" i="830"/>
  <c r="F165" i="830"/>
  <c r="H164" i="830"/>
  <c r="F164" i="830"/>
  <c r="H163" i="830"/>
  <c r="F163" i="830"/>
  <c r="H162" i="830"/>
  <c r="F162" i="830"/>
  <c r="H160" i="830"/>
  <c r="F160" i="830"/>
  <c r="H159" i="830"/>
  <c r="F159" i="830"/>
  <c r="H158" i="830"/>
  <c r="F158" i="830"/>
  <c r="H157" i="830"/>
  <c r="F157" i="830"/>
  <c r="H156" i="830"/>
  <c r="F156" i="830"/>
  <c r="H155" i="830"/>
  <c r="F155" i="830"/>
  <c r="H154" i="830"/>
  <c r="F154" i="830"/>
  <c r="H150" i="830"/>
  <c r="F150" i="830"/>
  <c r="H149" i="830"/>
  <c r="F149" i="830"/>
  <c r="H148" i="830"/>
  <c r="F148" i="830"/>
  <c r="H147" i="830"/>
  <c r="F147" i="830"/>
  <c r="H146" i="830"/>
  <c r="F146" i="830"/>
  <c r="H145" i="830"/>
  <c r="F145" i="830"/>
  <c r="H144" i="830"/>
  <c r="F144" i="830"/>
  <c r="H143" i="830"/>
  <c r="F143" i="830"/>
  <c r="H142" i="830"/>
  <c r="F142" i="830"/>
  <c r="H139" i="830"/>
  <c r="F139" i="830"/>
  <c r="H138" i="830"/>
  <c r="F138" i="830"/>
  <c r="H137" i="830"/>
  <c r="G132" i="830"/>
  <c r="H131" i="830"/>
  <c r="F131" i="830"/>
  <c r="H129" i="830"/>
  <c r="F129" i="830"/>
  <c r="H128" i="830"/>
  <c r="F128" i="830"/>
  <c r="H127" i="830"/>
  <c r="F127" i="830"/>
  <c r="H126" i="830"/>
  <c r="F126" i="830"/>
  <c r="H125" i="830"/>
  <c r="F125" i="830"/>
  <c r="H124" i="830"/>
  <c r="F124" i="830"/>
  <c r="H123" i="830"/>
  <c r="F123" i="830"/>
  <c r="H122" i="830"/>
  <c r="F122" i="830"/>
  <c r="H121" i="830"/>
  <c r="F121" i="830"/>
  <c r="H118" i="830"/>
  <c r="F118" i="830"/>
  <c r="H117" i="830"/>
  <c r="F117" i="830"/>
  <c r="H115" i="830"/>
  <c r="F115" i="830"/>
  <c r="H114" i="830"/>
  <c r="F114" i="830"/>
  <c r="H110" i="830"/>
  <c r="F110" i="830"/>
  <c r="H107" i="830"/>
  <c r="F107" i="830"/>
  <c r="H106" i="830"/>
  <c r="F106" i="830"/>
  <c r="H105" i="830"/>
  <c r="F105" i="830"/>
  <c r="H104" i="830"/>
  <c r="F104" i="830"/>
  <c r="H103" i="830"/>
  <c r="F103" i="830"/>
  <c r="H102" i="830"/>
  <c r="F102" i="830"/>
  <c r="H99" i="830"/>
  <c r="F99" i="830"/>
  <c r="H98" i="830"/>
  <c r="F98" i="830"/>
  <c r="H97" i="830"/>
  <c r="G92" i="830"/>
  <c r="H91" i="830"/>
  <c r="F91" i="830"/>
  <c r="H89" i="830"/>
  <c r="F89" i="830"/>
  <c r="H86" i="830"/>
  <c r="F86" i="830"/>
  <c r="H85" i="830"/>
  <c r="F85" i="830"/>
  <c r="H83" i="830"/>
  <c r="F83" i="830"/>
  <c r="H82" i="830"/>
  <c r="F82" i="830"/>
  <c r="H81" i="830"/>
  <c r="F81" i="830"/>
  <c r="H80" i="830"/>
  <c r="F80" i="830"/>
  <c r="H79" i="830"/>
  <c r="F79" i="830"/>
  <c r="H78" i="830"/>
  <c r="F78" i="830"/>
  <c r="H77" i="830"/>
  <c r="F77" i="830"/>
  <c r="H76" i="830"/>
  <c r="F76" i="830"/>
  <c r="H75" i="830"/>
  <c r="F75" i="830"/>
  <c r="H74" i="830"/>
  <c r="F74" i="830"/>
  <c r="H72" i="830"/>
  <c r="F72" i="830"/>
  <c r="H71" i="830"/>
  <c r="F71" i="830"/>
  <c r="H70" i="830"/>
  <c r="F70" i="830"/>
  <c r="H69" i="830"/>
  <c r="F69" i="830"/>
  <c r="H68" i="830"/>
  <c r="F68" i="830"/>
  <c r="H67" i="830"/>
  <c r="F67" i="830"/>
  <c r="H65" i="830"/>
  <c r="F65" i="830"/>
  <c r="H64" i="830"/>
  <c r="F64" i="830"/>
  <c r="H63" i="830"/>
  <c r="F63" i="830"/>
  <c r="H62" i="830"/>
  <c r="F62" i="830"/>
  <c r="H61" i="830"/>
  <c r="F61" i="830"/>
  <c r="H60" i="830"/>
  <c r="F60" i="830"/>
  <c r="H59" i="830"/>
  <c r="F59" i="830"/>
  <c r="H58" i="830"/>
  <c r="F58" i="830"/>
  <c r="H57" i="830"/>
  <c r="F57" i="830"/>
  <c r="H56" i="830"/>
  <c r="F56" i="830"/>
  <c r="H52" i="830"/>
  <c r="F52" i="830"/>
  <c r="H51" i="830"/>
  <c r="F51" i="830"/>
  <c r="H50" i="830"/>
  <c r="F50" i="830"/>
  <c r="H49" i="830"/>
  <c r="F49" i="830"/>
  <c r="H48" i="830"/>
  <c r="F48" i="830"/>
  <c r="H47" i="830"/>
  <c r="F47" i="830"/>
  <c r="H46" i="830"/>
  <c r="F46" i="830"/>
  <c r="H45" i="830"/>
  <c r="F45" i="830"/>
  <c r="H44" i="830"/>
  <c r="F44" i="830"/>
  <c r="H43" i="830"/>
  <c r="F43" i="830"/>
  <c r="H42" i="830"/>
  <c r="F42" i="830"/>
  <c r="H39" i="830"/>
  <c r="F39" i="830"/>
  <c r="H37" i="830"/>
  <c r="F37" i="830"/>
  <c r="H36" i="830"/>
  <c r="F36" i="830"/>
  <c r="H35" i="830"/>
  <c r="F35" i="830"/>
  <c r="H34" i="830"/>
  <c r="F34" i="830"/>
  <c r="H33" i="830"/>
  <c r="F33" i="830"/>
  <c r="H32" i="830"/>
  <c r="F32" i="830"/>
  <c r="H31" i="830"/>
  <c r="F31" i="830"/>
  <c r="H30" i="830"/>
  <c r="F30" i="830"/>
  <c r="H29" i="830"/>
  <c r="F29" i="830"/>
  <c r="H28" i="830"/>
  <c r="F28" i="830"/>
  <c r="H27" i="830"/>
  <c r="F27" i="830"/>
  <c r="H26" i="830"/>
  <c r="F26" i="830"/>
  <c r="H24" i="830"/>
  <c r="F24" i="830"/>
  <c r="H20" i="830"/>
  <c r="F20" i="830"/>
  <c r="H19" i="830"/>
  <c r="F19" i="830"/>
  <c r="H18" i="830"/>
  <c r="F18" i="830"/>
  <c r="H17" i="830"/>
  <c r="F17" i="830"/>
  <c r="H16" i="830"/>
  <c r="F16" i="830"/>
  <c r="H15" i="830"/>
  <c r="A8" i="830"/>
  <c r="A3" i="830"/>
  <c r="A2" i="830"/>
  <c r="A1" i="830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1" i="779" l="1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Adrian Stephens 2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Adrian Stephens 2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<sst xmlns="http://schemas.openxmlformats.org/spreadsheetml/2006/main" count="1023" uniqueCount="519">
  <si>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</si>
  <si>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</si>
  <si>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</si>
  <si>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</si>
  <si>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</si>
  <si>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</si>
  <si>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</si>
  <si>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</si>
  <si>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</si>
  <si>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</si>
  <si>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</si>
  <si>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</si>
  <si>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</si>
  <si>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</si>
  <si>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</si>
  <si>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</si>
  <si>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</si>
  <si>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</si>
  <si>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</si>
  <si>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</si>
  <si>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</si>
  <si>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</si>
  <si>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</si>
  <si>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</si>
  <si>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</si>
  <si>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</si>
  <si>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</si>
  <si>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</si>
  <si>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</si>
  <si>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</si>
  <si>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</si>
  <si>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</si>
  <si>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</si>
  <si>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</si>
  <si>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</si>
  <si>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</si>
  <si>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</si>
  <si>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</si>
  <si>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</si>
  <si>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</si>
  <si>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</si>
  <si>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</si>
  <si>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</si>
  <si>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</si>
  <si>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</si>
  <si>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</si>
  <si>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</si>
  <si>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</si>
  <si>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</si>
  <si>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</si>
  <si>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</si>
  <si>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</si>
  <si>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</si>
  <si>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</si>
  <si>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</si>
  <si>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</si>
  <si>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</si>
  <si>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</si>
  <si>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</si>
  <si>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</si>
  <si>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</si>
  <si>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</si>
  <si>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</si>
  <si>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</si>
  <si>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</si>
  <si>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</si>
  <si>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</si>
  <si>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</si>
  <si>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</si>
  <si>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</si>
  <si>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</si>
  <si>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</si>
  <si>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</si>
  <si>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</si>
  <si>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</si>
  <si>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</si>
  <si>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</si>
  <si>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</si>
  <si>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</si>
  <si>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</si>
  <si>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</si>
  <si>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</si>
  <si>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</si>
  <si>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</si>
  <si>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</si>
  <si>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</si>
  <si>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</si>
  <si>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</si>
  <si>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</si>
  <si>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</si>
  <si>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</si>
  <si>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</si>
  <si>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</si>
  <si>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</si>
  <si>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</si>
  <si>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</si>
  <si>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</si>
  <si>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</si>
  <si>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</si>
  <si>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</si>
  <si>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</si>
  <si>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</si>
  <si>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</si>
  <si>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</si>
  <si>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</si>
  <si>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</si>
  <si>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</si>
  <si>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</si>
  <si>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</si>
  <si>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</si>
  <si>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</si>
  <si>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</si>
  <si>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</si>
  <si>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</si>
  <si>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</si>
  <si>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</si>
  <si>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</si>
  <si>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</si>
  <si>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</si>
  <si>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</si>
  <si>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</si>
  <si>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</si>
  <si>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</si>
  <si>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</si>
  <si>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</si>
  <si>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</si>
  <si>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</si>
  <si>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</si>
  <si>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</si>
  <si>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</si>
  <si>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</si>
  <si>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</si>
  <si>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</si>
  <si>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</si>
  <si>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</si>
  <si>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</si>
  <si>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</si>
  <si>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</si>
  <si>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</si>
  <si>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</si>
  <si>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</si>
  <si>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</si>
  <si>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</si>
  <si>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</si>
  <si>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</si>
  <si>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</si>
  <si>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</si>
  <si>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</si>
  <si>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</si>
  <si>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</si>
  <si>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</si>
  <si>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</si>
  <si>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</si>
  <si>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</si>
  <si>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</si>
  <si>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</si>
  <si>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</si>
  <si>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</si>
  <si>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</si>
  <si>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</si>
  <si>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</si>
  <si>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</si>
  <si>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</si>
  <si>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</si>
  <si>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</si>
  <si>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</si>
  <si>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</si>
  <si>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</si>
  <si>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</si>
  <si>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</si>
  <si>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</si>
  <si>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</si>
  <si>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</si>
  <si>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</si>
  <si>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</si>
  <si>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</si>
  <si>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</si>
  <si>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</si>
  <si>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</si>
  <si>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</si>
  <si>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</si>
  <si>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</si>
  <si>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</si>
  <si>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</si>
  <si>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</si>
  <si>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</si>
  <si>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</si>
  <si>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</si>
  <si>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</si>
  <si>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</si>
  <si>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</si>
  <si>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</si>
  <si>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</si>
  <si>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</si>
  <si>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</si>
  <si>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</si>
  <si>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</si>
  <si>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</si>
  <si>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</si>
  <si>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</si>
  <si>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</si>
  <si>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</si>
  <si>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</si>
  <si>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</si>
  <si>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</si>
  <si>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</si>
  <si>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</si>
  <si>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</si>
  <si>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</si>
  <si>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</si>
  <si>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</si>
  <si>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</si>
  <si>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</si>
  <si>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</si>
  <si>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</si>
  <si>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</si>
  <si>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</si>
  <si>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</si>
  <si>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</si>
  <si>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</si>
  <si>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</si>
  <si>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</si>
  <si>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</si>
  <si>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</si>
  <si>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</si>
  <si>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</si>
  <si>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</si>
  <si>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</si>
  <si>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</si>
  <si>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</si>
  <si>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</si>
  <si>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</si>
  <si>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</si>
  <si>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</si>
  <si>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</si>
  <si>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</si>
  <si>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</si>
  <si>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</si>
  <si>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</si>
  <si>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</si>
  <si>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</si>
  <si>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</si>
  <si>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</si>
  <si>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</si>
  <si>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</si>
  <si>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</si>
  <si>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</si>
  <si>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</si>
  <si>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</si>
  <si>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</si>
  <si>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</si>
  <si>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</si>
  <si>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</si>
  <si>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</si>
  <si>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</si>
  <si>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</si>
  <si>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</si>
  <si>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</si>
  <si>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</si>
  <si>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</si>
  <si>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</si>
  <si>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</si>
  <si>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</si>
  <si>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</si>
  <si>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</si>
  <si>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</si>
  <si>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</si>
  <si>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</si>
  <si>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</si>
  <si>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</si>
  <si>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</si>
  <si>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</si>
  <si>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</si>
  <si>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</si>
  <si>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</si>
  <si>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</si>
  <si>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</si>
  <si>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</si>
  <si>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</si>
  <si>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</si>
  <si>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</si>
  <si>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</si>
  <si>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</si>
  <si>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</si>
  <si>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</si>
  <si>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</si>
  <si>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</si>
  <si>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</si>
  <si>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</si>
  <si>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</si>
  <si>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</si>
  <si>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</si>
  <si>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</si>
  <si>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</si>
  <si>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</si>
  <si>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</si>
  <si>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</si>
  <si>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</si>
  <si>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</si>
  <si>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</si>
  <si>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</si>
  <si>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</si>
  <si>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</si>
  <si>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</si>
  <si>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</si>
  <si>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</si>
  <si>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</si>
  <si>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</si>
  <si>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</si>
  <si>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</si>
  <si>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</si>
  <si>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</si>
  <si>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</si>
  <si>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</si>
  <si>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</si>
  <si>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</si>
  <si>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</si>
  <si>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</si>
  <si>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</si>
  <si>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</si>
  <si>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</si>
  <si>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</si>
  <si>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</si>
  <si>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</si>
  <si>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</si>
  <si>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</si>
  <si>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</si>
  <si>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</si>
  <si>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</si>
  <si>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</si>
  <si>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</si>
  <si>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</si>
  <si>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</si>
  <si>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</si>
  <si>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</si>
  <si>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</si>
  <si>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</si>
  <si>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</si>
  <si>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</si>
  <si>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</si>
  <si>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</si>
  <si>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</si>
  <si>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</si>
  <si>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</si>
  <si>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</si>
  <si>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</si>
  <si>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</si>
  <si>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</si>
  <si>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</si>
  <si>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</si>
  <si>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</si>
  <si>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</si>
  <si>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</si>
  <si>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</si>
  <si>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</si>
  <si>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</si>
  <si>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</si>
  <si>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</si>
  <si>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</si>
  <si>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</si>
  <si>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</si>
  <si>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</si>
  <si>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</si>
  <si>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</si>
  <si>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</si>
  <si>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</si>
  <si>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</si>
  <si>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</si>
  <si>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</si>
  <si>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</si>
  <si>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</si>
  <si>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</si>
  <si>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</si>
  <si>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</si>
  <si>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</si>
  <si>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</si>
  <si>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</si>
  <si>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</si>
  <si>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</si>
  <si>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</si>
  <si>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</si>
  <si>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</si>
  <si>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</si>
  <si>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</si>
  <si>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</si>
  <si>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</si>
  <si>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</si>
  <si>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</si>
  <si>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</si>
  <si>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</si>
  <si>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</si>
  <si>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</si>
  <si>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</si>
  <si>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</si>
  <si>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</si>
  <si>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</si>
  <si>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</si>
  <si>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</si>
  <si>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</si>
  <si>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</si>
  <si>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</si>
  <si>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</si>
  <si>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</si>
  <si>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</si>
  <si>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</si>
  <si>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</si>
  <si>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</si>
  <si>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</si>
  <si>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</si>
  <si>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</si>
  <si>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</si>
  <si>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</si>
  <si>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</si>
  <si>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</si>
  <si>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</si>
  <si>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</si>
  <si>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</si>
  <si>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</si>
  <si>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</si>
  <si>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</si>
  <si>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</si>
  <si>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</si>
  <si>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</si>
  <si>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</si>
  <si>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</si>
  <si>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</si>
  <si>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</si>
  <si>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</si>
  <si>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</si>
  <si>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</si>
  <si>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</si>
  <si>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</si>
  <si>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</si>
  <si>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</si>
  <si>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</si>
  <si>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</si>
  <si>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</si>
  <si>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</si>
  <si>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</si>
  <si>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</si>
  <si>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</si>
  <si>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</si>
  <si>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</si>
  <si>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</si>
  <si>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</si>
  <si>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</si>
  <si>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</si>
  <si>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</si>
  <si>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</si>
  <si>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</si>
  <si>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</si>
  <si>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</si>
  <si>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</si>
  <si>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</si>
  <si>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</si>
  <si>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</si>
  <si>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</si>
  <si>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</si>
  <si>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</si>
  <si>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</si>
  <si>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</si>
  <si>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</si>
  <si>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</si>
  <si>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</si>
  <si>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</si>
  <si>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</si>
  <si>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</si>
  <si>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</si>
  <si>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</si>
  <si>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</si>
  <si>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Minyoung Park (TBC)</t>
  </si>
  <si>
    <t>BA</t>
  </si>
  <si>
    <t>TGba - Wake up radio (WUR)</t>
  </si>
  <si>
    <t>LC - Light Communication (LC) TIG</t>
  </si>
  <si>
    <t>WG11 Agenda - Wed 2017-03-15 - 10:30 to 12:30</t>
  </si>
  <si>
    <t>IETF Report</t>
  </si>
  <si>
    <t>WG11 Agenda - Fri 2017-03-17 - 08:00 to 12:00</t>
  </si>
  <si>
    <t>TGba - Wake up Radio (WUR)</t>
  </si>
  <si>
    <t>LC - Light Communications TIG</t>
  </si>
  <si>
    <t>CAC Agenda - Thu 2017-03-16 - 19:30 to 21:30</t>
  </si>
  <si>
    <t>Holcombe</t>
  </si>
  <si>
    <t xml:space="preserve">    5.5</t>
  </si>
  <si>
    <t>Yee</t>
  </si>
  <si>
    <t>https://mentor.ieee.org/802.11/dcn/11-17-</t>
  </si>
  <si>
    <t>https://mentor.ieee.org/802.11/dcn/11-17-0196</t>
  </si>
  <si>
    <t>https://mentor.ieee.org/802.11/dcn/11-17-0197</t>
  </si>
  <si>
    <t>https://mentor.ieee.org/802.11/dcn/11-17-0198</t>
  </si>
  <si>
    <t>162nd IEEE 802.11 WIRELESS LOCAL AREA NETWORKS SESSION</t>
  </si>
  <si>
    <t>Hyatt Regency, Vancouver, BC, Canada</t>
  </si>
  <si>
    <t>March 12-17, 2017</t>
  </si>
  <si>
    <t>doc.: IEEE 802.11-17/0196r0</t>
  </si>
  <si>
    <t>March 2017</t>
  </si>
  <si>
    <t>WG Agenda March 2017</t>
  </si>
  <si>
    <t>802.11 Working Group
Opening Plenary</t>
  </si>
  <si>
    <t>PAR</t>
  </si>
  <si>
    <t>Tutorial slot # 3</t>
  </si>
  <si>
    <t>Dinner Break / Tutorial slot #1</t>
  </si>
  <si>
    <t>Omni</t>
  </si>
  <si>
    <t>Tutorial slot # 2
802.11 Update</t>
  </si>
  <si>
    <t>https://mentor.ieee.org/802.11/dcn/11-17-0192</t>
  </si>
  <si>
    <t>https://mentor.ieee.org/802.11/dcn/11-17-0193</t>
  </si>
  <si>
    <t>https://mentor.ieee.org/802.11/dcn/11-17-0195</t>
  </si>
  <si>
    <t>https://mentor.ieee.org/802.11/dcn/11-17-0199</t>
  </si>
  <si>
    <t>https://mentor.ieee.org/802.11/dcn/11-17-0200</t>
  </si>
  <si>
    <t>https://mentor.ieee.org/802.11/dcn/11-17-0097</t>
  </si>
  <si>
    <t>https://mentor.ieee.org/802.11/dcn/11-17-0187</t>
  </si>
  <si>
    <t>https://mentor.ieee.org/802.11/dcn/11-17-0202</t>
  </si>
  <si>
    <t>https://mentor.ieee.org/802.11/dcn/11-17-0194</t>
  </si>
  <si>
    <t>https://mentor.ieee.org/802.11/dcn/11-17-0014</t>
  </si>
  <si>
    <t>https://mentor.ieee.org/802.11/dcn/11-17-0203</t>
  </si>
  <si>
    <t>WG11 Agenda - Mon 2017-03-13 - 10:30 to 12:30</t>
  </si>
  <si>
    <t>802.18 Liaison - topics that will come up during 802.18's Thursday meeting</t>
  </si>
  <si>
    <t>Kennedy</t>
  </si>
  <si>
    <t>Result of PAR review</t>
  </si>
  <si>
    <t>AANI Liaison</t>
  </si>
  <si>
    <t xml:space="preserve">    5.6</t>
  </si>
  <si>
    <t xml:space="preserve">    5.7</t>
  </si>
  <si>
    <t xml:space="preserve">    5.8</t>
  </si>
  <si>
    <t xml:space="preserve">    5.9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</si>
</sst>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5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6" fillId="0" borderId="22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6" fillId="0" borderId="1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0" fillId="32" borderId="0" xfId="0" applyFont="1" applyFill="1" applyAlignment="1">
      <alignment horizontal="left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59" fillId="29" borderId="19" xfId="61" applyFont="1" applyFill="1" applyBorder="1" applyAlignment="1" applyProtection="1">
      <alignment horizontal="center" vertical="center" wrapText="1"/>
    </xf>
    <xf numFmtId="0" fontId="59" fillId="29" borderId="28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57" fillId="40" borderId="17" xfId="0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7" fillId="32" borderId="18" xfId="0" applyFont="1" applyFill="1" applyBorder="1" applyAlignment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CC"/>
      <color rgb="FFCCFFFF"/>
      <color rgb="FFFE8686"/>
      <color rgb="FFFF85AA"/>
      <color rgb="FFFFFF00"/>
      <color rgb="FFCCFFCC"/>
      <color rgb="FFF367B7"/>
      <color rgb="FF080808"/>
      <color rgb="FF660066"/>
      <color rgb="FFEBB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704021</xdr:colOff>
      <xdr:row>8</xdr:row>
      <xdr:rowOff>16565</xdr:rowOff>
    </xdr:from>
    <xdr:to>
      <xdr:col>7</xdr:col>
      <xdr:colOff>411808</xdr:colOff>
      <xdr:row>23</xdr:row>
      <xdr:rowOff>190500</xdr:rowOff>
    </xdr:to>
    <xdr:pic>
      <xdr:nvPicPr>
        <xdr:cNvPr id="57" name="Picture 56" descr="Image result for hyatt regency vancouver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2" y="1673087"/>
          <a:ext cx="4569679" cy="315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9</xdr:row>
      <xdr:rowOff>190500</xdr:rowOff>
    </xdr:from>
    <xdr:to>
      <xdr:col>2</xdr:col>
      <xdr:colOff>15127</xdr:colOff>
      <xdr:row>26</xdr:row>
      <xdr:rowOff>3</xdr:rowOff>
    </xdr:to>
    <xdr:cxnSp macro="">
      <xdr:nvCxnSpPr>
        <xdr:cNvPr id="30" name="Straight Connector 29"/>
        <xdr:cNvCxnSpPr/>
      </xdr:nvCxnSpPr>
      <xdr:spPr bwMode="auto">
        <a:xfrm flipV="1">
          <a:off x="2130334" y="2640724"/>
          <a:ext cx="0" cy="345527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33164</xdr:rowOff>
    </xdr:from>
    <xdr:to>
      <xdr:col>8</xdr:col>
      <xdr:colOff>51202</xdr:colOff>
      <xdr:row>10</xdr:row>
      <xdr:rowOff>33164</xdr:rowOff>
    </xdr:to>
    <xdr:cxnSp macro="">
      <xdr:nvCxnSpPr>
        <xdr:cNvPr id="39" name="Straight Connector 38"/>
        <xdr:cNvCxnSpPr/>
      </xdr:nvCxnSpPr>
      <xdr:spPr bwMode="auto">
        <a:xfrm flipH="1">
          <a:off x="2134565" y="2680457"/>
          <a:ext cx="369732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291356</xdr:rowOff>
    </xdr:from>
    <xdr:to>
      <xdr:col>8</xdr:col>
      <xdr:colOff>15127</xdr:colOff>
      <xdr:row>10</xdr:row>
      <xdr:rowOff>6569</xdr:rowOff>
    </xdr:to>
    <xdr:cxnSp macro="">
      <xdr:nvCxnSpPr>
        <xdr:cNvPr id="41" name="Straight Connector 40"/>
        <xdr:cNvCxnSpPr/>
      </xdr:nvCxnSpPr>
      <xdr:spPr bwMode="auto">
        <a:xfrm flipV="1">
          <a:off x="5795817" y="1808787"/>
          <a:ext cx="0" cy="8450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2" name="Straight Connector 6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5765937" y="5020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196" TargetMode="External"/><Relationship Id="rId13" Type="http://schemas.openxmlformats.org/officeDocument/2006/relationships/hyperlink" Target="https://mentor.ieee.org/802.11/dcn/11-17-0195" TargetMode="External"/><Relationship Id="rId18" Type="http://schemas.openxmlformats.org/officeDocument/2006/relationships/hyperlink" Target="https://mentor.ieee.org/802.11/dcn/11-17-0199" TargetMode="External"/><Relationship Id="rId26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193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7-" TargetMode="External"/><Relationship Id="rId17" Type="http://schemas.openxmlformats.org/officeDocument/2006/relationships/hyperlink" Target="https://mentor.ieee.org/802.11/dcn/11-17-0192" TargetMode="External"/><Relationship Id="rId25" Type="http://schemas.openxmlformats.org/officeDocument/2006/relationships/hyperlink" Target="https://mentor.ieee.org/802.11/dcn/11-17-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194" TargetMode="External"/><Relationship Id="rId20" Type="http://schemas.openxmlformats.org/officeDocument/2006/relationships/hyperlink" Target="https://mentor.ieee.org/802.11/dcn/11-17-0097" TargetMode="External"/><Relationship Id="rId29" Type="http://schemas.openxmlformats.org/officeDocument/2006/relationships/hyperlink" Target="https://mentor.ieee.org/802.11/dcn/11-17-0198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202" TargetMode="External"/><Relationship Id="rId24" Type="http://schemas.openxmlformats.org/officeDocument/2006/relationships/hyperlink" Target="https://mentor.ieee.org/802.11/dcn/11-17-0197" TargetMode="External"/><Relationship Id="rId32" Type="http://schemas.openxmlformats.org/officeDocument/2006/relationships/printerSettings" Target="../printerSettings/printerSettings11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" TargetMode="External"/><Relationship Id="rId23" Type="http://schemas.openxmlformats.org/officeDocument/2006/relationships/hyperlink" Target="https://mentor.ieee.org/802.11/dcn/11-17-0203" TargetMode="External"/><Relationship Id="rId28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s://mentor.ieee.org/802.11/dcn/11-17-0014" TargetMode="External"/><Relationship Id="rId19" Type="http://schemas.openxmlformats.org/officeDocument/2006/relationships/hyperlink" Target="https://mentor.ieee.org/802.11/dcn/11-17-0187" TargetMode="External"/><Relationship Id="rId31" Type="http://schemas.openxmlformats.org/officeDocument/2006/relationships/hyperlink" Target="https://mentor.ieee.org/802.11/dcn/11-17-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0200" TargetMode="External"/><Relationship Id="rId14" Type="http://schemas.openxmlformats.org/officeDocument/2006/relationships/hyperlink" Target="https://mentor.ieee.org/802.11/dcn/11-17-" TargetMode="External"/><Relationship Id="rId22" Type="http://schemas.openxmlformats.org/officeDocument/2006/relationships/hyperlink" Target="https://mentor.ieee.org/802.11/dcn/11-17-" TargetMode="External"/><Relationship Id="rId27" Type="http://schemas.openxmlformats.org/officeDocument/2006/relationships/hyperlink" Target="https://mentor.ieee.org/802.11/dcn/11-17-" TargetMode="External"/><Relationship Id="rId30" Type="http://schemas.openxmlformats.org/officeDocument/2006/relationships/hyperlink" Target="https://mentor.ieee.org/802.11/dcn/11-17-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hyperlink" Target="http://standards.ieee.org/faqs/affiliationFAQ.html" TargetMode="External"/><Relationship Id="rId7" Type="http://schemas.openxmlformats.org/officeDocument/2006/relationships/hyperlink" Target="http://www.ieee802.org/PNP/approved/IEEE_802_WG_PandP_v19.pdf" TargetMode="External"/><Relationship Id="rId2" Type="http://schemas.openxmlformats.org/officeDocument/2006/relationships/hyperlink" Target="http://www.ieee.org/web/membership/ethics/code_ethics.html" TargetMode="External"/><Relationship Id="rId1" Type="http://schemas.openxmlformats.org/officeDocument/2006/relationships/hyperlink" Target="http://standards.ieee.org/about/sasb/patcom/materials.html" TargetMode="External"/><Relationship Id="rId6" Type="http://schemas.openxmlformats.org/officeDocument/2006/relationships/hyperlink" Target="http://standards.ieee.org/board/aud/LMSC.pdf" TargetMode="External"/><Relationship Id="rId5" Type="http://schemas.openxmlformats.org/officeDocument/2006/relationships/hyperlink" Target="http://standards.ieee.org/board/pat/index.html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development.standards.ieee.org/myproject/Public/mytools/mob/loa.pdf" TargetMode="External"/><Relationship Id="rId9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490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491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492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42767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449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432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7" t="s">
        <v>123</v>
      </c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9"/>
    </row>
    <row r="23" spans="1:16" ht="20.100000000000001" customHeight="1" x14ac:dyDescent="0.3">
      <c r="B23" s="36" t="s">
        <v>122</v>
      </c>
      <c r="C23" s="240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2"/>
    </row>
    <row r="24" spans="1:16" ht="20.100000000000001" customHeight="1" x14ac:dyDescent="0.25">
      <c r="C24" s="243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5"/>
    </row>
    <row r="32" spans="1:16" ht="20.100000000000001" customHeight="1" x14ac:dyDescent="0.25">
      <c r="B32" s="37"/>
      <c r="C32" s="236"/>
      <c r="D32" s="236"/>
      <c r="E32" s="236"/>
      <c r="F32" s="236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5"/>
      <c r="D34" s="235"/>
      <c r="E34" s="235"/>
      <c r="F34" s="235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5"/>
      <c r="D36" s="235"/>
      <c r="E36" s="235"/>
      <c r="F36" s="235"/>
    </row>
    <row r="37" spans="2:6" ht="20.100000000000001" customHeight="1" x14ac:dyDescent="0.25">
      <c r="C37" s="235"/>
      <c r="D37" s="235"/>
      <c r="E37" s="235"/>
      <c r="F37" s="23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B21" sqref="B21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2" t="str">
        <f>Parameters!B1</f>
        <v>162nd IEEE 802.11 WIRELESS LOCAL AREA NETWORKS SESSION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4"/>
      <c r="IS2" s="1" t="s">
        <v>3</v>
      </c>
    </row>
    <row r="3" spans="1:253" ht="15.75" customHeight="1" x14ac:dyDescent="0.2">
      <c r="B3" s="255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7"/>
    </row>
    <row r="4" spans="1:253" ht="15.75" customHeight="1" x14ac:dyDescent="0.2">
      <c r="B4" s="258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60"/>
    </row>
    <row r="5" spans="1:253" ht="21" customHeight="1" x14ac:dyDescent="0.2">
      <c r="B5" s="261" t="str">
        <f>Parameters!B2</f>
        <v>Hyatt Regency, Vancouver, BC, Canada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</row>
    <row r="6" spans="1:253" ht="15.75" customHeight="1" x14ac:dyDescent="0.2"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</row>
    <row r="7" spans="1:253" ht="15.75" customHeight="1" x14ac:dyDescent="0.2">
      <c r="A7" s="54"/>
      <c r="B7" s="263" t="str">
        <f>Parameters!B3</f>
        <v>March 12-17, 2017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73"/>
      <c r="R7" s="73"/>
    </row>
    <row r="8" spans="1:253" ht="15.75" customHeight="1" x14ac:dyDescent="0.2">
      <c r="A8" s="54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62" t="s">
        <v>2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73"/>
      <c r="R25" s="73"/>
    </row>
    <row r="26" spans="1:21" ht="15.75" customHeight="1" x14ac:dyDescent="0.2">
      <c r="A26" s="54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73"/>
      <c r="R26" s="73"/>
    </row>
    <row r="27" spans="1:21" ht="15.75" customHeight="1" x14ac:dyDescent="0.2">
      <c r="B27" s="249" t="s">
        <v>121</v>
      </c>
      <c r="C27" s="249"/>
      <c r="D27" s="249"/>
      <c r="E27" s="249"/>
      <c r="F27" s="249"/>
      <c r="G27" s="249"/>
      <c r="H27" s="249"/>
      <c r="I27" s="249"/>
      <c r="J27" s="250"/>
      <c r="K27" s="250"/>
      <c r="L27" s="246" t="str">
        <f>Title!C14</f>
        <v>adrian.p.stephens@ieee.org</v>
      </c>
      <c r="M27" s="247"/>
      <c r="N27" s="247"/>
      <c r="O27" s="247"/>
      <c r="P27" s="247"/>
      <c r="Q27" s="247"/>
      <c r="R27" s="247"/>
    </row>
    <row r="28" spans="1:21" ht="15.75" customHeight="1" x14ac:dyDescent="0.2">
      <c r="B28" s="251"/>
      <c r="C28" s="251"/>
      <c r="D28" s="251"/>
      <c r="E28" s="251"/>
      <c r="F28" s="251"/>
      <c r="G28" s="251"/>
      <c r="H28" s="251"/>
      <c r="I28" s="251"/>
      <c r="J28" s="250"/>
      <c r="K28" s="250"/>
      <c r="L28" s="248"/>
      <c r="M28" s="248"/>
      <c r="N28" s="248"/>
      <c r="O28" s="248"/>
      <c r="P28" s="248"/>
      <c r="Q28" s="248"/>
      <c r="R28" s="248"/>
    </row>
    <row r="29" spans="1:21" ht="15.75" customHeight="1" x14ac:dyDescent="0.2">
      <c r="B29" s="249" t="s">
        <v>51</v>
      </c>
      <c r="C29" s="249"/>
      <c r="D29" s="249"/>
      <c r="E29" s="249"/>
      <c r="F29" s="249"/>
      <c r="G29" s="249"/>
      <c r="H29" s="249"/>
      <c r="I29" s="249"/>
      <c r="J29" s="250"/>
      <c r="K29" s="250"/>
      <c r="L29" s="246" t="str">
        <f>Title!I14</f>
        <v>jrosdahl@ieee.org</v>
      </c>
      <c r="M29" s="247"/>
      <c r="N29" s="247"/>
      <c r="O29" s="247"/>
      <c r="P29" s="247"/>
      <c r="Q29" s="247"/>
      <c r="R29" s="247"/>
    </row>
    <row r="30" spans="1:21" ht="15.75" customHeight="1" x14ac:dyDescent="0.2">
      <c r="B30" s="251"/>
      <c r="C30" s="251"/>
      <c r="D30" s="251"/>
      <c r="E30" s="251"/>
      <c r="F30" s="251"/>
      <c r="G30" s="251"/>
      <c r="H30" s="251"/>
      <c r="I30" s="251"/>
      <c r="J30" s="250"/>
      <c r="K30" s="250"/>
      <c r="L30" s="248"/>
      <c r="M30" s="248"/>
      <c r="N30" s="248"/>
      <c r="O30" s="248"/>
      <c r="P30" s="248"/>
      <c r="Q30" s="248"/>
      <c r="R30" s="248"/>
    </row>
    <row r="31" spans="1:21" ht="15.75" customHeight="1" x14ac:dyDescent="0.2">
      <c r="B31" s="249" t="s">
        <v>61</v>
      </c>
      <c r="C31" s="249"/>
      <c r="D31" s="249"/>
      <c r="E31" s="249"/>
      <c r="F31" s="249"/>
      <c r="G31" s="249"/>
      <c r="H31" s="249"/>
      <c r="I31" s="249"/>
      <c r="J31" s="250"/>
      <c r="K31" s="250"/>
      <c r="L31" s="246" t="str">
        <f>Title!I20</f>
        <v>dorothy.stanley@hpe.com</v>
      </c>
      <c r="M31" s="247"/>
      <c r="N31" s="247"/>
      <c r="O31" s="247"/>
      <c r="P31" s="247"/>
      <c r="Q31" s="247"/>
      <c r="R31" s="247"/>
    </row>
    <row r="32" spans="1:21" ht="15.75" customHeight="1" x14ac:dyDescent="0.2">
      <c r="B32" s="251"/>
      <c r="C32" s="251"/>
      <c r="D32" s="251"/>
      <c r="E32" s="251"/>
      <c r="F32" s="251"/>
      <c r="G32" s="251"/>
      <c r="H32" s="251"/>
      <c r="I32" s="251"/>
      <c r="J32" s="250"/>
      <c r="K32" s="250"/>
      <c r="L32" s="248"/>
      <c r="M32" s="248"/>
      <c r="N32" s="248"/>
      <c r="O32" s="248"/>
      <c r="P32" s="248"/>
      <c r="Q32" s="248"/>
      <c r="R32" s="248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D19" sqref="D19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64" t="s">
        <v>95</v>
      </c>
      <c r="B3" s="264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05" customFormat="1" x14ac:dyDescent="0.2">
      <c r="A5" s="47" t="s">
        <v>446</v>
      </c>
      <c r="B5" s="47" t="s">
        <v>444</v>
      </c>
      <c r="C5" s="47" t="s">
        <v>445</v>
      </c>
      <c r="D5" s="69" t="s">
        <v>503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506</v>
      </c>
    </row>
    <row r="7" spans="1:5" x14ac:dyDescent="0.2">
      <c r="A7" s="203" t="s">
        <v>130</v>
      </c>
      <c r="B7" s="48" t="s">
        <v>79</v>
      </c>
      <c r="C7" s="48" t="s">
        <v>399</v>
      </c>
      <c r="D7" s="69" t="s">
        <v>483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501</v>
      </c>
    </row>
    <row r="9" spans="1:5" ht="12.75" customHeight="1" x14ac:dyDescent="0.2">
      <c r="A9" s="47" t="s">
        <v>456</v>
      </c>
      <c r="B9" s="48" t="s">
        <v>457</v>
      </c>
      <c r="C9" s="48" t="s">
        <v>455</v>
      </c>
      <c r="D9" s="69" t="s">
        <v>483</v>
      </c>
    </row>
    <row r="10" spans="1:5" ht="12.75" customHeight="1" x14ac:dyDescent="0.2">
      <c r="A10" s="87" t="s">
        <v>128</v>
      </c>
      <c r="B10" s="48" t="s">
        <v>147</v>
      </c>
      <c r="C10" s="48" t="s">
        <v>398</v>
      </c>
      <c r="D10" s="69" t="s">
        <v>483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507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499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502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505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504</v>
      </c>
    </row>
    <row r="16" spans="1:5" ht="12.75" customHeight="1" x14ac:dyDescent="0.2">
      <c r="A16" s="204" t="s">
        <v>468</v>
      </c>
      <c r="B16" s="47" t="s">
        <v>469</v>
      </c>
      <c r="C16" s="47" t="s">
        <v>470</v>
      </c>
      <c r="D16" s="69" t="s">
        <v>500</v>
      </c>
    </row>
    <row r="17" spans="1:10" ht="12.75" customHeight="1" x14ac:dyDescent="0.2">
      <c r="A17" s="203" t="s">
        <v>453</v>
      </c>
      <c r="B17" s="47" t="s">
        <v>454</v>
      </c>
      <c r="C17" s="47" t="s">
        <v>455</v>
      </c>
      <c r="D17" s="69" t="s">
        <v>483</v>
      </c>
    </row>
    <row r="18" spans="1:10" ht="12.75" customHeight="1" x14ac:dyDescent="0.2">
      <c r="A18" s="206" t="s">
        <v>465</v>
      </c>
      <c r="B18" s="47" t="s">
        <v>466</v>
      </c>
      <c r="C18" s="47" t="s">
        <v>467</v>
      </c>
      <c r="D18" s="69" t="s">
        <v>509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484</v>
      </c>
      <c r="C33" s="2"/>
      <c r="D33" s="2"/>
    </row>
    <row r="34" spans="1:4" x14ac:dyDescent="0.2">
      <c r="A34" s="52" t="s">
        <v>113</v>
      </c>
      <c r="B34" s="75" t="s">
        <v>485</v>
      </c>
      <c r="C34" s="2"/>
      <c r="D34" s="2"/>
    </row>
    <row r="35" spans="1:4" x14ac:dyDescent="0.2">
      <c r="A35" s="52" t="s">
        <v>114</v>
      </c>
      <c r="B35" s="75" t="s">
        <v>483</v>
      </c>
      <c r="C35" s="2"/>
      <c r="D35" s="2"/>
    </row>
    <row r="36" spans="1:4" ht="14.25" x14ac:dyDescent="0.2">
      <c r="A36" s="52" t="s">
        <v>117</v>
      </c>
      <c r="B36" s="75" t="s">
        <v>483</v>
      </c>
      <c r="C36" s="2"/>
      <c r="D36" s="2"/>
    </row>
    <row r="37" spans="1:4" ht="14.25" x14ac:dyDescent="0.2">
      <c r="A37" s="52" t="s">
        <v>119</v>
      </c>
      <c r="B37" s="75" t="s">
        <v>483</v>
      </c>
      <c r="C37" s="2"/>
      <c r="D37" s="2"/>
    </row>
    <row r="38" spans="1:4" x14ac:dyDescent="0.2">
      <c r="A38" s="52" t="s">
        <v>118</v>
      </c>
      <c r="B38" s="75" t="s">
        <v>483</v>
      </c>
      <c r="C38" s="2"/>
      <c r="D38" s="2"/>
    </row>
    <row r="39" spans="1:4" x14ac:dyDescent="0.2">
      <c r="A39" s="52" t="s">
        <v>115</v>
      </c>
      <c r="B39" s="75" t="s">
        <v>486</v>
      </c>
      <c r="C39" s="2"/>
      <c r="D39" s="2"/>
    </row>
    <row r="40" spans="1:4" x14ac:dyDescent="0.2">
      <c r="A40" s="52" t="s">
        <v>1</v>
      </c>
      <c r="B40" s="75" t="s">
        <v>483</v>
      </c>
      <c r="C40" s="2"/>
      <c r="D40" s="2"/>
    </row>
    <row r="41" spans="1:4" x14ac:dyDescent="0.2">
      <c r="A41" s="52" t="s">
        <v>116</v>
      </c>
      <c r="B41" s="75" t="s">
        <v>483</v>
      </c>
      <c r="C41" s="2"/>
      <c r="D41" s="2"/>
    </row>
    <row r="42" spans="1:4" x14ac:dyDescent="0.2">
      <c r="A42" s="52" t="s">
        <v>153</v>
      </c>
      <c r="B42" s="75" t="s">
        <v>508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443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B42" r:id="rId10"/>
    <hyperlink ref="D6" r:id="rId11"/>
    <hyperlink ref="D7" r:id="rId12"/>
    <hyperlink ref="D8" r:id="rId13"/>
    <hyperlink ref="D9" r:id="rId14"/>
    <hyperlink ref="D10" r:id="rId15"/>
    <hyperlink ref="D11" r:id="rId16"/>
    <hyperlink ref="D12" r:id="rId17"/>
    <hyperlink ref="D13" r:id="rId18"/>
    <hyperlink ref="D14" r:id="rId19"/>
    <hyperlink ref="D15" r:id="rId20"/>
    <hyperlink ref="D16" r:id="rId21"/>
    <hyperlink ref="D17" r:id="rId22"/>
    <hyperlink ref="D18" r:id="rId23"/>
    <hyperlink ref="B34" r:id="rId24"/>
    <hyperlink ref="B35" r:id="rId25"/>
    <hyperlink ref="B36" r:id="rId26"/>
    <hyperlink ref="B37" r:id="rId27"/>
    <hyperlink ref="B38" r:id="rId28"/>
    <hyperlink ref="B39" r:id="rId29"/>
    <hyperlink ref="B40" r:id="rId30"/>
    <hyperlink ref="B41" r:id="rId31"/>
  </hyperlinks>
  <pageMargins left="0.7" right="0.7" top="0.75" bottom="0.75" header="0.3" footer="0.3"/>
  <pageSetup paperSize="9" orientation="portrait" horizontalDpi="1200" verticalDpi="120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4" zoomScale="70" zoomScaleNormal="70" workbookViewId="0">
      <selection activeCell="M30" sqref="M30:M33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287" t="str">
        <f>" 802.11 Agenda R" &amp;Parameters!B8</f>
        <v xml:space="preserve"> 802.11 Agenda R0</v>
      </c>
      <c r="B1" s="289" t="str">
        <f>Parameters!B2</f>
        <v>Hyatt Regency, Vancouver, BC, Canada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</row>
    <row r="2" spans="1:32" s="2" customFormat="1" ht="20.25" customHeight="1" x14ac:dyDescent="0.2">
      <c r="A2" s="288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288"/>
      <c r="B3" s="312" t="str">
        <f>Parameters!B3</f>
        <v>March 12-17, 2017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42806</v>
      </c>
      <c r="C5" s="322">
        <f>B5+1</f>
        <v>42807</v>
      </c>
      <c r="D5" s="323"/>
      <c r="E5" s="323"/>
      <c r="F5" s="323"/>
      <c r="G5" s="323"/>
      <c r="H5" s="324"/>
      <c r="I5" s="322">
        <f>B5+2</f>
        <v>42808</v>
      </c>
      <c r="J5" s="323"/>
      <c r="K5" s="323"/>
      <c r="L5" s="323"/>
      <c r="M5" s="323"/>
      <c r="N5" s="324"/>
      <c r="O5" s="322">
        <f>B5+3</f>
        <v>42809</v>
      </c>
      <c r="P5" s="323"/>
      <c r="Q5" s="323"/>
      <c r="R5" s="323"/>
      <c r="S5" s="323"/>
      <c r="T5" s="324"/>
      <c r="U5" s="322">
        <f>B5+4</f>
        <v>42810</v>
      </c>
      <c r="V5" s="323"/>
      <c r="W5" s="323"/>
      <c r="X5" s="323"/>
      <c r="Y5" s="323"/>
      <c r="Z5" s="324"/>
      <c r="AA5" s="322">
        <f>B5+5</f>
        <v>42811</v>
      </c>
      <c r="AB5" s="323"/>
      <c r="AC5" s="323"/>
      <c r="AD5" s="323"/>
      <c r="AE5" s="323"/>
      <c r="AF5" s="324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10" t="s">
        <v>132</v>
      </c>
      <c r="J6" s="311"/>
      <c r="K6" s="311"/>
      <c r="L6" s="311"/>
      <c r="M6" s="3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265" t="s">
        <v>471</v>
      </c>
      <c r="D7" s="267" t="s">
        <v>135</v>
      </c>
      <c r="E7" s="269" t="s">
        <v>464</v>
      </c>
      <c r="F7" s="272" t="s">
        <v>54</v>
      </c>
      <c r="G7" s="274"/>
      <c r="H7" s="274"/>
      <c r="I7" s="293" t="s">
        <v>451</v>
      </c>
      <c r="J7" s="267" t="s">
        <v>135</v>
      </c>
      <c r="K7" s="299" t="s">
        <v>54</v>
      </c>
      <c r="L7" s="290" t="s">
        <v>450</v>
      </c>
      <c r="M7" s="274"/>
      <c r="N7" s="274"/>
      <c r="O7" s="307" t="s">
        <v>62</v>
      </c>
      <c r="P7" s="265" t="s">
        <v>471</v>
      </c>
      <c r="Q7" s="267" t="s">
        <v>135</v>
      </c>
      <c r="R7" s="332" t="s">
        <v>46</v>
      </c>
      <c r="S7" s="274"/>
      <c r="T7" s="335"/>
      <c r="U7" s="265" t="s">
        <v>471</v>
      </c>
      <c r="V7" s="269" t="s">
        <v>464</v>
      </c>
      <c r="W7" s="332" t="s">
        <v>46</v>
      </c>
      <c r="X7" s="272" t="s">
        <v>54</v>
      </c>
      <c r="Y7" s="328"/>
      <c r="Z7" s="325" t="s">
        <v>441</v>
      </c>
      <c r="AA7" s="313" t="s">
        <v>64</v>
      </c>
      <c r="AB7" s="314"/>
      <c r="AC7" s="314"/>
      <c r="AD7" s="314"/>
      <c r="AE7" s="314"/>
      <c r="AF7" s="315"/>
    </row>
    <row r="8" spans="1:32" s="2" customFormat="1" ht="15.75" customHeight="1" x14ac:dyDescent="0.2">
      <c r="A8" s="96" t="s">
        <v>36</v>
      </c>
      <c r="B8" s="114"/>
      <c r="C8" s="266"/>
      <c r="D8" s="268"/>
      <c r="E8" s="270"/>
      <c r="F8" s="273"/>
      <c r="G8" s="275"/>
      <c r="H8" s="275"/>
      <c r="I8" s="294"/>
      <c r="J8" s="268"/>
      <c r="K8" s="300"/>
      <c r="L8" s="291"/>
      <c r="M8" s="275"/>
      <c r="N8" s="275"/>
      <c r="O8" s="308"/>
      <c r="P8" s="266"/>
      <c r="Q8" s="268"/>
      <c r="R8" s="333"/>
      <c r="S8" s="275"/>
      <c r="T8" s="336"/>
      <c r="U8" s="266"/>
      <c r="V8" s="270"/>
      <c r="W8" s="333"/>
      <c r="X8" s="273"/>
      <c r="Y8" s="329"/>
      <c r="Z8" s="326"/>
      <c r="AA8" s="316"/>
      <c r="AB8" s="317"/>
      <c r="AC8" s="317"/>
      <c r="AD8" s="317"/>
      <c r="AE8" s="317"/>
      <c r="AF8" s="318"/>
    </row>
    <row r="9" spans="1:32" s="2" customFormat="1" ht="15.75" customHeight="1" x14ac:dyDescent="0.2">
      <c r="A9" s="118" t="s">
        <v>34</v>
      </c>
      <c r="B9" s="90"/>
      <c r="C9" s="266"/>
      <c r="D9" s="268"/>
      <c r="E9" s="270"/>
      <c r="F9" s="273"/>
      <c r="G9" s="275"/>
      <c r="H9" s="275"/>
      <c r="I9" s="294"/>
      <c r="J9" s="268"/>
      <c r="K9" s="300"/>
      <c r="L9" s="291"/>
      <c r="M9" s="275"/>
      <c r="N9" s="275"/>
      <c r="O9" s="308"/>
      <c r="P9" s="266"/>
      <c r="Q9" s="268"/>
      <c r="R9" s="333"/>
      <c r="S9" s="275"/>
      <c r="T9" s="336"/>
      <c r="U9" s="266"/>
      <c r="V9" s="270"/>
      <c r="W9" s="333"/>
      <c r="X9" s="273"/>
      <c r="Y9" s="329"/>
      <c r="Z9" s="326"/>
      <c r="AA9" s="316"/>
      <c r="AB9" s="317"/>
      <c r="AC9" s="317"/>
      <c r="AD9" s="317"/>
      <c r="AE9" s="317"/>
      <c r="AF9" s="318"/>
    </row>
    <row r="10" spans="1:32" s="2" customFormat="1" ht="15.75" customHeight="1" x14ac:dyDescent="0.2">
      <c r="A10" s="118" t="s">
        <v>35</v>
      </c>
      <c r="B10" s="90"/>
      <c r="C10" s="266"/>
      <c r="D10" s="268"/>
      <c r="E10" s="271"/>
      <c r="F10" s="273"/>
      <c r="G10" s="276"/>
      <c r="H10" s="276"/>
      <c r="I10" s="295"/>
      <c r="J10" s="268"/>
      <c r="K10" s="300"/>
      <c r="L10" s="292"/>
      <c r="M10" s="276"/>
      <c r="N10" s="276"/>
      <c r="O10" s="309"/>
      <c r="P10" s="266"/>
      <c r="Q10" s="268"/>
      <c r="R10" s="334"/>
      <c r="S10" s="276"/>
      <c r="T10" s="337"/>
      <c r="U10" s="266"/>
      <c r="V10" s="271"/>
      <c r="W10" s="334"/>
      <c r="X10" s="273"/>
      <c r="Y10" s="330"/>
      <c r="Z10" s="327"/>
      <c r="AA10" s="316"/>
      <c r="AB10" s="317"/>
      <c r="AC10" s="317"/>
      <c r="AD10" s="317"/>
      <c r="AE10" s="317"/>
      <c r="AF10" s="318"/>
    </row>
    <row r="11" spans="1:32" s="2" customFormat="1" ht="27" customHeight="1" x14ac:dyDescent="0.2">
      <c r="A11" s="119" t="s">
        <v>21</v>
      </c>
      <c r="B11" s="117"/>
      <c r="C11" s="342" t="s">
        <v>6</v>
      </c>
      <c r="D11" s="343"/>
      <c r="E11" s="343"/>
      <c r="F11" s="343"/>
      <c r="G11" s="343"/>
      <c r="H11" s="331"/>
      <c r="I11" s="306" t="s">
        <v>6</v>
      </c>
      <c r="J11" s="306"/>
      <c r="K11" s="306"/>
      <c r="L11" s="306"/>
      <c r="M11" s="306"/>
      <c r="N11" s="306"/>
      <c r="O11" s="331" t="s">
        <v>6</v>
      </c>
      <c r="P11" s="306"/>
      <c r="Q11" s="306"/>
      <c r="R11" s="306"/>
      <c r="S11" s="306"/>
      <c r="T11" s="306"/>
      <c r="U11" s="306" t="s">
        <v>6</v>
      </c>
      <c r="V11" s="306"/>
      <c r="W11" s="306"/>
      <c r="X11" s="306"/>
      <c r="Y11" s="306"/>
      <c r="Z11" s="306"/>
      <c r="AA11" s="316"/>
      <c r="AB11" s="317"/>
      <c r="AC11" s="317"/>
      <c r="AD11" s="317"/>
      <c r="AE11" s="317"/>
      <c r="AF11" s="318"/>
    </row>
    <row r="12" spans="1:32" s="2" customFormat="1" ht="15.75" customHeight="1" x14ac:dyDescent="0.2">
      <c r="A12" s="116" t="s">
        <v>20</v>
      </c>
      <c r="B12" s="90"/>
      <c r="C12" s="277" t="s">
        <v>493</v>
      </c>
      <c r="D12" s="278"/>
      <c r="E12" s="278"/>
      <c r="F12" s="278"/>
      <c r="G12" s="278"/>
      <c r="H12" s="279"/>
      <c r="I12" s="307" t="s">
        <v>62</v>
      </c>
      <c r="J12" s="307" t="s">
        <v>62</v>
      </c>
      <c r="K12" s="303" t="s">
        <v>452</v>
      </c>
      <c r="L12" s="303" t="s">
        <v>494</v>
      </c>
      <c r="M12" s="274"/>
      <c r="N12" s="325" t="s">
        <v>441</v>
      </c>
      <c r="O12" s="277" t="s">
        <v>63</v>
      </c>
      <c r="P12" s="278"/>
      <c r="Q12" s="278"/>
      <c r="R12" s="278"/>
      <c r="S12" s="278"/>
      <c r="T12" s="279"/>
      <c r="U12" s="265" t="s">
        <v>471</v>
      </c>
      <c r="V12" s="267" t="s">
        <v>135</v>
      </c>
      <c r="W12" s="296" t="s">
        <v>440</v>
      </c>
      <c r="X12" s="303" t="s">
        <v>494</v>
      </c>
      <c r="Y12" s="328"/>
      <c r="Z12" s="325" t="s">
        <v>441</v>
      </c>
      <c r="AA12" s="316"/>
      <c r="AB12" s="317"/>
      <c r="AC12" s="317"/>
      <c r="AD12" s="317"/>
      <c r="AE12" s="317"/>
      <c r="AF12" s="318"/>
    </row>
    <row r="13" spans="1:32" s="2" customFormat="1" ht="15.75" customHeight="1" x14ac:dyDescent="0.2">
      <c r="A13" s="116" t="s">
        <v>22</v>
      </c>
      <c r="B13" s="90"/>
      <c r="C13" s="280"/>
      <c r="D13" s="281"/>
      <c r="E13" s="281"/>
      <c r="F13" s="281"/>
      <c r="G13" s="281"/>
      <c r="H13" s="282"/>
      <c r="I13" s="308"/>
      <c r="J13" s="308"/>
      <c r="K13" s="304"/>
      <c r="L13" s="304"/>
      <c r="M13" s="275"/>
      <c r="N13" s="326"/>
      <c r="O13" s="280"/>
      <c r="P13" s="281"/>
      <c r="Q13" s="281"/>
      <c r="R13" s="281"/>
      <c r="S13" s="281"/>
      <c r="T13" s="282"/>
      <c r="U13" s="266"/>
      <c r="V13" s="268"/>
      <c r="W13" s="297"/>
      <c r="X13" s="304"/>
      <c r="Y13" s="329"/>
      <c r="Z13" s="326"/>
      <c r="AA13" s="316"/>
      <c r="AB13" s="317"/>
      <c r="AC13" s="317"/>
      <c r="AD13" s="317"/>
      <c r="AE13" s="317"/>
      <c r="AF13" s="318"/>
    </row>
    <row r="14" spans="1:32" s="2" customFormat="1" ht="15.75" customHeight="1" x14ac:dyDescent="0.2">
      <c r="A14" s="116" t="s">
        <v>23</v>
      </c>
      <c r="B14" s="90"/>
      <c r="C14" s="280"/>
      <c r="D14" s="281"/>
      <c r="E14" s="281"/>
      <c r="F14" s="281"/>
      <c r="G14" s="281"/>
      <c r="H14" s="282"/>
      <c r="I14" s="308"/>
      <c r="J14" s="308"/>
      <c r="K14" s="304"/>
      <c r="L14" s="304"/>
      <c r="M14" s="275"/>
      <c r="N14" s="326"/>
      <c r="O14" s="280"/>
      <c r="P14" s="281"/>
      <c r="Q14" s="281"/>
      <c r="R14" s="281"/>
      <c r="S14" s="281"/>
      <c r="T14" s="282"/>
      <c r="U14" s="266"/>
      <c r="V14" s="268"/>
      <c r="W14" s="297"/>
      <c r="X14" s="304"/>
      <c r="Y14" s="329"/>
      <c r="Z14" s="326"/>
      <c r="AA14" s="319"/>
      <c r="AB14" s="320"/>
      <c r="AC14" s="320"/>
      <c r="AD14" s="320"/>
      <c r="AE14" s="320"/>
      <c r="AF14" s="321"/>
    </row>
    <row r="15" spans="1:32" s="2" customFormat="1" ht="15.75" customHeight="1" x14ac:dyDescent="0.2">
      <c r="A15" s="116" t="s">
        <v>24</v>
      </c>
      <c r="B15" s="90"/>
      <c r="C15" s="283"/>
      <c r="D15" s="284"/>
      <c r="E15" s="284"/>
      <c r="F15" s="284"/>
      <c r="G15" s="284"/>
      <c r="H15" s="285"/>
      <c r="I15" s="309"/>
      <c r="J15" s="309"/>
      <c r="K15" s="305"/>
      <c r="L15" s="305"/>
      <c r="M15" s="276"/>
      <c r="N15" s="327"/>
      <c r="O15" s="283"/>
      <c r="P15" s="284"/>
      <c r="Q15" s="284"/>
      <c r="R15" s="284"/>
      <c r="S15" s="284"/>
      <c r="T15" s="285"/>
      <c r="U15" s="266"/>
      <c r="V15" s="268"/>
      <c r="W15" s="298"/>
      <c r="X15" s="305"/>
      <c r="Y15" s="330"/>
      <c r="Z15" s="327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306" t="s">
        <v>33</v>
      </c>
      <c r="D16" s="306"/>
      <c r="E16" s="306"/>
      <c r="F16" s="306"/>
      <c r="G16" s="306"/>
      <c r="H16" s="306"/>
      <c r="I16" s="306" t="s">
        <v>33</v>
      </c>
      <c r="J16" s="306"/>
      <c r="K16" s="306"/>
      <c r="L16" s="306"/>
      <c r="M16" s="306"/>
      <c r="N16" s="306"/>
      <c r="O16" s="331" t="s">
        <v>33</v>
      </c>
      <c r="P16" s="306"/>
      <c r="Q16" s="306"/>
      <c r="R16" s="306"/>
      <c r="S16" s="306"/>
      <c r="T16" s="306"/>
      <c r="U16" s="306" t="s">
        <v>33</v>
      </c>
      <c r="V16" s="306"/>
      <c r="W16" s="306"/>
      <c r="X16" s="306"/>
      <c r="Y16" s="306"/>
      <c r="Z16" s="306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31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307" t="s">
        <v>62</v>
      </c>
      <c r="D18" s="267" t="s">
        <v>135</v>
      </c>
      <c r="E18" s="303" t="s">
        <v>50</v>
      </c>
      <c r="F18" s="332" t="s">
        <v>46</v>
      </c>
      <c r="G18" s="274"/>
      <c r="H18" s="274"/>
      <c r="I18" s="265" t="s">
        <v>471</v>
      </c>
      <c r="J18" s="301" t="s">
        <v>144</v>
      </c>
      <c r="K18" s="296" t="s">
        <v>440</v>
      </c>
      <c r="L18" s="290" t="s">
        <v>450</v>
      </c>
      <c r="M18" s="274"/>
      <c r="N18" s="325" t="s">
        <v>442</v>
      </c>
      <c r="O18" s="307" t="s">
        <v>62</v>
      </c>
      <c r="P18" s="307" t="s">
        <v>62</v>
      </c>
      <c r="Q18" s="301" t="s">
        <v>144</v>
      </c>
      <c r="R18" s="290" t="s">
        <v>450</v>
      </c>
      <c r="S18" s="303" t="s">
        <v>452</v>
      </c>
      <c r="T18" s="274"/>
      <c r="U18" s="307" t="s">
        <v>62</v>
      </c>
      <c r="V18" s="301" t="s">
        <v>144</v>
      </c>
      <c r="W18" s="272" t="s">
        <v>54</v>
      </c>
      <c r="X18" s="290" t="s">
        <v>450</v>
      </c>
      <c r="Y18" s="328"/>
      <c r="Z18" s="328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308"/>
      <c r="D19" s="268"/>
      <c r="E19" s="304"/>
      <c r="F19" s="333"/>
      <c r="G19" s="275"/>
      <c r="H19" s="275"/>
      <c r="I19" s="266"/>
      <c r="J19" s="302"/>
      <c r="K19" s="297"/>
      <c r="L19" s="291"/>
      <c r="M19" s="275"/>
      <c r="N19" s="326"/>
      <c r="O19" s="308"/>
      <c r="P19" s="308"/>
      <c r="Q19" s="302"/>
      <c r="R19" s="291"/>
      <c r="S19" s="304"/>
      <c r="T19" s="275"/>
      <c r="U19" s="308"/>
      <c r="V19" s="302"/>
      <c r="W19" s="273"/>
      <c r="X19" s="291"/>
      <c r="Y19" s="329"/>
      <c r="Z19" s="329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308"/>
      <c r="D20" s="268"/>
      <c r="E20" s="304"/>
      <c r="F20" s="333"/>
      <c r="G20" s="275"/>
      <c r="H20" s="275"/>
      <c r="I20" s="266"/>
      <c r="J20" s="302"/>
      <c r="K20" s="297"/>
      <c r="L20" s="291"/>
      <c r="M20" s="275"/>
      <c r="N20" s="326"/>
      <c r="O20" s="308"/>
      <c r="P20" s="308"/>
      <c r="Q20" s="302"/>
      <c r="R20" s="291"/>
      <c r="S20" s="304"/>
      <c r="T20" s="275"/>
      <c r="U20" s="308"/>
      <c r="V20" s="302"/>
      <c r="W20" s="273"/>
      <c r="X20" s="291"/>
      <c r="Y20" s="329"/>
      <c r="Z20" s="329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309"/>
      <c r="D21" s="268"/>
      <c r="E21" s="305"/>
      <c r="F21" s="334"/>
      <c r="G21" s="276"/>
      <c r="H21" s="276"/>
      <c r="I21" s="266"/>
      <c r="J21" s="302"/>
      <c r="K21" s="298"/>
      <c r="L21" s="292"/>
      <c r="M21" s="276"/>
      <c r="N21" s="327"/>
      <c r="O21" s="309"/>
      <c r="P21" s="309"/>
      <c r="Q21" s="302"/>
      <c r="R21" s="292"/>
      <c r="S21" s="305"/>
      <c r="T21" s="276"/>
      <c r="U21" s="309"/>
      <c r="V21" s="302"/>
      <c r="W21" s="273"/>
      <c r="X21" s="292"/>
      <c r="Y21" s="330"/>
      <c r="Z21" s="330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306" t="s">
        <v>6</v>
      </c>
      <c r="D22" s="306"/>
      <c r="E22" s="306"/>
      <c r="F22" s="306"/>
      <c r="G22" s="306"/>
      <c r="H22" s="306"/>
      <c r="I22" s="306" t="s">
        <v>6</v>
      </c>
      <c r="J22" s="306"/>
      <c r="K22" s="306"/>
      <c r="L22" s="306"/>
      <c r="M22" s="306"/>
      <c r="N22" s="306"/>
      <c r="O22" s="331" t="s">
        <v>6</v>
      </c>
      <c r="P22" s="306"/>
      <c r="Q22" s="306"/>
      <c r="R22" s="306"/>
      <c r="S22" s="306"/>
      <c r="T22" s="306"/>
      <c r="U22" s="306" t="s">
        <v>6</v>
      </c>
      <c r="V22" s="306"/>
      <c r="W22" s="306"/>
      <c r="X22" s="306"/>
      <c r="Y22" s="306"/>
      <c r="Z22" s="306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46" t="s">
        <v>66</v>
      </c>
      <c r="C23" s="307" t="s">
        <v>62</v>
      </c>
      <c r="D23" s="307" t="s">
        <v>62</v>
      </c>
      <c r="E23" s="338" t="s">
        <v>53</v>
      </c>
      <c r="F23" s="303" t="s">
        <v>494</v>
      </c>
      <c r="G23" s="274"/>
      <c r="H23" s="325"/>
      <c r="I23" s="307" t="s">
        <v>62</v>
      </c>
      <c r="J23" s="307" t="s">
        <v>62</v>
      </c>
      <c r="K23" s="299" t="s">
        <v>54</v>
      </c>
      <c r="L23" s="332" t="s">
        <v>46</v>
      </c>
      <c r="M23" s="274"/>
      <c r="N23" s="274"/>
      <c r="O23" s="307" t="s">
        <v>62</v>
      </c>
      <c r="P23" s="307" t="s">
        <v>62</v>
      </c>
      <c r="Q23" s="267" t="s">
        <v>135</v>
      </c>
      <c r="R23" s="338" t="s">
        <v>53</v>
      </c>
      <c r="S23" s="274"/>
      <c r="T23" s="335" t="s">
        <v>497</v>
      </c>
      <c r="U23" s="307" t="s">
        <v>62</v>
      </c>
      <c r="V23" s="267" t="s">
        <v>135</v>
      </c>
      <c r="W23" s="272" t="s">
        <v>54</v>
      </c>
      <c r="X23" s="338" t="s">
        <v>53</v>
      </c>
      <c r="Y23" s="274"/>
      <c r="Z23" s="335"/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46"/>
      <c r="C24" s="308"/>
      <c r="D24" s="308"/>
      <c r="E24" s="339"/>
      <c r="F24" s="304"/>
      <c r="G24" s="275"/>
      <c r="H24" s="326"/>
      <c r="I24" s="308"/>
      <c r="J24" s="308"/>
      <c r="K24" s="300"/>
      <c r="L24" s="333"/>
      <c r="M24" s="275"/>
      <c r="N24" s="275"/>
      <c r="O24" s="308"/>
      <c r="P24" s="308"/>
      <c r="Q24" s="268"/>
      <c r="R24" s="339"/>
      <c r="S24" s="275"/>
      <c r="T24" s="336"/>
      <c r="U24" s="308"/>
      <c r="V24" s="268"/>
      <c r="W24" s="273"/>
      <c r="X24" s="339"/>
      <c r="Y24" s="275"/>
      <c r="Z24" s="336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46"/>
      <c r="C25" s="308"/>
      <c r="D25" s="308"/>
      <c r="E25" s="339"/>
      <c r="F25" s="304"/>
      <c r="G25" s="275"/>
      <c r="H25" s="326"/>
      <c r="I25" s="308"/>
      <c r="J25" s="308"/>
      <c r="K25" s="300"/>
      <c r="L25" s="333"/>
      <c r="M25" s="275"/>
      <c r="N25" s="275"/>
      <c r="O25" s="308"/>
      <c r="P25" s="308"/>
      <c r="Q25" s="268"/>
      <c r="R25" s="339"/>
      <c r="S25" s="275"/>
      <c r="T25" s="336"/>
      <c r="U25" s="308"/>
      <c r="V25" s="268"/>
      <c r="W25" s="273"/>
      <c r="X25" s="339"/>
      <c r="Y25" s="275"/>
      <c r="Z25" s="336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309"/>
      <c r="D26" s="309"/>
      <c r="E26" s="340"/>
      <c r="F26" s="305"/>
      <c r="G26" s="276"/>
      <c r="H26" s="327"/>
      <c r="I26" s="309"/>
      <c r="J26" s="309"/>
      <c r="K26" s="300"/>
      <c r="L26" s="334"/>
      <c r="M26" s="276"/>
      <c r="N26" s="276"/>
      <c r="O26" s="309"/>
      <c r="P26" s="309"/>
      <c r="Q26" s="268"/>
      <c r="R26" s="340"/>
      <c r="S26" s="276"/>
      <c r="T26" s="337"/>
      <c r="U26" s="309"/>
      <c r="V26" s="268"/>
      <c r="W26" s="273"/>
      <c r="X26" s="340"/>
      <c r="Y26" s="276"/>
      <c r="Z26" s="337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44" t="s">
        <v>65</v>
      </c>
      <c r="C27" s="306" t="s">
        <v>496</v>
      </c>
      <c r="D27" s="306"/>
      <c r="E27" s="306"/>
      <c r="F27" s="306"/>
      <c r="G27" s="306"/>
      <c r="H27" s="306"/>
      <c r="I27" s="306" t="s">
        <v>47</v>
      </c>
      <c r="J27" s="306"/>
      <c r="K27" s="306"/>
      <c r="L27" s="306"/>
      <c r="M27" s="306"/>
      <c r="N27" s="306"/>
      <c r="O27" s="70"/>
      <c r="P27" s="71"/>
      <c r="Q27" s="71"/>
      <c r="R27" s="71"/>
      <c r="S27" s="71"/>
      <c r="T27" s="71"/>
      <c r="U27" s="306" t="s">
        <v>47</v>
      </c>
      <c r="V27" s="306"/>
      <c r="W27" s="306"/>
      <c r="X27" s="306"/>
      <c r="Y27" s="306"/>
      <c r="Z27" s="306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44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70"/>
      <c r="P28" s="88"/>
      <c r="Q28" s="88"/>
      <c r="R28" s="88"/>
      <c r="S28" s="88"/>
      <c r="T28" s="125"/>
      <c r="U28" s="306"/>
      <c r="V28" s="306"/>
      <c r="W28" s="306"/>
      <c r="X28" s="306"/>
      <c r="Y28" s="306"/>
      <c r="Z28" s="306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44"/>
      <c r="C29" s="306"/>
      <c r="D29" s="306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47" t="s">
        <v>145</v>
      </c>
      <c r="P29" s="348"/>
      <c r="Q29" s="348"/>
      <c r="R29" s="348"/>
      <c r="S29" s="348"/>
      <c r="T29" s="348"/>
      <c r="U29" s="306"/>
      <c r="V29" s="306"/>
      <c r="W29" s="306"/>
      <c r="X29" s="306"/>
      <c r="Y29" s="306"/>
      <c r="Z29" s="306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86" t="s">
        <v>498</v>
      </c>
      <c r="D30" s="286"/>
      <c r="E30" s="286"/>
      <c r="F30" s="286"/>
      <c r="G30" s="286"/>
      <c r="H30" s="286"/>
      <c r="I30" s="307" t="s">
        <v>62</v>
      </c>
      <c r="J30" s="307" t="s">
        <v>62</v>
      </c>
      <c r="K30" s="269" t="s">
        <v>464</v>
      </c>
      <c r="L30" s="274"/>
      <c r="M30" s="274"/>
      <c r="N30" s="274"/>
      <c r="O30" s="349"/>
      <c r="P30" s="350"/>
      <c r="Q30" s="350"/>
      <c r="R30" s="350"/>
      <c r="S30" s="350"/>
      <c r="T30" s="351"/>
      <c r="U30" s="344" t="s">
        <v>65</v>
      </c>
      <c r="V30" s="344"/>
      <c r="W30" s="344"/>
      <c r="X30" s="344"/>
      <c r="Y30" s="344"/>
      <c r="Z30" s="328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86"/>
      <c r="D31" s="286"/>
      <c r="E31" s="286"/>
      <c r="F31" s="286"/>
      <c r="G31" s="286"/>
      <c r="H31" s="286"/>
      <c r="I31" s="308"/>
      <c r="J31" s="308"/>
      <c r="K31" s="270"/>
      <c r="L31" s="275"/>
      <c r="M31" s="275"/>
      <c r="N31" s="275"/>
      <c r="O31" s="349"/>
      <c r="P31" s="350"/>
      <c r="Q31" s="350"/>
      <c r="R31" s="350"/>
      <c r="S31" s="350"/>
      <c r="T31" s="351"/>
      <c r="U31" s="344"/>
      <c r="V31" s="344"/>
      <c r="W31" s="344"/>
      <c r="X31" s="344"/>
      <c r="Y31" s="344"/>
      <c r="Z31" s="329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86"/>
      <c r="D32" s="286"/>
      <c r="E32" s="286"/>
      <c r="F32" s="286"/>
      <c r="G32" s="286"/>
      <c r="H32" s="286"/>
      <c r="I32" s="308"/>
      <c r="J32" s="308"/>
      <c r="K32" s="270"/>
      <c r="L32" s="275"/>
      <c r="M32" s="275"/>
      <c r="N32" s="275"/>
      <c r="O32" s="349"/>
      <c r="P32" s="350"/>
      <c r="Q32" s="350"/>
      <c r="R32" s="350"/>
      <c r="S32" s="350"/>
      <c r="T32" s="351"/>
      <c r="U32" s="344"/>
      <c r="V32" s="344"/>
      <c r="W32" s="344"/>
      <c r="X32" s="344"/>
      <c r="Y32" s="344"/>
      <c r="Z32" s="329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86" t="s">
        <v>495</v>
      </c>
      <c r="D33" s="286"/>
      <c r="E33" s="286"/>
      <c r="F33" s="286"/>
      <c r="G33" s="286"/>
      <c r="H33" s="286"/>
      <c r="I33" s="309"/>
      <c r="J33" s="309"/>
      <c r="K33" s="271"/>
      <c r="L33" s="276"/>
      <c r="M33" s="276"/>
      <c r="N33" s="276"/>
      <c r="O33" s="349"/>
      <c r="P33" s="350"/>
      <c r="Q33" s="350"/>
      <c r="R33" s="350"/>
      <c r="S33" s="350"/>
      <c r="T33" s="351"/>
      <c r="U33" s="344"/>
      <c r="V33" s="344"/>
      <c r="W33" s="344"/>
      <c r="X33" s="344"/>
      <c r="Y33" s="344"/>
      <c r="Z33" s="330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286"/>
      <c r="D34" s="286"/>
      <c r="E34" s="286"/>
      <c r="F34" s="286"/>
      <c r="G34" s="286"/>
      <c r="H34" s="286"/>
      <c r="I34" s="98"/>
      <c r="J34" s="90"/>
      <c r="K34" s="90"/>
      <c r="L34" s="98"/>
      <c r="M34" s="90"/>
      <c r="N34" s="94"/>
      <c r="O34" s="352"/>
      <c r="P34" s="353"/>
      <c r="Q34" s="353"/>
      <c r="R34" s="353"/>
      <c r="S34" s="353"/>
      <c r="T34" s="354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286"/>
      <c r="D35" s="286"/>
      <c r="E35" s="286"/>
      <c r="F35" s="286"/>
      <c r="G35" s="286"/>
      <c r="H35" s="286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45" t="s">
        <v>131</v>
      </c>
      <c r="B36" s="345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5"/>
      <c r="AF36" s="345"/>
    </row>
    <row r="37" spans="1:32" x14ac:dyDescent="0.2">
      <c r="A37" s="341"/>
      <c r="B37" s="341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41"/>
      <c r="B38" s="341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41"/>
      <c r="B39" s="341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6"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C23:C26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M12:M15"/>
    <mergeCell ref="A1:A3"/>
    <mergeCell ref="B1:AF1"/>
    <mergeCell ref="L18:L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C7:C10"/>
    <mergeCell ref="D7:D10"/>
    <mergeCell ref="E7:E10"/>
    <mergeCell ref="F7:F10"/>
    <mergeCell ref="G7:G10"/>
    <mergeCell ref="H7:H10"/>
    <mergeCell ref="C12:H15"/>
    <mergeCell ref="C30:H32"/>
    <mergeCell ref="C33:H3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workbookViewId="0">
      <selection sqref="A1:I1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25" customWidth="1"/>
    <col min="7" max="7" width="10.7109375" style="166" customWidth="1"/>
    <col min="8" max="8" width="8.7109375" style="225" customWidth="1"/>
    <col min="9" max="9" width="12.7109375" style="139" customWidth="1"/>
  </cols>
  <sheetData>
    <row r="1" spans="1:9" ht="24.95" customHeight="1" x14ac:dyDescent="0.4">
      <c r="A1" s="234" t="str">
        <f>Parameters!B1</f>
        <v>162nd IEEE 802.11 WIRELESS LOCAL AREA NETWORKS SESSION</v>
      </c>
      <c r="B1" s="229"/>
      <c r="C1" s="229"/>
      <c r="D1" s="229"/>
      <c r="E1" s="229"/>
      <c r="F1" s="229"/>
      <c r="G1" s="229"/>
      <c r="H1" s="229"/>
      <c r="I1" s="229"/>
    </row>
    <row r="2" spans="1:9" ht="24.95" customHeight="1" x14ac:dyDescent="0.4">
      <c r="A2" s="234" t="str">
        <f>Parameters!B2</f>
        <v>Hyatt Regency, Vancouver, BC, Canada</v>
      </c>
      <c r="B2" s="229"/>
      <c r="C2" s="229"/>
      <c r="D2" s="229"/>
      <c r="E2" s="229"/>
      <c r="F2" s="229"/>
      <c r="G2" s="229"/>
      <c r="H2" s="229"/>
      <c r="I2" s="229"/>
    </row>
    <row r="3" spans="1:9" ht="24.95" customHeight="1" x14ac:dyDescent="0.4">
      <c r="A3" s="234" t="str">
        <f>Parameters!B3</f>
        <v>March 12-17, 2017</v>
      </c>
      <c r="B3" s="229"/>
      <c r="C3" s="229"/>
      <c r="D3" s="229"/>
      <c r="E3" s="229"/>
      <c r="F3" s="229"/>
      <c r="G3" s="229"/>
      <c r="H3" s="229"/>
      <c r="I3" s="229"/>
    </row>
    <row r="4" spans="1:9" ht="18" customHeight="1" x14ac:dyDescent="0.25">
      <c r="A4" s="228" t="s">
        <v>154</v>
      </c>
      <c r="B4" s="229"/>
      <c r="C4" s="229"/>
      <c r="D4" s="229"/>
      <c r="E4" s="229"/>
      <c r="F4" s="229"/>
      <c r="G4" s="229"/>
      <c r="H4" s="229"/>
      <c r="I4" s="229"/>
    </row>
    <row r="5" spans="1:9" ht="18" customHeight="1" x14ac:dyDescent="0.25">
      <c r="A5" s="228" t="s">
        <v>155</v>
      </c>
      <c r="B5" s="229"/>
      <c r="C5" s="229"/>
      <c r="D5" s="229"/>
      <c r="E5" s="229"/>
      <c r="F5" s="229"/>
      <c r="G5" s="229"/>
      <c r="H5" s="229"/>
      <c r="I5" s="229"/>
    </row>
    <row r="6" spans="1:9" ht="18" customHeight="1" x14ac:dyDescent="0.25">
      <c r="A6" s="228" t="s">
        <v>156</v>
      </c>
      <c r="B6" s="229"/>
      <c r="C6" s="229"/>
      <c r="D6" s="229"/>
      <c r="E6" s="229"/>
      <c r="F6" s="229"/>
      <c r="G6" s="229"/>
      <c r="H6" s="229"/>
      <c r="I6" s="229"/>
    </row>
    <row r="7" spans="1:9" ht="18" customHeight="1" x14ac:dyDescent="0.25">
      <c r="A7" s="228" t="s">
        <v>157</v>
      </c>
      <c r="B7" s="229"/>
      <c r="C7" s="229"/>
      <c r="D7" s="229"/>
      <c r="E7" s="229"/>
      <c r="F7" s="229"/>
      <c r="G7" s="229"/>
      <c r="H7" s="229"/>
      <c r="I7" s="229"/>
    </row>
    <row r="8" spans="1:9" ht="30" customHeight="1" x14ac:dyDescent="0.4">
      <c r="A8" s="230" t="str">
        <f>"Agenda R" &amp; Parameters!$B$8</f>
        <v>Agenda R0</v>
      </c>
      <c r="B8" s="231"/>
      <c r="C8" s="231"/>
      <c r="D8" s="231"/>
      <c r="E8" s="231"/>
      <c r="F8" s="231"/>
      <c r="G8" s="231"/>
      <c r="H8" s="231"/>
      <c r="I8" s="231"/>
    </row>
    <row r="12" spans="1:9" ht="15.75" x14ac:dyDescent="0.25">
      <c r="A12" s="232" t="s">
        <v>510</v>
      </c>
      <c r="B12" s="233"/>
      <c r="C12" s="233"/>
      <c r="D12" s="233"/>
      <c r="E12" s="233"/>
      <c r="F12" s="233"/>
      <c r="G12" s="233"/>
      <c r="H12" s="233"/>
      <c r="I12" s="233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3" t="s">
        <v>163</v>
      </c>
      <c r="H13" s="207" t="s">
        <v>164</v>
      </c>
      <c r="I13" s="126" t="s">
        <v>165</v>
      </c>
    </row>
    <row r="14" spans="1:9" ht="15.75" x14ac:dyDescent="0.25">
      <c r="A14" s="127" t="s">
        <v>166</v>
      </c>
      <c r="B14" s="140"/>
      <c r="C14" s="140" t="s">
        <v>167</v>
      </c>
      <c r="D14" s="140"/>
      <c r="E14" s="140"/>
      <c r="F14" s="208"/>
      <c r="G14" s="154"/>
      <c r="H14" s="208"/>
      <c r="I14" s="167"/>
    </row>
    <row r="15" spans="1:9" ht="15" x14ac:dyDescent="0.2">
      <c r="A15" s="128" t="s">
        <v>168</v>
      </c>
      <c r="B15" s="141" t="s">
        <v>169</v>
      </c>
      <c r="C15" s="141" t="s">
        <v>170</v>
      </c>
      <c r="D15" s="141"/>
      <c r="E15" s="141" t="s">
        <v>171</v>
      </c>
      <c r="F15" s="209">
        <v>0.4375</v>
      </c>
      <c r="G15" s="155">
        <v>1</v>
      </c>
      <c r="H15" s="209">
        <f t="shared" ref="H15:H20" si="0">F15+TIME(0,G15,0)</f>
        <v>0.43819444444444444</v>
      </c>
      <c r="I15" s="168"/>
    </row>
    <row r="16" spans="1:9" ht="30" x14ac:dyDescent="0.2">
      <c r="A16" s="128" t="s">
        <v>172</v>
      </c>
      <c r="B16" s="141" t="s">
        <v>169</v>
      </c>
      <c r="C16" s="141" t="s">
        <v>173</v>
      </c>
      <c r="D16" s="141"/>
      <c r="E16" s="141" t="s">
        <v>174</v>
      </c>
      <c r="F16" s="209">
        <f>H15</f>
        <v>0.43819444444444444</v>
      </c>
      <c r="G16" s="155">
        <v>1</v>
      </c>
      <c r="H16" s="209">
        <f t="shared" si="0"/>
        <v>0.43888888888888888</v>
      </c>
      <c r="I16" s="168"/>
    </row>
    <row r="17" spans="1:9" ht="30" x14ac:dyDescent="0.2">
      <c r="A17" s="128" t="s">
        <v>175</v>
      </c>
      <c r="B17" s="141" t="s">
        <v>169</v>
      </c>
      <c r="C17" s="141" t="s">
        <v>176</v>
      </c>
      <c r="D17" s="141" t="s">
        <v>177</v>
      </c>
      <c r="E17" s="141" t="s">
        <v>171</v>
      </c>
      <c r="F17" s="209">
        <f>H16</f>
        <v>0.43888888888888888</v>
      </c>
      <c r="G17" s="155">
        <v>1</v>
      </c>
      <c r="H17" s="209">
        <f t="shared" si="0"/>
        <v>0.43958333333333333</v>
      </c>
      <c r="I17" s="168"/>
    </row>
    <row r="18" spans="1:9" ht="30" x14ac:dyDescent="0.2">
      <c r="A18" s="128" t="s">
        <v>178</v>
      </c>
      <c r="B18" s="141" t="s">
        <v>179</v>
      </c>
      <c r="C18" s="141" t="s">
        <v>400</v>
      </c>
      <c r="D18" s="141" t="s">
        <v>112</v>
      </c>
      <c r="E18" s="141" t="s">
        <v>171</v>
      </c>
      <c r="F18" s="209">
        <f>H17</f>
        <v>0.43958333333333333</v>
      </c>
      <c r="G18" s="155">
        <v>5</v>
      </c>
      <c r="H18" s="209">
        <f t="shared" si="0"/>
        <v>0.44305555555555554</v>
      </c>
      <c r="I18" s="168"/>
    </row>
    <row r="19" spans="1:9" ht="30" x14ac:dyDescent="0.2">
      <c r="A19" s="128" t="s">
        <v>180</v>
      </c>
      <c r="B19" s="141" t="s">
        <v>179</v>
      </c>
      <c r="C19" s="141" t="s">
        <v>181</v>
      </c>
      <c r="D19" s="141" t="s">
        <v>182</v>
      </c>
      <c r="E19" s="141" t="s">
        <v>183</v>
      </c>
      <c r="F19" s="209">
        <f>H18</f>
        <v>0.44305555555555554</v>
      </c>
      <c r="G19" s="155">
        <v>1</v>
      </c>
      <c r="H19" s="209">
        <f t="shared" si="0"/>
        <v>0.44374999999999998</v>
      </c>
      <c r="I19" s="168"/>
    </row>
    <row r="20" spans="1:9" ht="15" x14ac:dyDescent="0.2">
      <c r="A20" s="129" t="s">
        <v>184</v>
      </c>
      <c r="B20" s="142" t="s">
        <v>169</v>
      </c>
      <c r="C20" s="142" t="s">
        <v>185</v>
      </c>
      <c r="D20" s="142"/>
      <c r="E20" s="142" t="s">
        <v>171</v>
      </c>
      <c r="F20" s="210">
        <f>H19</f>
        <v>0.44374999999999998</v>
      </c>
      <c r="G20" s="156">
        <v>1</v>
      </c>
      <c r="H20" s="210">
        <f t="shared" si="0"/>
        <v>0.44444444444444442</v>
      </c>
      <c r="I20" s="169"/>
    </row>
    <row r="22" spans="1:9" ht="15.75" x14ac:dyDescent="0.25">
      <c r="A22" s="127" t="s">
        <v>186</v>
      </c>
      <c r="B22" s="140"/>
      <c r="C22" s="140" t="s">
        <v>187</v>
      </c>
      <c r="D22" s="140"/>
      <c r="E22" s="140"/>
      <c r="F22" s="208"/>
      <c r="G22" s="154"/>
      <c r="H22" s="208"/>
      <c r="I22" s="167"/>
    </row>
    <row r="23" spans="1:9" ht="15.75" x14ac:dyDescent="0.25">
      <c r="A23" s="130" t="s">
        <v>188</v>
      </c>
      <c r="B23" s="143" t="s">
        <v>169</v>
      </c>
      <c r="C23" s="143" t="s">
        <v>189</v>
      </c>
      <c r="D23" s="143"/>
      <c r="E23" s="143"/>
      <c r="F23" s="211"/>
      <c r="G23" s="157"/>
      <c r="H23" s="211"/>
      <c r="I23" s="170"/>
    </row>
    <row r="24" spans="1:9" ht="28.5" x14ac:dyDescent="0.2">
      <c r="A24" s="131" t="s">
        <v>190</v>
      </c>
      <c r="B24" s="144" t="s">
        <v>169</v>
      </c>
      <c r="C24" s="144" t="s">
        <v>191</v>
      </c>
      <c r="D24" s="151" t="s">
        <v>192</v>
      </c>
      <c r="E24" s="144" t="s">
        <v>193</v>
      </c>
      <c r="F24" s="212">
        <f>H20</f>
        <v>0.44444444444444442</v>
      </c>
      <c r="G24" s="158">
        <v>2</v>
      </c>
      <c r="H24" s="212">
        <f>F24+TIME(0,G24,0)</f>
        <v>0.4458333333333333</v>
      </c>
      <c r="I24" s="171"/>
    </row>
    <row r="25" spans="1:9" ht="15" x14ac:dyDescent="0.25">
      <c r="A25" s="132" t="s">
        <v>194</v>
      </c>
      <c r="B25" s="145" t="s">
        <v>169</v>
      </c>
      <c r="C25" s="145" t="s">
        <v>195</v>
      </c>
      <c r="D25" s="145"/>
      <c r="E25" s="145"/>
      <c r="F25" s="213"/>
      <c r="G25" s="159"/>
      <c r="H25" s="213"/>
      <c r="I25" s="172"/>
    </row>
    <row r="26" spans="1:9" x14ac:dyDescent="0.2">
      <c r="A26" s="133" t="s">
        <v>196</v>
      </c>
      <c r="B26" s="146" t="s">
        <v>169</v>
      </c>
      <c r="C26" s="146" t="s">
        <v>197</v>
      </c>
      <c r="D26" s="152" t="s">
        <v>198</v>
      </c>
      <c r="E26" s="146" t="s">
        <v>193</v>
      </c>
      <c r="F26" s="214">
        <f>H24</f>
        <v>0.4458333333333333</v>
      </c>
      <c r="G26" s="160">
        <v>1</v>
      </c>
      <c r="H26" s="214">
        <f t="shared" ref="H26:H37" si="1">F26+TIME(0,G26,0)</f>
        <v>0.44652777777777775</v>
      </c>
      <c r="I26" s="173"/>
    </row>
    <row r="27" spans="1:9" x14ac:dyDescent="0.2">
      <c r="A27" s="133" t="s">
        <v>199</v>
      </c>
      <c r="B27" s="146" t="s">
        <v>169</v>
      </c>
      <c r="C27" s="146" t="s">
        <v>200</v>
      </c>
      <c r="D27" s="152" t="s">
        <v>201</v>
      </c>
      <c r="E27" s="146" t="s">
        <v>193</v>
      </c>
      <c r="F27" s="214">
        <f t="shared" ref="F27:F37" si="2">H26</f>
        <v>0.44652777777777775</v>
      </c>
      <c r="G27" s="160">
        <v>1</v>
      </c>
      <c r="H27" s="214">
        <f t="shared" si="1"/>
        <v>0.44722222222222219</v>
      </c>
      <c r="I27" s="173"/>
    </row>
    <row r="28" spans="1:9" x14ac:dyDescent="0.2">
      <c r="A28" s="133" t="s">
        <v>202</v>
      </c>
      <c r="B28" s="146" t="s">
        <v>169</v>
      </c>
      <c r="C28" s="146" t="s">
        <v>203</v>
      </c>
      <c r="D28" s="146"/>
      <c r="E28" s="146" t="s">
        <v>193</v>
      </c>
      <c r="F28" s="214">
        <f t="shared" si="2"/>
        <v>0.44722222222222219</v>
      </c>
      <c r="G28" s="160">
        <v>1</v>
      </c>
      <c r="H28" s="214">
        <f t="shared" si="1"/>
        <v>0.44791666666666663</v>
      </c>
      <c r="I28" s="173"/>
    </row>
    <row r="29" spans="1:9" x14ac:dyDescent="0.2">
      <c r="A29" s="133" t="s">
        <v>204</v>
      </c>
      <c r="B29" s="146" t="s">
        <v>169</v>
      </c>
      <c r="C29" s="146" t="s">
        <v>205</v>
      </c>
      <c r="D29" s="152" t="s">
        <v>206</v>
      </c>
      <c r="E29" s="146" t="s">
        <v>193</v>
      </c>
      <c r="F29" s="214">
        <f t="shared" si="2"/>
        <v>0.44791666666666663</v>
      </c>
      <c r="G29" s="160">
        <v>1</v>
      </c>
      <c r="H29" s="214">
        <f t="shared" si="1"/>
        <v>0.44861111111111107</v>
      </c>
      <c r="I29" s="173"/>
    </row>
    <row r="30" spans="1:9" x14ac:dyDescent="0.2">
      <c r="A30" s="133" t="s">
        <v>207</v>
      </c>
      <c r="B30" s="146" t="s">
        <v>169</v>
      </c>
      <c r="C30" s="146" t="s">
        <v>208</v>
      </c>
      <c r="D30" s="152" t="s">
        <v>209</v>
      </c>
      <c r="E30" s="146" t="s">
        <v>193</v>
      </c>
      <c r="F30" s="214">
        <f t="shared" si="2"/>
        <v>0.44861111111111107</v>
      </c>
      <c r="G30" s="160">
        <v>1</v>
      </c>
      <c r="H30" s="214">
        <f t="shared" si="1"/>
        <v>0.44930555555555551</v>
      </c>
      <c r="I30" s="173"/>
    </row>
    <row r="31" spans="1:9" ht="25.5" x14ac:dyDescent="0.2">
      <c r="A31" s="133" t="s">
        <v>210</v>
      </c>
      <c r="B31" s="146" t="s">
        <v>169</v>
      </c>
      <c r="C31" s="146" t="s">
        <v>211</v>
      </c>
      <c r="D31" s="152" t="s">
        <v>212</v>
      </c>
      <c r="E31" s="146" t="s">
        <v>193</v>
      </c>
      <c r="F31" s="214">
        <f t="shared" si="2"/>
        <v>0.44930555555555551</v>
      </c>
      <c r="G31" s="160">
        <v>1</v>
      </c>
      <c r="H31" s="214">
        <f t="shared" si="1"/>
        <v>0.44999999999999996</v>
      </c>
      <c r="I31" s="173"/>
    </row>
    <row r="32" spans="1:9" x14ac:dyDescent="0.2">
      <c r="A32" s="133" t="s">
        <v>213</v>
      </c>
      <c r="B32" s="146" t="s">
        <v>169</v>
      </c>
      <c r="C32" s="146" t="s">
        <v>214</v>
      </c>
      <c r="D32" s="152" t="s">
        <v>215</v>
      </c>
      <c r="E32" s="146" t="s">
        <v>193</v>
      </c>
      <c r="F32" s="214">
        <f t="shared" si="2"/>
        <v>0.44999999999999996</v>
      </c>
      <c r="G32" s="160">
        <v>1</v>
      </c>
      <c r="H32" s="214">
        <f t="shared" si="1"/>
        <v>0.4506944444444444</v>
      </c>
      <c r="I32" s="173"/>
    </row>
    <row r="33" spans="1:9" x14ac:dyDescent="0.2">
      <c r="A33" s="133" t="s">
        <v>216</v>
      </c>
      <c r="B33" s="146" t="s">
        <v>169</v>
      </c>
      <c r="C33" s="146" t="s">
        <v>217</v>
      </c>
      <c r="D33" s="146"/>
      <c r="E33" s="146" t="s">
        <v>193</v>
      </c>
      <c r="F33" s="214">
        <f t="shared" si="2"/>
        <v>0.4506944444444444</v>
      </c>
      <c r="G33" s="160">
        <v>1</v>
      </c>
      <c r="H33" s="214">
        <f t="shared" si="1"/>
        <v>0.45138888888888884</v>
      </c>
      <c r="I33" s="173"/>
    </row>
    <row r="34" spans="1:9" x14ac:dyDescent="0.2">
      <c r="A34" s="176" t="s">
        <v>218</v>
      </c>
      <c r="B34" s="182" t="s">
        <v>169</v>
      </c>
      <c r="C34" s="182" t="s">
        <v>219</v>
      </c>
      <c r="D34" s="182"/>
      <c r="E34" s="182" t="s">
        <v>193</v>
      </c>
      <c r="F34" s="215">
        <f t="shared" si="2"/>
        <v>0.45138888888888884</v>
      </c>
      <c r="G34" s="188">
        <v>0</v>
      </c>
      <c r="H34" s="215">
        <f t="shared" si="1"/>
        <v>0.45138888888888884</v>
      </c>
      <c r="I34" s="194"/>
    </row>
    <row r="35" spans="1:9" x14ac:dyDescent="0.2">
      <c r="A35" s="176" t="s">
        <v>220</v>
      </c>
      <c r="B35" s="182" t="s">
        <v>169</v>
      </c>
      <c r="C35" s="182"/>
      <c r="D35" s="182"/>
      <c r="E35" s="182"/>
      <c r="F35" s="215">
        <f t="shared" si="2"/>
        <v>0.45138888888888884</v>
      </c>
      <c r="G35" s="188">
        <v>0</v>
      </c>
      <c r="H35" s="215">
        <f t="shared" si="1"/>
        <v>0.45138888888888884</v>
      </c>
      <c r="I35" s="194"/>
    </row>
    <row r="36" spans="1:9" x14ac:dyDescent="0.2">
      <c r="A36" s="176" t="s">
        <v>428</v>
      </c>
      <c r="B36" s="182"/>
      <c r="C36" s="182"/>
      <c r="D36" s="182"/>
      <c r="E36" s="182"/>
      <c r="F36" s="215">
        <f t="shared" si="2"/>
        <v>0.45138888888888884</v>
      </c>
      <c r="G36" s="188">
        <v>0</v>
      </c>
      <c r="H36" s="215">
        <f t="shared" si="1"/>
        <v>0.45138888888888884</v>
      </c>
      <c r="I36" s="194"/>
    </row>
    <row r="37" spans="1:9" ht="15" x14ac:dyDescent="0.2">
      <c r="A37" s="128" t="s">
        <v>221</v>
      </c>
      <c r="B37" s="141" t="s">
        <v>169</v>
      </c>
      <c r="C37" s="141" t="s">
        <v>222</v>
      </c>
      <c r="D37" s="141"/>
      <c r="E37" s="141" t="s">
        <v>193</v>
      </c>
      <c r="F37" s="209">
        <f t="shared" si="2"/>
        <v>0.45138888888888884</v>
      </c>
      <c r="G37" s="155">
        <v>1</v>
      </c>
      <c r="H37" s="209">
        <f t="shared" si="1"/>
        <v>0.45208333333333328</v>
      </c>
      <c r="I37" s="168"/>
    </row>
    <row r="38" spans="1:9" ht="15.75" x14ac:dyDescent="0.25">
      <c r="A38" s="130" t="s">
        <v>223</v>
      </c>
      <c r="B38" s="143"/>
      <c r="C38" s="143" t="s">
        <v>224</v>
      </c>
      <c r="D38" s="143"/>
      <c r="E38" s="143"/>
      <c r="F38" s="211"/>
      <c r="G38" s="157"/>
      <c r="H38" s="211"/>
      <c r="I38" s="170"/>
    </row>
    <row r="39" spans="1:9" ht="28.5" x14ac:dyDescent="0.2">
      <c r="A39" s="134" t="s">
        <v>225</v>
      </c>
      <c r="B39" s="147" t="s">
        <v>169</v>
      </c>
      <c r="C39" s="147" t="s">
        <v>226</v>
      </c>
      <c r="D39" s="147" t="s">
        <v>177</v>
      </c>
      <c r="E39" s="147" t="s">
        <v>171</v>
      </c>
      <c r="F39" s="216">
        <f>H37</f>
        <v>0.45208333333333328</v>
      </c>
      <c r="G39" s="161">
        <v>1</v>
      </c>
      <c r="H39" s="216">
        <f>F39+TIME(0,G39,0)</f>
        <v>0.45277777777777772</v>
      </c>
      <c r="I39" s="174"/>
    </row>
    <row r="41" spans="1:9" ht="15.75" x14ac:dyDescent="0.25">
      <c r="A41" s="127" t="s">
        <v>229</v>
      </c>
      <c r="B41" s="140"/>
      <c r="C41" s="140" t="s">
        <v>230</v>
      </c>
      <c r="D41" s="140"/>
      <c r="E41" s="140"/>
      <c r="F41" s="208"/>
      <c r="G41" s="154"/>
      <c r="H41" s="208"/>
      <c r="I41" s="167"/>
    </row>
    <row r="42" spans="1:9" ht="15" x14ac:dyDescent="0.2">
      <c r="A42" s="128" t="s">
        <v>231</v>
      </c>
      <c r="B42" s="141" t="s">
        <v>169</v>
      </c>
      <c r="C42" s="141" t="s">
        <v>232</v>
      </c>
      <c r="D42" s="141" t="s">
        <v>177</v>
      </c>
      <c r="E42" s="141" t="s">
        <v>171</v>
      </c>
      <c r="F42" s="209">
        <f>H39</f>
        <v>0.45277777777777772</v>
      </c>
      <c r="G42" s="155">
        <v>1</v>
      </c>
      <c r="H42" s="209">
        <f t="shared" ref="H42:H52" si="3">F42+TIME(0,G42,0)</f>
        <v>0.45347222222222217</v>
      </c>
      <c r="I42" s="168"/>
    </row>
    <row r="43" spans="1:9" ht="15" x14ac:dyDescent="0.2">
      <c r="A43" s="128" t="s">
        <v>233</v>
      </c>
      <c r="B43" s="141" t="s">
        <v>169</v>
      </c>
      <c r="C43" s="141" t="s">
        <v>234</v>
      </c>
      <c r="D43" s="141" t="s">
        <v>177</v>
      </c>
      <c r="E43" s="141" t="s">
        <v>171</v>
      </c>
      <c r="F43" s="209">
        <f t="shared" ref="F43:F52" si="4">H42</f>
        <v>0.45347222222222217</v>
      </c>
      <c r="G43" s="155">
        <v>1</v>
      </c>
      <c r="H43" s="209">
        <f t="shared" si="3"/>
        <v>0.45416666666666661</v>
      </c>
      <c r="I43" s="168"/>
    </row>
    <row r="44" spans="1:9" ht="15" x14ac:dyDescent="0.2">
      <c r="A44" s="128" t="s">
        <v>235</v>
      </c>
      <c r="B44" s="141" t="s">
        <v>169</v>
      </c>
      <c r="C44" s="141" t="s">
        <v>236</v>
      </c>
      <c r="D44" s="141" t="s">
        <v>237</v>
      </c>
      <c r="E44" s="141" t="s">
        <v>238</v>
      </c>
      <c r="F44" s="209">
        <f t="shared" si="4"/>
        <v>0.45416666666666661</v>
      </c>
      <c r="G44" s="155">
        <v>1</v>
      </c>
      <c r="H44" s="209">
        <f t="shared" si="3"/>
        <v>0.45486111111111105</v>
      </c>
      <c r="I44" s="168"/>
    </row>
    <row r="45" spans="1:9" ht="15" x14ac:dyDescent="0.2">
      <c r="A45" s="128" t="s">
        <v>239</v>
      </c>
      <c r="B45" s="141" t="s">
        <v>169</v>
      </c>
      <c r="C45" s="141" t="s">
        <v>240</v>
      </c>
      <c r="D45" s="141" t="s">
        <v>237</v>
      </c>
      <c r="E45" s="141" t="s">
        <v>238</v>
      </c>
      <c r="F45" s="209">
        <f t="shared" si="4"/>
        <v>0.45486111111111105</v>
      </c>
      <c r="G45" s="155">
        <v>1</v>
      </c>
      <c r="H45" s="209">
        <f t="shared" si="3"/>
        <v>0.45555555555555549</v>
      </c>
      <c r="I45" s="168"/>
    </row>
    <row r="46" spans="1:9" ht="15" x14ac:dyDescent="0.2">
      <c r="A46" s="128" t="s">
        <v>241</v>
      </c>
      <c r="B46" s="141" t="s">
        <v>169</v>
      </c>
      <c r="C46" s="141" t="s">
        <v>242</v>
      </c>
      <c r="D46" s="141" t="s">
        <v>237</v>
      </c>
      <c r="E46" s="141" t="s">
        <v>238</v>
      </c>
      <c r="F46" s="209">
        <f t="shared" si="4"/>
        <v>0.45555555555555549</v>
      </c>
      <c r="G46" s="155">
        <v>1</v>
      </c>
      <c r="H46" s="209">
        <f t="shared" si="3"/>
        <v>0.45624999999999993</v>
      </c>
      <c r="I46" s="168"/>
    </row>
    <row r="47" spans="1:9" ht="15" x14ac:dyDescent="0.2">
      <c r="A47" s="128" t="s">
        <v>243</v>
      </c>
      <c r="B47" s="141" t="s">
        <v>169</v>
      </c>
      <c r="C47" s="141" t="s">
        <v>244</v>
      </c>
      <c r="D47" s="141" t="s">
        <v>237</v>
      </c>
      <c r="E47" s="141" t="s">
        <v>238</v>
      </c>
      <c r="F47" s="209">
        <f t="shared" si="4"/>
        <v>0.45624999999999993</v>
      </c>
      <c r="G47" s="155">
        <v>1</v>
      </c>
      <c r="H47" s="209">
        <f t="shared" si="3"/>
        <v>0.45694444444444438</v>
      </c>
      <c r="I47" s="168"/>
    </row>
    <row r="48" spans="1:9" ht="15" x14ac:dyDescent="0.2">
      <c r="A48" s="128" t="s">
        <v>245</v>
      </c>
      <c r="B48" s="141" t="s">
        <v>169</v>
      </c>
      <c r="C48" s="141" t="s">
        <v>246</v>
      </c>
      <c r="D48" s="141" t="s">
        <v>237</v>
      </c>
      <c r="E48" s="141" t="s">
        <v>238</v>
      </c>
      <c r="F48" s="209">
        <f t="shared" si="4"/>
        <v>0.45694444444444438</v>
      </c>
      <c r="G48" s="155">
        <v>1</v>
      </c>
      <c r="H48" s="209">
        <f t="shared" si="3"/>
        <v>0.45763888888888882</v>
      </c>
      <c r="I48" s="168"/>
    </row>
    <row r="49" spans="1:9" ht="15" x14ac:dyDescent="0.2">
      <c r="A49" s="128" t="s">
        <v>247</v>
      </c>
      <c r="B49" s="141" t="s">
        <v>169</v>
      </c>
      <c r="C49" s="141" t="s">
        <v>248</v>
      </c>
      <c r="D49" s="141" t="s">
        <v>237</v>
      </c>
      <c r="E49" s="141" t="s">
        <v>238</v>
      </c>
      <c r="F49" s="209">
        <f t="shared" si="4"/>
        <v>0.45763888888888882</v>
      </c>
      <c r="G49" s="155">
        <v>1</v>
      </c>
      <c r="H49" s="209">
        <f t="shared" si="3"/>
        <v>0.45833333333333326</v>
      </c>
      <c r="I49" s="168"/>
    </row>
    <row r="50" spans="1:9" ht="15" x14ac:dyDescent="0.2">
      <c r="A50" s="128" t="s">
        <v>249</v>
      </c>
      <c r="B50" s="141" t="s">
        <v>169</v>
      </c>
      <c r="C50" s="141" t="s">
        <v>250</v>
      </c>
      <c r="D50" s="141" t="s">
        <v>237</v>
      </c>
      <c r="E50" s="141" t="s">
        <v>238</v>
      </c>
      <c r="F50" s="209">
        <f t="shared" si="4"/>
        <v>0.45833333333333326</v>
      </c>
      <c r="G50" s="155">
        <v>1</v>
      </c>
      <c r="H50" s="209">
        <f t="shared" si="3"/>
        <v>0.4590277777777777</v>
      </c>
      <c r="I50" s="168"/>
    </row>
    <row r="51" spans="1:9" ht="30" x14ac:dyDescent="0.2">
      <c r="A51" s="128" t="s">
        <v>251</v>
      </c>
      <c r="B51" s="141" t="s">
        <v>169</v>
      </c>
      <c r="C51" s="141" t="s">
        <v>253</v>
      </c>
      <c r="D51" s="141" t="s">
        <v>177</v>
      </c>
      <c r="E51" s="141" t="s">
        <v>171</v>
      </c>
      <c r="F51" s="209">
        <f t="shared" si="4"/>
        <v>0.4590277777777777</v>
      </c>
      <c r="G51" s="155">
        <v>2</v>
      </c>
      <c r="H51" s="209">
        <f t="shared" si="3"/>
        <v>0.46041666666666659</v>
      </c>
      <c r="I51" s="168"/>
    </row>
    <row r="52" spans="1:9" ht="15" x14ac:dyDescent="0.2">
      <c r="A52" s="177" t="s">
        <v>252</v>
      </c>
      <c r="B52" s="183"/>
      <c r="C52" s="183"/>
      <c r="D52" s="183"/>
      <c r="E52" s="183"/>
      <c r="F52" s="217">
        <f t="shared" si="4"/>
        <v>0.46041666666666659</v>
      </c>
      <c r="G52" s="189">
        <v>0</v>
      </c>
      <c r="H52" s="217">
        <f t="shared" si="3"/>
        <v>0.46041666666666659</v>
      </c>
      <c r="I52" s="195"/>
    </row>
    <row r="54" spans="1:9" ht="15.75" x14ac:dyDescent="0.25">
      <c r="A54" s="127" t="s">
        <v>254</v>
      </c>
      <c r="B54" s="140"/>
      <c r="C54" s="140" t="s">
        <v>255</v>
      </c>
      <c r="D54" s="140"/>
      <c r="E54" s="140"/>
      <c r="F54" s="208"/>
      <c r="G54" s="154"/>
      <c r="H54" s="208"/>
      <c r="I54" s="167"/>
    </row>
    <row r="55" spans="1:9" ht="15.75" x14ac:dyDescent="0.25">
      <c r="A55" s="130" t="s">
        <v>256</v>
      </c>
      <c r="B55" s="143"/>
      <c r="C55" s="143" t="s">
        <v>257</v>
      </c>
      <c r="D55" s="143"/>
      <c r="E55" s="143"/>
      <c r="F55" s="211"/>
      <c r="G55" s="157"/>
      <c r="H55" s="211"/>
      <c r="I55" s="170"/>
    </row>
    <row r="56" spans="1:9" ht="14.25" x14ac:dyDescent="0.2">
      <c r="A56" s="131" t="s">
        <v>258</v>
      </c>
      <c r="B56" s="144" t="s">
        <v>169</v>
      </c>
      <c r="C56" s="144" t="s">
        <v>259</v>
      </c>
      <c r="D56" s="144" t="s">
        <v>177</v>
      </c>
      <c r="E56" s="144" t="s">
        <v>171</v>
      </c>
      <c r="F56" s="212">
        <f>H52</f>
        <v>0.46041666666666659</v>
      </c>
      <c r="G56" s="158">
        <v>1</v>
      </c>
      <c r="H56" s="212">
        <f t="shared" ref="H56:H65" si="5">F56+TIME(0,G56,0)</f>
        <v>0.46111111111111103</v>
      </c>
      <c r="I56" s="171"/>
    </row>
    <row r="57" spans="1:9" ht="14.25" x14ac:dyDescent="0.2">
      <c r="A57" s="131" t="s">
        <v>260</v>
      </c>
      <c r="B57" s="144" t="s">
        <v>169</v>
      </c>
      <c r="C57" s="144" t="s">
        <v>261</v>
      </c>
      <c r="D57" s="144" t="s">
        <v>177</v>
      </c>
      <c r="E57" s="144" t="s">
        <v>171</v>
      </c>
      <c r="F57" s="212">
        <f t="shared" ref="F57:F65" si="6">H56</f>
        <v>0.46111111111111103</v>
      </c>
      <c r="G57" s="158">
        <v>1</v>
      </c>
      <c r="H57" s="212">
        <f t="shared" si="5"/>
        <v>0.46180555555555547</v>
      </c>
      <c r="I57" s="171"/>
    </row>
    <row r="58" spans="1:9" ht="14.25" x14ac:dyDescent="0.2">
      <c r="A58" s="131" t="s">
        <v>262</v>
      </c>
      <c r="B58" s="144" t="s">
        <v>169</v>
      </c>
      <c r="C58" s="144" t="s">
        <v>263</v>
      </c>
      <c r="D58" s="144" t="s">
        <v>177</v>
      </c>
      <c r="E58" s="144" t="s">
        <v>171</v>
      </c>
      <c r="F58" s="212">
        <f t="shared" si="6"/>
        <v>0.46180555555555547</v>
      </c>
      <c r="G58" s="158">
        <v>1</v>
      </c>
      <c r="H58" s="212">
        <f t="shared" si="5"/>
        <v>0.46249999999999991</v>
      </c>
      <c r="I58" s="171"/>
    </row>
    <row r="59" spans="1:9" ht="14.25" x14ac:dyDescent="0.2">
      <c r="A59" s="131" t="s">
        <v>264</v>
      </c>
      <c r="B59" s="144" t="s">
        <v>169</v>
      </c>
      <c r="C59" s="144" t="s">
        <v>265</v>
      </c>
      <c r="D59" s="144" t="s">
        <v>177</v>
      </c>
      <c r="E59" s="144" t="s">
        <v>171</v>
      </c>
      <c r="F59" s="212">
        <f t="shared" si="6"/>
        <v>0.46249999999999991</v>
      </c>
      <c r="G59" s="158">
        <v>1</v>
      </c>
      <c r="H59" s="212">
        <f t="shared" si="5"/>
        <v>0.46319444444444435</v>
      </c>
      <c r="I59" s="171"/>
    </row>
    <row r="60" spans="1:9" ht="14.25" x14ac:dyDescent="0.2">
      <c r="A60" s="131" t="s">
        <v>266</v>
      </c>
      <c r="B60" s="144" t="s">
        <v>169</v>
      </c>
      <c r="C60" s="144" t="s">
        <v>267</v>
      </c>
      <c r="D60" s="144" t="s">
        <v>177</v>
      </c>
      <c r="E60" s="144" t="s">
        <v>171</v>
      </c>
      <c r="F60" s="212">
        <f t="shared" si="6"/>
        <v>0.46319444444444435</v>
      </c>
      <c r="G60" s="158">
        <v>1</v>
      </c>
      <c r="H60" s="212">
        <f t="shared" si="5"/>
        <v>0.4638888888888888</v>
      </c>
      <c r="I60" s="171"/>
    </row>
    <row r="61" spans="1:9" ht="14.25" x14ac:dyDescent="0.2">
      <c r="A61" s="131" t="s">
        <v>268</v>
      </c>
      <c r="B61" s="144" t="s">
        <v>169</v>
      </c>
      <c r="C61" s="144" t="s">
        <v>269</v>
      </c>
      <c r="D61" s="144" t="s">
        <v>177</v>
      </c>
      <c r="E61" s="144" t="s">
        <v>171</v>
      </c>
      <c r="F61" s="212">
        <f t="shared" si="6"/>
        <v>0.4638888888888888</v>
      </c>
      <c r="G61" s="158">
        <v>1</v>
      </c>
      <c r="H61" s="212">
        <f t="shared" si="5"/>
        <v>0.46458333333333324</v>
      </c>
      <c r="I61" s="171"/>
    </row>
    <row r="62" spans="1:9" ht="14.25" x14ac:dyDescent="0.2">
      <c r="A62" s="131" t="s">
        <v>270</v>
      </c>
      <c r="B62" s="144" t="s">
        <v>169</v>
      </c>
      <c r="C62" s="144" t="s">
        <v>275</v>
      </c>
      <c r="D62" s="144"/>
      <c r="E62" s="144" t="s">
        <v>183</v>
      </c>
      <c r="F62" s="212">
        <f t="shared" si="6"/>
        <v>0.46458333333333324</v>
      </c>
      <c r="G62" s="158">
        <v>1</v>
      </c>
      <c r="H62" s="212">
        <f t="shared" si="5"/>
        <v>0.46527777777777768</v>
      </c>
      <c r="I62" s="171"/>
    </row>
    <row r="63" spans="1:9" ht="14.25" x14ac:dyDescent="0.2">
      <c r="A63" s="131" t="s">
        <v>274</v>
      </c>
      <c r="B63" s="144" t="s">
        <v>169</v>
      </c>
      <c r="C63" s="144" t="s">
        <v>277</v>
      </c>
      <c r="D63" s="144" t="s">
        <v>272</v>
      </c>
      <c r="E63" s="144" t="s">
        <v>278</v>
      </c>
      <c r="F63" s="212">
        <f t="shared" si="6"/>
        <v>0.46527777777777768</v>
      </c>
      <c r="G63" s="158">
        <v>1</v>
      </c>
      <c r="H63" s="212">
        <f t="shared" si="5"/>
        <v>0.46597222222222212</v>
      </c>
      <c r="I63" s="171"/>
    </row>
    <row r="64" spans="1:9" ht="14.25" x14ac:dyDescent="0.2">
      <c r="A64" s="131" t="s">
        <v>276</v>
      </c>
      <c r="B64" s="144" t="s">
        <v>169</v>
      </c>
      <c r="C64" s="144" t="s">
        <v>271</v>
      </c>
      <c r="D64" s="144" t="s">
        <v>272</v>
      </c>
      <c r="E64" s="144" t="s">
        <v>273</v>
      </c>
      <c r="F64" s="212">
        <f t="shared" si="6"/>
        <v>0.46597222222222212</v>
      </c>
      <c r="G64" s="158">
        <v>1</v>
      </c>
      <c r="H64" s="212">
        <f t="shared" si="5"/>
        <v>0.46666666666666656</v>
      </c>
      <c r="I64" s="171"/>
    </row>
    <row r="65" spans="1:9" ht="14.25" x14ac:dyDescent="0.2">
      <c r="A65" s="178" t="s">
        <v>279</v>
      </c>
      <c r="B65" s="184"/>
      <c r="C65" s="184"/>
      <c r="D65" s="184"/>
      <c r="E65" s="184"/>
      <c r="F65" s="218">
        <f t="shared" si="6"/>
        <v>0.46666666666666656</v>
      </c>
      <c r="G65" s="190">
        <v>0</v>
      </c>
      <c r="H65" s="218">
        <f t="shared" si="5"/>
        <v>0.46666666666666656</v>
      </c>
      <c r="I65" s="196"/>
    </row>
    <row r="66" spans="1:9" ht="15.75" x14ac:dyDescent="0.25">
      <c r="A66" s="130" t="s">
        <v>280</v>
      </c>
      <c r="B66" s="143"/>
      <c r="C66" s="143" t="s">
        <v>281</v>
      </c>
      <c r="D66" s="143"/>
      <c r="E66" s="143" t="s">
        <v>171</v>
      </c>
      <c r="F66" s="211"/>
      <c r="G66" s="157"/>
      <c r="H66" s="211"/>
      <c r="I66" s="170"/>
    </row>
    <row r="67" spans="1:9" ht="14.25" x14ac:dyDescent="0.2">
      <c r="A67" s="131" t="s">
        <v>282</v>
      </c>
      <c r="B67" s="144" t="s">
        <v>169</v>
      </c>
      <c r="C67" s="144" t="s">
        <v>447</v>
      </c>
      <c r="D67" s="144" t="s">
        <v>272</v>
      </c>
      <c r="E67" s="144" t="s">
        <v>284</v>
      </c>
      <c r="F67" s="212">
        <f>H65</f>
        <v>0.46666666666666656</v>
      </c>
      <c r="G67" s="158">
        <v>1</v>
      </c>
      <c r="H67" s="212">
        <f t="shared" ref="H67:H72" si="7">F67+TIME(0,G67,0)</f>
        <v>0.46736111111111101</v>
      </c>
      <c r="I67" s="171"/>
    </row>
    <row r="68" spans="1:9" ht="28.5" x14ac:dyDescent="0.2">
      <c r="A68" s="131" t="s">
        <v>285</v>
      </c>
      <c r="B68" s="144" t="s">
        <v>169</v>
      </c>
      <c r="C68" s="144" t="s">
        <v>283</v>
      </c>
      <c r="D68" s="144" t="s">
        <v>272</v>
      </c>
      <c r="E68" s="144" t="s">
        <v>365</v>
      </c>
      <c r="F68" s="212">
        <f>H67</f>
        <v>0.46736111111111101</v>
      </c>
      <c r="G68" s="158">
        <v>1</v>
      </c>
      <c r="H68" s="212">
        <f t="shared" si="7"/>
        <v>0.46805555555555545</v>
      </c>
      <c r="I68" s="171"/>
    </row>
    <row r="69" spans="1:9" ht="14.25" x14ac:dyDescent="0.2">
      <c r="A69" s="131" t="s">
        <v>287</v>
      </c>
      <c r="B69" s="144" t="s">
        <v>169</v>
      </c>
      <c r="C69" s="144" t="s">
        <v>286</v>
      </c>
      <c r="D69" s="144" t="s">
        <v>272</v>
      </c>
      <c r="E69" s="144" t="s">
        <v>238</v>
      </c>
      <c r="F69" s="212">
        <f>H68</f>
        <v>0.46805555555555545</v>
      </c>
      <c r="G69" s="158">
        <v>5</v>
      </c>
      <c r="H69" s="212">
        <f t="shared" si="7"/>
        <v>0.47152777777777766</v>
      </c>
      <c r="I69" s="171"/>
    </row>
    <row r="70" spans="1:9" ht="14.25" x14ac:dyDescent="0.2">
      <c r="A70" s="131" t="s">
        <v>288</v>
      </c>
      <c r="B70" s="144" t="s">
        <v>169</v>
      </c>
      <c r="C70" s="144" t="s">
        <v>289</v>
      </c>
      <c r="D70" s="144" t="s">
        <v>272</v>
      </c>
      <c r="E70" s="144" t="s">
        <v>290</v>
      </c>
      <c r="F70" s="212">
        <f>H69</f>
        <v>0.47152777777777766</v>
      </c>
      <c r="G70" s="158">
        <v>1</v>
      </c>
      <c r="H70" s="212">
        <f t="shared" si="7"/>
        <v>0.4722222222222221</v>
      </c>
      <c r="I70" s="171"/>
    </row>
    <row r="71" spans="1:9" ht="14.25" x14ac:dyDescent="0.2">
      <c r="A71" s="131" t="s">
        <v>291</v>
      </c>
      <c r="B71" s="144" t="s">
        <v>169</v>
      </c>
      <c r="C71" s="144" t="s">
        <v>458</v>
      </c>
      <c r="D71" s="144" t="s">
        <v>272</v>
      </c>
      <c r="E71" s="144" t="s">
        <v>293</v>
      </c>
      <c r="F71" s="212">
        <f>H70</f>
        <v>0.4722222222222221</v>
      </c>
      <c r="G71" s="158">
        <v>1</v>
      </c>
      <c r="H71" s="212">
        <f t="shared" si="7"/>
        <v>0.47291666666666654</v>
      </c>
      <c r="I71" s="171"/>
    </row>
    <row r="72" spans="1:9" ht="14.25" x14ac:dyDescent="0.2">
      <c r="A72" s="131" t="s">
        <v>430</v>
      </c>
      <c r="B72" s="144" t="s">
        <v>169</v>
      </c>
      <c r="C72" s="144" t="s">
        <v>292</v>
      </c>
      <c r="D72" s="144" t="s">
        <v>272</v>
      </c>
      <c r="E72" s="144" t="s">
        <v>293</v>
      </c>
      <c r="F72" s="212">
        <f>H71</f>
        <v>0.47291666666666654</v>
      </c>
      <c r="G72" s="158">
        <v>1</v>
      </c>
      <c r="H72" s="212">
        <f t="shared" si="7"/>
        <v>0.47361111111111098</v>
      </c>
      <c r="I72" s="171"/>
    </row>
    <row r="73" spans="1:9" ht="15.75" x14ac:dyDescent="0.25">
      <c r="A73" s="130" t="s">
        <v>294</v>
      </c>
      <c r="B73" s="143"/>
      <c r="C73" s="143" t="s">
        <v>295</v>
      </c>
      <c r="D73" s="143"/>
      <c r="E73" s="143"/>
      <c r="F73" s="211"/>
      <c r="G73" s="157"/>
      <c r="H73" s="211"/>
      <c r="I73" s="170"/>
    </row>
    <row r="74" spans="1:9" ht="14.25" x14ac:dyDescent="0.2">
      <c r="A74" s="131" t="s">
        <v>296</v>
      </c>
      <c r="B74" s="144" t="s">
        <v>169</v>
      </c>
      <c r="C74" s="144" t="s">
        <v>297</v>
      </c>
      <c r="D74" s="144" t="s">
        <v>272</v>
      </c>
      <c r="E74" s="144" t="s">
        <v>193</v>
      </c>
      <c r="F74" s="212">
        <f>H72</f>
        <v>0.47361111111111098</v>
      </c>
      <c r="G74" s="158">
        <v>1</v>
      </c>
      <c r="H74" s="212">
        <f t="shared" ref="H74:H83" si="8">F74+TIME(0,G74,0)</f>
        <v>0.47430555555555542</v>
      </c>
      <c r="I74" s="171"/>
    </row>
    <row r="75" spans="1:9" ht="14.25" x14ac:dyDescent="0.2">
      <c r="A75" s="131" t="s">
        <v>298</v>
      </c>
      <c r="B75" s="144" t="s">
        <v>169</v>
      </c>
      <c r="C75" s="144" t="s">
        <v>299</v>
      </c>
      <c r="D75" s="144" t="s">
        <v>272</v>
      </c>
      <c r="E75" s="144" t="s">
        <v>429</v>
      </c>
      <c r="F75" s="212">
        <f t="shared" ref="F75:F83" si="9">H74</f>
        <v>0.47430555555555542</v>
      </c>
      <c r="G75" s="158">
        <v>1</v>
      </c>
      <c r="H75" s="212">
        <f t="shared" si="8"/>
        <v>0.47499999999999987</v>
      </c>
      <c r="I75" s="171"/>
    </row>
    <row r="76" spans="1:9" ht="14.25" x14ac:dyDescent="0.2">
      <c r="A76" s="131" t="s">
        <v>300</v>
      </c>
      <c r="B76" s="144" t="s">
        <v>169</v>
      </c>
      <c r="C76" s="144" t="s">
        <v>301</v>
      </c>
      <c r="D76" s="144" t="s">
        <v>272</v>
      </c>
      <c r="E76" s="144" t="s">
        <v>302</v>
      </c>
      <c r="F76" s="212">
        <f t="shared" si="9"/>
        <v>0.47499999999999987</v>
      </c>
      <c r="G76" s="158">
        <v>1</v>
      </c>
      <c r="H76" s="212">
        <f t="shared" si="8"/>
        <v>0.47569444444444431</v>
      </c>
      <c r="I76" s="171"/>
    </row>
    <row r="77" spans="1:9" ht="14.25" x14ac:dyDescent="0.2">
      <c r="A77" s="131" t="s">
        <v>303</v>
      </c>
      <c r="B77" s="144" t="s">
        <v>169</v>
      </c>
      <c r="C77" s="144" t="s">
        <v>304</v>
      </c>
      <c r="D77" s="144" t="s">
        <v>272</v>
      </c>
      <c r="E77" s="144" t="s">
        <v>367</v>
      </c>
      <c r="F77" s="212">
        <f t="shared" si="9"/>
        <v>0.47569444444444431</v>
      </c>
      <c r="G77" s="158">
        <v>1</v>
      </c>
      <c r="H77" s="212">
        <f t="shared" si="8"/>
        <v>0.47638888888888875</v>
      </c>
      <c r="I77" s="171"/>
    </row>
    <row r="78" spans="1:9" ht="14.25" x14ac:dyDescent="0.2">
      <c r="A78" s="131" t="s">
        <v>305</v>
      </c>
      <c r="B78" s="144" t="s">
        <v>169</v>
      </c>
      <c r="C78" s="144" t="s">
        <v>306</v>
      </c>
      <c r="D78" s="144" t="s">
        <v>272</v>
      </c>
      <c r="E78" s="144" t="s">
        <v>307</v>
      </c>
      <c r="F78" s="212">
        <f t="shared" si="9"/>
        <v>0.47638888888888875</v>
      </c>
      <c r="G78" s="158">
        <v>1</v>
      </c>
      <c r="H78" s="212">
        <f t="shared" si="8"/>
        <v>0.47708333333333319</v>
      </c>
      <c r="I78" s="171"/>
    </row>
    <row r="79" spans="1:9" ht="14.25" x14ac:dyDescent="0.2">
      <c r="A79" s="131" t="s">
        <v>308</v>
      </c>
      <c r="B79" s="144" t="s">
        <v>169</v>
      </c>
      <c r="C79" s="144" t="s">
        <v>309</v>
      </c>
      <c r="D79" s="144" t="s">
        <v>272</v>
      </c>
      <c r="E79" s="144" t="s">
        <v>183</v>
      </c>
      <c r="F79" s="212">
        <f t="shared" si="9"/>
        <v>0.47708333333333319</v>
      </c>
      <c r="G79" s="158">
        <v>1</v>
      </c>
      <c r="H79" s="212">
        <f t="shared" si="8"/>
        <v>0.47777777777777763</v>
      </c>
      <c r="I79" s="171"/>
    </row>
    <row r="80" spans="1:9" ht="14.25" x14ac:dyDescent="0.2">
      <c r="A80" s="131" t="s">
        <v>310</v>
      </c>
      <c r="B80" s="144" t="s">
        <v>169</v>
      </c>
      <c r="C80" s="144" t="s">
        <v>311</v>
      </c>
      <c r="D80" s="144" t="s">
        <v>272</v>
      </c>
      <c r="E80" s="144" t="s">
        <v>312</v>
      </c>
      <c r="F80" s="212">
        <f t="shared" si="9"/>
        <v>0.47777777777777763</v>
      </c>
      <c r="G80" s="158">
        <v>1</v>
      </c>
      <c r="H80" s="212">
        <f t="shared" si="8"/>
        <v>0.47847222222222208</v>
      </c>
      <c r="I80" s="171"/>
    </row>
    <row r="81" spans="1:9" ht="14.25" x14ac:dyDescent="0.2">
      <c r="A81" s="131" t="s">
        <v>313</v>
      </c>
      <c r="B81" s="144" t="s">
        <v>169</v>
      </c>
      <c r="C81" s="144" t="s">
        <v>314</v>
      </c>
      <c r="D81" s="144" t="s">
        <v>272</v>
      </c>
      <c r="E81" s="144" t="s">
        <v>315</v>
      </c>
      <c r="F81" s="212">
        <f t="shared" si="9"/>
        <v>0.47847222222222208</v>
      </c>
      <c r="G81" s="158">
        <v>1</v>
      </c>
      <c r="H81" s="212">
        <f t="shared" si="8"/>
        <v>0.47916666666666652</v>
      </c>
      <c r="I81" s="171"/>
    </row>
    <row r="82" spans="1:9" ht="14.25" x14ac:dyDescent="0.2">
      <c r="A82" s="131" t="s">
        <v>316</v>
      </c>
      <c r="B82" s="144" t="s">
        <v>169</v>
      </c>
      <c r="C82" s="144" t="s">
        <v>317</v>
      </c>
      <c r="D82" s="144" t="s">
        <v>272</v>
      </c>
      <c r="E82" s="144" t="s">
        <v>318</v>
      </c>
      <c r="F82" s="212">
        <f t="shared" si="9"/>
        <v>0.47916666666666652</v>
      </c>
      <c r="G82" s="158">
        <v>1</v>
      </c>
      <c r="H82" s="212">
        <f t="shared" si="8"/>
        <v>0.47986111111111096</v>
      </c>
      <c r="I82" s="171"/>
    </row>
    <row r="83" spans="1:9" ht="14.25" x14ac:dyDescent="0.2">
      <c r="A83" s="131" t="s">
        <v>431</v>
      </c>
      <c r="B83" s="144" t="s">
        <v>169</v>
      </c>
      <c r="C83" s="144" t="s">
        <v>472</v>
      </c>
      <c r="D83" s="144" t="s">
        <v>272</v>
      </c>
      <c r="E83" s="144" t="s">
        <v>396</v>
      </c>
      <c r="F83" s="212">
        <f t="shared" si="9"/>
        <v>0.47986111111111096</v>
      </c>
      <c r="G83" s="158">
        <v>1</v>
      </c>
      <c r="H83" s="212">
        <f t="shared" si="8"/>
        <v>0.4805555555555554</v>
      </c>
      <c r="I83" s="171"/>
    </row>
    <row r="84" spans="1:9" ht="15.75" x14ac:dyDescent="0.25">
      <c r="A84" s="130" t="s">
        <v>319</v>
      </c>
      <c r="B84" s="143"/>
      <c r="C84" s="143" t="s">
        <v>320</v>
      </c>
      <c r="D84" s="143"/>
      <c r="E84" s="143"/>
      <c r="F84" s="211"/>
      <c r="G84" s="157"/>
      <c r="H84" s="211"/>
      <c r="I84" s="170"/>
    </row>
    <row r="85" spans="1:9" ht="14.25" x14ac:dyDescent="0.2">
      <c r="A85" s="131" t="s">
        <v>321</v>
      </c>
      <c r="B85" s="144" t="s">
        <v>169</v>
      </c>
      <c r="C85" s="144" t="s">
        <v>473</v>
      </c>
      <c r="D85" s="144" t="s">
        <v>272</v>
      </c>
      <c r="E85" s="144" t="s">
        <v>460</v>
      </c>
      <c r="F85" s="212">
        <f>H83</f>
        <v>0.4805555555555554</v>
      </c>
      <c r="G85" s="158">
        <v>1</v>
      </c>
      <c r="H85" s="212">
        <f>F85+TIME(0,G85,0)</f>
        <v>0.48124999999999984</v>
      </c>
      <c r="I85" s="171"/>
    </row>
    <row r="86" spans="1:9" ht="14.25" x14ac:dyDescent="0.2">
      <c r="A86" s="180" t="s">
        <v>459</v>
      </c>
      <c r="B86" s="186"/>
      <c r="C86" s="186"/>
      <c r="D86" s="186"/>
      <c r="E86" s="186"/>
      <c r="F86" s="219">
        <f>H85</f>
        <v>0.48124999999999984</v>
      </c>
      <c r="G86" s="192">
        <v>0</v>
      </c>
      <c r="H86" s="219">
        <f>F86+TIME(0,G86,0)</f>
        <v>0.48124999999999984</v>
      </c>
      <c r="I86" s="198"/>
    </row>
    <row r="88" spans="1:9" ht="15.75" x14ac:dyDescent="0.25">
      <c r="A88" s="127" t="s">
        <v>323</v>
      </c>
      <c r="B88" s="140"/>
      <c r="C88" s="140" t="s">
        <v>324</v>
      </c>
      <c r="D88" s="140"/>
      <c r="E88" s="140"/>
      <c r="F88" s="208"/>
      <c r="G88" s="154"/>
      <c r="H88" s="208"/>
      <c r="I88" s="167"/>
    </row>
    <row r="89" spans="1:9" ht="15" x14ac:dyDescent="0.2">
      <c r="A89" s="177" t="s">
        <v>325</v>
      </c>
      <c r="B89" s="183"/>
      <c r="C89" s="183"/>
      <c r="D89" s="183"/>
      <c r="E89" s="183"/>
      <c r="F89" s="217">
        <f>H86</f>
        <v>0.48124999999999984</v>
      </c>
      <c r="G89" s="189">
        <v>0</v>
      </c>
      <c r="H89" s="217">
        <f>F89+TIME(0,G89,0)</f>
        <v>0.48124999999999984</v>
      </c>
      <c r="I89" s="195"/>
    </row>
    <row r="91" spans="1:9" ht="15.75" x14ac:dyDescent="0.25">
      <c r="A91" s="135" t="s">
        <v>328</v>
      </c>
      <c r="B91" s="148"/>
      <c r="C91" s="148" t="s">
        <v>329</v>
      </c>
      <c r="D91" s="148"/>
      <c r="E91" s="148" t="s">
        <v>171</v>
      </c>
      <c r="F91" s="220">
        <f>H89</f>
        <v>0.48124999999999984</v>
      </c>
      <c r="G91" s="162">
        <v>1</v>
      </c>
      <c r="H91" s="220">
        <f>F91+TIME(0,G91,0)</f>
        <v>0.48194444444444429</v>
      </c>
      <c r="I91" s="148"/>
    </row>
    <row r="92" spans="1:9" x14ac:dyDescent="0.2">
      <c r="A92" s="136"/>
      <c r="B92" s="136"/>
      <c r="C92" s="136" t="s">
        <v>330</v>
      </c>
      <c r="D92" s="136"/>
      <c r="E92" s="136"/>
      <c r="F92" s="221"/>
      <c r="G92" s="163">
        <f>(H92-H91) * 24 * 60</f>
        <v>56.000000000000284</v>
      </c>
      <c r="H92" s="221">
        <v>0.52083333333333337</v>
      </c>
      <c r="I92" s="136"/>
    </row>
    <row r="94" spans="1:9" ht="15.75" x14ac:dyDescent="0.25">
      <c r="A94" s="232" t="s">
        <v>474</v>
      </c>
      <c r="B94" s="233"/>
      <c r="C94" s="233"/>
      <c r="D94" s="233"/>
      <c r="E94" s="233"/>
      <c r="F94" s="233"/>
      <c r="G94" s="233"/>
      <c r="H94" s="233"/>
      <c r="I94" s="233"/>
    </row>
    <row r="95" spans="1:9" s="3" customFormat="1" ht="31.5" x14ac:dyDescent="0.25">
      <c r="A95" s="126" t="s">
        <v>158</v>
      </c>
      <c r="B95" s="126" t="s">
        <v>159</v>
      </c>
      <c r="C95" s="126" t="s">
        <v>68</v>
      </c>
      <c r="D95" s="126" t="s">
        <v>160</v>
      </c>
      <c r="E95" s="126" t="s">
        <v>161</v>
      </c>
      <c r="F95" s="207" t="s">
        <v>162</v>
      </c>
      <c r="G95" s="153" t="s">
        <v>163</v>
      </c>
      <c r="H95" s="207" t="s">
        <v>164</v>
      </c>
      <c r="I95" s="126" t="s">
        <v>165</v>
      </c>
    </row>
    <row r="96" spans="1:9" ht="15.75" x14ac:dyDescent="0.25">
      <c r="A96" s="127" t="s">
        <v>166</v>
      </c>
      <c r="B96" s="140"/>
      <c r="C96" s="140" t="s">
        <v>167</v>
      </c>
      <c r="D96" s="140"/>
      <c r="E96" s="140"/>
      <c r="F96" s="208"/>
      <c r="G96" s="154"/>
      <c r="H96" s="208"/>
      <c r="I96" s="167"/>
    </row>
    <row r="97" spans="1:9" ht="15" x14ac:dyDescent="0.2">
      <c r="A97" s="128" t="s">
        <v>168</v>
      </c>
      <c r="B97" s="141" t="s">
        <v>169</v>
      </c>
      <c r="C97" s="141" t="s">
        <v>331</v>
      </c>
      <c r="D97" s="141"/>
      <c r="E97" s="141" t="s">
        <v>171</v>
      </c>
      <c r="F97" s="209">
        <v>0.4375</v>
      </c>
      <c r="G97" s="155">
        <v>1</v>
      </c>
      <c r="H97" s="209">
        <f>F97+TIME(0,G97,0)</f>
        <v>0.43819444444444444</v>
      </c>
      <c r="I97" s="168"/>
    </row>
    <row r="98" spans="1:9" ht="15" x14ac:dyDescent="0.2">
      <c r="A98" s="128" t="s">
        <v>172</v>
      </c>
      <c r="B98" s="141" t="s">
        <v>169</v>
      </c>
      <c r="C98" s="141" t="s">
        <v>332</v>
      </c>
      <c r="D98" s="141"/>
      <c r="E98" s="141" t="s">
        <v>174</v>
      </c>
      <c r="F98" s="209">
        <f>H97</f>
        <v>0.43819444444444444</v>
      </c>
      <c r="G98" s="155">
        <v>1</v>
      </c>
      <c r="H98" s="209">
        <f>F98+TIME(0,G98,0)</f>
        <v>0.43888888888888888</v>
      </c>
      <c r="I98" s="168"/>
    </row>
    <row r="99" spans="1:9" ht="15" x14ac:dyDescent="0.2">
      <c r="A99" s="129" t="s">
        <v>175</v>
      </c>
      <c r="B99" s="142" t="s">
        <v>179</v>
      </c>
      <c r="C99" s="142" t="s">
        <v>401</v>
      </c>
      <c r="D99" s="142" t="s">
        <v>112</v>
      </c>
      <c r="E99" s="142" t="s">
        <v>171</v>
      </c>
      <c r="F99" s="210">
        <f>H98</f>
        <v>0.43888888888888888</v>
      </c>
      <c r="G99" s="156">
        <v>1</v>
      </c>
      <c r="H99" s="210">
        <f>F99+TIME(0,G99,0)</f>
        <v>0.43958333333333333</v>
      </c>
      <c r="I99" s="169"/>
    </row>
    <row r="101" spans="1:9" ht="15.75" x14ac:dyDescent="0.25">
      <c r="A101" s="127" t="s">
        <v>186</v>
      </c>
      <c r="B101" s="140"/>
      <c r="C101" s="140" t="s">
        <v>187</v>
      </c>
      <c r="D101" s="140"/>
      <c r="E101" s="140"/>
      <c r="F101" s="208"/>
      <c r="G101" s="154"/>
      <c r="H101" s="208"/>
      <c r="I101" s="167"/>
    </row>
    <row r="102" spans="1:9" ht="15" x14ac:dyDescent="0.2">
      <c r="A102" s="128" t="s">
        <v>188</v>
      </c>
      <c r="B102" s="141" t="s">
        <v>169</v>
      </c>
      <c r="C102" s="141" t="s">
        <v>333</v>
      </c>
      <c r="D102" s="141" t="s">
        <v>334</v>
      </c>
      <c r="E102" s="141" t="s">
        <v>171</v>
      </c>
      <c r="F102" s="209">
        <f>H99</f>
        <v>0.43958333333333333</v>
      </c>
      <c r="G102" s="155">
        <v>1</v>
      </c>
      <c r="H102" s="209">
        <f t="shared" ref="H102:H107" si="10">F102+TIME(0,G102,0)</f>
        <v>0.44027777777777777</v>
      </c>
      <c r="I102" s="168"/>
    </row>
    <row r="103" spans="1:9" ht="15" x14ac:dyDescent="0.2">
      <c r="A103" s="128" t="s">
        <v>221</v>
      </c>
      <c r="B103" s="141" t="s">
        <v>169</v>
      </c>
      <c r="C103" s="141" t="s">
        <v>335</v>
      </c>
      <c r="D103" s="141" t="s">
        <v>334</v>
      </c>
      <c r="E103" s="141" t="s">
        <v>171</v>
      </c>
      <c r="F103" s="209">
        <f>H102</f>
        <v>0.44027777777777777</v>
      </c>
      <c r="G103" s="155">
        <v>1</v>
      </c>
      <c r="H103" s="209">
        <f t="shared" si="10"/>
        <v>0.44097222222222221</v>
      </c>
      <c r="I103" s="168"/>
    </row>
    <row r="104" spans="1:9" ht="15" x14ac:dyDescent="0.2">
      <c r="A104" s="128" t="s">
        <v>223</v>
      </c>
      <c r="B104" s="141" t="s">
        <v>169</v>
      </c>
      <c r="C104" s="141" t="s">
        <v>336</v>
      </c>
      <c r="D104" s="141" t="s">
        <v>334</v>
      </c>
      <c r="E104" s="141" t="s">
        <v>171</v>
      </c>
      <c r="F104" s="209">
        <f>H103</f>
        <v>0.44097222222222221</v>
      </c>
      <c r="G104" s="155">
        <v>1</v>
      </c>
      <c r="H104" s="209">
        <f t="shared" si="10"/>
        <v>0.44166666666666665</v>
      </c>
      <c r="I104" s="168"/>
    </row>
    <row r="105" spans="1:9" ht="15" x14ac:dyDescent="0.2">
      <c r="A105" s="128" t="s">
        <v>227</v>
      </c>
      <c r="B105" s="141" t="s">
        <v>169</v>
      </c>
      <c r="C105" s="141" t="s">
        <v>337</v>
      </c>
      <c r="D105" s="141"/>
      <c r="E105" s="141" t="s">
        <v>174</v>
      </c>
      <c r="F105" s="209">
        <f>H104</f>
        <v>0.44166666666666665</v>
      </c>
      <c r="G105" s="155">
        <v>1</v>
      </c>
      <c r="H105" s="209">
        <f t="shared" si="10"/>
        <v>0.44236111111111109</v>
      </c>
      <c r="I105" s="168"/>
    </row>
    <row r="106" spans="1:9" ht="15" x14ac:dyDescent="0.2">
      <c r="A106" s="179" t="s">
        <v>228</v>
      </c>
      <c r="B106" s="185"/>
      <c r="C106" s="185"/>
      <c r="D106" s="185"/>
      <c r="E106" s="185"/>
      <c r="F106" s="222">
        <f>H105</f>
        <v>0.44236111111111109</v>
      </c>
      <c r="G106" s="191">
        <v>0</v>
      </c>
      <c r="H106" s="222">
        <f t="shared" si="10"/>
        <v>0.44236111111111109</v>
      </c>
      <c r="I106" s="197"/>
    </row>
    <row r="107" spans="1:9" ht="15" x14ac:dyDescent="0.2">
      <c r="A107" s="177" t="s">
        <v>338</v>
      </c>
      <c r="B107" s="183"/>
      <c r="C107" s="183"/>
      <c r="D107" s="183"/>
      <c r="E107" s="183"/>
      <c r="F107" s="217">
        <f>H106</f>
        <v>0.44236111111111109</v>
      </c>
      <c r="G107" s="189">
        <v>0</v>
      </c>
      <c r="H107" s="217">
        <f t="shared" si="10"/>
        <v>0.44236111111111109</v>
      </c>
      <c r="I107" s="195"/>
    </row>
    <row r="109" spans="1:9" ht="15.75" x14ac:dyDescent="0.25">
      <c r="A109" s="127" t="s">
        <v>229</v>
      </c>
      <c r="B109" s="140"/>
      <c r="C109" s="140" t="s">
        <v>339</v>
      </c>
      <c r="D109" s="140"/>
      <c r="E109" s="140"/>
      <c r="F109" s="208"/>
      <c r="G109" s="154"/>
      <c r="H109" s="208"/>
      <c r="I109" s="167"/>
    </row>
    <row r="110" spans="1:9" ht="15" x14ac:dyDescent="0.2">
      <c r="A110" s="177" t="s">
        <v>231</v>
      </c>
      <c r="B110" s="183"/>
      <c r="C110" s="183"/>
      <c r="D110" s="183"/>
      <c r="E110" s="183"/>
      <c r="F110" s="217">
        <f>H107</f>
        <v>0.44236111111111109</v>
      </c>
      <c r="G110" s="189">
        <v>0</v>
      </c>
      <c r="H110" s="217">
        <f>F110+TIME(0,G110,0)</f>
        <v>0.44236111111111109</v>
      </c>
      <c r="I110" s="195"/>
    </row>
    <row r="112" spans="1:9" ht="15.75" x14ac:dyDescent="0.25">
      <c r="A112" s="127" t="s">
        <v>254</v>
      </c>
      <c r="B112" s="140"/>
      <c r="C112" s="140" t="s">
        <v>340</v>
      </c>
      <c r="D112" s="140"/>
      <c r="E112" s="140"/>
      <c r="F112" s="208"/>
      <c r="G112" s="154"/>
      <c r="H112" s="208"/>
      <c r="I112" s="167"/>
    </row>
    <row r="113" spans="1:9" ht="15.75" x14ac:dyDescent="0.25">
      <c r="A113" s="130" t="s">
        <v>256</v>
      </c>
      <c r="B113" s="143"/>
      <c r="C113" s="143" t="s">
        <v>341</v>
      </c>
      <c r="D113" s="143"/>
      <c r="E113" s="143"/>
      <c r="F113" s="211"/>
      <c r="G113" s="157"/>
      <c r="H113" s="211"/>
      <c r="I113" s="170"/>
    </row>
    <row r="114" spans="1:9" ht="14.25" x14ac:dyDescent="0.2">
      <c r="A114" s="131" t="s">
        <v>258</v>
      </c>
      <c r="B114" s="144" t="s">
        <v>169</v>
      </c>
      <c r="C114" s="144" t="s">
        <v>342</v>
      </c>
      <c r="D114" s="144"/>
      <c r="E114" s="144" t="s">
        <v>343</v>
      </c>
      <c r="F114" s="212">
        <f>H110</f>
        <v>0.44236111111111109</v>
      </c>
      <c r="G114" s="158">
        <v>10</v>
      </c>
      <c r="H114" s="212">
        <f>F114+TIME(0,G114,0)</f>
        <v>0.44930555555555551</v>
      </c>
      <c r="I114" s="171"/>
    </row>
    <row r="115" spans="1:9" ht="14.25" x14ac:dyDescent="0.2">
      <c r="A115" s="131" t="s">
        <v>260</v>
      </c>
      <c r="B115" s="144" t="s">
        <v>169</v>
      </c>
      <c r="C115" s="144" t="s">
        <v>344</v>
      </c>
      <c r="D115" s="144" t="s">
        <v>475</v>
      </c>
      <c r="E115" s="144" t="s">
        <v>193</v>
      </c>
      <c r="F115" s="212">
        <f>H114</f>
        <v>0.44930555555555551</v>
      </c>
      <c r="G115" s="158">
        <v>10</v>
      </c>
      <c r="H115" s="212">
        <f>F115+TIME(0,G115,0)</f>
        <v>0.45624999999999993</v>
      </c>
      <c r="I115" s="171"/>
    </row>
    <row r="116" spans="1:9" ht="15.75" x14ac:dyDescent="0.25">
      <c r="A116" s="130" t="s">
        <v>280</v>
      </c>
      <c r="B116" s="143"/>
      <c r="C116" s="143" t="s">
        <v>345</v>
      </c>
      <c r="D116" s="143"/>
      <c r="E116" s="143"/>
      <c r="F116" s="211"/>
      <c r="G116" s="157"/>
      <c r="H116" s="211"/>
      <c r="I116" s="170"/>
    </row>
    <row r="117" spans="1:9" ht="28.5" x14ac:dyDescent="0.2">
      <c r="A117" s="131" t="s">
        <v>282</v>
      </c>
      <c r="B117" s="144" t="s">
        <v>169</v>
      </c>
      <c r="C117" s="144" t="s">
        <v>511</v>
      </c>
      <c r="D117" s="144"/>
      <c r="E117" s="144" t="s">
        <v>512</v>
      </c>
      <c r="F117" s="212">
        <f>H115</f>
        <v>0.45624999999999993</v>
      </c>
      <c r="G117" s="158">
        <v>10</v>
      </c>
      <c r="H117" s="212">
        <f>F117+TIME(0,G117,0)</f>
        <v>0.46319444444444435</v>
      </c>
      <c r="I117" s="171"/>
    </row>
    <row r="118" spans="1:9" ht="14.25" x14ac:dyDescent="0.2">
      <c r="A118" s="180" t="s">
        <v>285</v>
      </c>
      <c r="B118" s="186"/>
      <c r="C118" s="186"/>
      <c r="D118" s="186"/>
      <c r="E118" s="186"/>
      <c r="F118" s="219">
        <f>H117</f>
        <v>0.46319444444444435</v>
      </c>
      <c r="G118" s="192">
        <v>0</v>
      </c>
      <c r="H118" s="219">
        <f>F118+TIME(0,G118,0)</f>
        <v>0.46319444444444435</v>
      </c>
      <c r="I118" s="198"/>
    </row>
    <row r="120" spans="1:9" ht="15.75" x14ac:dyDescent="0.25">
      <c r="A120" s="127" t="s">
        <v>323</v>
      </c>
      <c r="B120" s="140"/>
      <c r="C120" s="140" t="s">
        <v>346</v>
      </c>
      <c r="D120" s="140"/>
      <c r="E120" s="140"/>
      <c r="F120" s="208"/>
      <c r="G120" s="154"/>
      <c r="H120" s="208"/>
      <c r="I120" s="167"/>
    </row>
    <row r="121" spans="1:9" ht="15" x14ac:dyDescent="0.2">
      <c r="A121" s="128" t="s">
        <v>325</v>
      </c>
      <c r="B121" s="141" t="s">
        <v>179</v>
      </c>
      <c r="C121" s="141" t="s">
        <v>347</v>
      </c>
      <c r="D121" s="141" t="s">
        <v>112</v>
      </c>
      <c r="E121" s="141" t="s">
        <v>171</v>
      </c>
      <c r="F121" s="209">
        <f>H118</f>
        <v>0.46319444444444435</v>
      </c>
      <c r="G121" s="155">
        <v>6</v>
      </c>
      <c r="H121" s="209">
        <f t="shared" ref="H121:H129" si="11">F121+TIME(0,G121,0)</f>
        <v>0.46736111111111101</v>
      </c>
      <c r="I121" s="168"/>
    </row>
    <row r="122" spans="1:9" ht="15" x14ac:dyDescent="0.2">
      <c r="A122" s="128" t="s">
        <v>326</v>
      </c>
      <c r="B122" s="141" t="s">
        <v>169</v>
      </c>
      <c r="C122" s="141" t="s">
        <v>513</v>
      </c>
      <c r="D122" s="141"/>
      <c r="E122" s="141" t="s">
        <v>238</v>
      </c>
      <c r="F122" s="209">
        <f t="shared" ref="F122:F129" si="12">H121</f>
        <v>0.46736111111111101</v>
      </c>
      <c r="G122" s="155">
        <v>15</v>
      </c>
      <c r="H122" s="209">
        <f t="shared" si="11"/>
        <v>0.47777777777777769</v>
      </c>
      <c r="I122" s="168"/>
    </row>
    <row r="123" spans="1:9" ht="15" x14ac:dyDescent="0.2">
      <c r="A123" s="128" t="s">
        <v>327</v>
      </c>
      <c r="B123" s="141" t="s">
        <v>348</v>
      </c>
      <c r="C123" s="141" t="s">
        <v>514</v>
      </c>
      <c r="D123" s="141"/>
      <c r="E123" s="141" t="s">
        <v>284</v>
      </c>
      <c r="F123" s="209">
        <f t="shared" si="12"/>
        <v>0.47777777777777769</v>
      </c>
      <c r="G123" s="155">
        <v>15</v>
      </c>
      <c r="H123" s="209">
        <f t="shared" si="11"/>
        <v>0.48819444444444438</v>
      </c>
      <c r="I123" s="168"/>
    </row>
    <row r="124" spans="1:9" ht="15" x14ac:dyDescent="0.2">
      <c r="A124" s="179" t="s">
        <v>439</v>
      </c>
      <c r="B124" s="185"/>
      <c r="C124" s="185"/>
      <c r="D124" s="185"/>
      <c r="E124" s="185"/>
      <c r="F124" s="222">
        <f t="shared" si="12"/>
        <v>0.48819444444444438</v>
      </c>
      <c r="G124" s="191">
        <v>0</v>
      </c>
      <c r="H124" s="222">
        <f t="shared" si="11"/>
        <v>0.48819444444444438</v>
      </c>
      <c r="I124" s="197"/>
    </row>
    <row r="125" spans="1:9" ht="15" x14ac:dyDescent="0.2">
      <c r="A125" s="179" t="s">
        <v>481</v>
      </c>
      <c r="B125" s="185"/>
      <c r="C125" s="185"/>
      <c r="D125" s="185"/>
      <c r="E125" s="185"/>
      <c r="F125" s="222">
        <f t="shared" si="12"/>
        <v>0.48819444444444438</v>
      </c>
      <c r="G125" s="191">
        <v>0</v>
      </c>
      <c r="H125" s="222">
        <f t="shared" si="11"/>
        <v>0.48819444444444438</v>
      </c>
      <c r="I125" s="197"/>
    </row>
    <row r="126" spans="1:9" ht="15" x14ac:dyDescent="0.2">
      <c r="A126" s="179" t="s">
        <v>515</v>
      </c>
      <c r="B126" s="185"/>
      <c r="C126" s="185"/>
      <c r="D126" s="185"/>
      <c r="E126" s="185"/>
      <c r="F126" s="222">
        <f t="shared" si="12"/>
        <v>0.48819444444444438</v>
      </c>
      <c r="G126" s="191">
        <v>0</v>
      </c>
      <c r="H126" s="222">
        <f t="shared" si="11"/>
        <v>0.48819444444444438</v>
      </c>
      <c r="I126" s="197"/>
    </row>
    <row r="127" spans="1:9" ht="15" x14ac:dyDescent="0.2">
      <c r="A127" s="179" t="s">
        <v>516</v>
      </c>
      <c r="B127" s="185"/>
      <c r="C127" s="185"/>
      <c r="D127" s="185"/>
      <c r="E127" s="185"/>
      <c r="F127" s="222">
        <f t="shared" si="12"/>
        <v>0.48819444444444438</v>
      </c>
      <c r="G127" s="191">
        <v>0</v>
      </c>
      <c r="H127" s="222">
        <f t="shared" si="11"/>
        <v>0.48819444444444438</v>
      </c>
      <c r="I127" s="197"/>
    </row>
    <row r="128" spans="1:9" ht="15" x14ac:dyDescent="0.2">
      <c r="A128" s="179" t="s">
        <v>517</v>
      </c>
      <c r="B128" s="185"/>
      <c r="C128" s="185"/>
      <c r="D128" s="185"/>
      <c r="E128" s="185"/>
      <c r="F128" s="222">
        <f t="shared" si="12"/>
        <v>0.48819444444444438</v>
      </c>
      <c r="G128" s="191">
        <v>0</v>
      </c>
      <c r="H128" s="222">
        <f t="shared" si="11"/>
        <v>0.48819444444444438</v>
      </c>
      <c r="I128" s="197"/>
    </row>
    <row r="129" spans="1:9" ht="15" x14ac:dyDescent="0.2">
      <c r="A129" s="177" t="s">
        <v>518</v>
      </c>
      <c r="B129" s="183"/>
      <c r="C129" s="183"/>
      <c r="D129" s="183"/>
      <c r="E129" s="183"/>
      <c r="F129" s="217">
        <f t="shared" si="12"/>
        <v>0.48819444444444438</v>
      </c>
      <c r="G129" s="189">
        <v>0</v>
      </c>
      <c r="H129" s="217">
        <f t="shared" si="11"/>
        <v>0.48819444444444438</v>
      </c>
      <c r="I129" s="195"/>
    </row>
    <row r="131" spans="1:9" ht="15.75" x14ac:dyDescent="0.25">
      <c r="A131" s="181" t="s">
        <v>328</v>
      </c>
      <c r="B131" s="187"/>
      <c r="C131" s="187" t="s">
        <v>329</v>
      </c>
      <c r="D131" s="187"/>
      <c r="E131" s="187" t="s">
        <v>171</v>
      </c>
      <c r="F131" s="223">
        <f>H129</f>
        <v>0.48819444444444438</v>
      </c>
      <c r="G131" s="193">
        <v>0</v>
      </c>
      <c r="H131" s="223">
        <f>F131+TIME(0,G131,0)</f>
        <v>0.48819444444444438</v>
      </c>
      <c r="I131" s="187"/>
    </row>
    <row r="132" spans="1:9" x14ac:dyDescent="0.2">
      <c r="A132" s="136"/>
      <c r="B132" s="136"/>
      <c r="C132" s="136" t="s">
        <v>330</v>
      </c>
      <c r="D132" s="136"/>
      <c r="E132" s="136"/>
      <c r="F132" s="221"/>
      <c r="G132" s="163">
        <f>(H132-H131) * 24 * 60</f>
        <v>47.000000000000156</v>
      </c>
      <c r="H132" s="221">
        <v>0.52083333333333337</v>
      </c>
      <c r="I132" s="136"/>
    </row>
    <row r="134" spans="1:9" ht="15.75" x14ac:dyDescent="0.25">
      <c r="A134" s="232" t="s">
        <v>476</v>
      </c>
      <c r="B134" s="233"/>
      <c r="C134" s="233"/>
      <c r="D134" s="233"/>
      <c r="E134" s="233"/>
      <c r="F134" s="233"/>
      <c r="G134" s="233"/>
      <c r="H134" s="233"/>
      <c r="I134" s="233"/>
    </row>
    <row r="135" spans="1:9" s="3" customFormat="1" ht="31.5" x14ac:dyDescent="0.25">
      <c r="A135" s="126" t="s">
        <v>158</v>
      </c>
      <c r="B135" s="126" t="s">
        <v>159</v>
      </c>
      <c r="C135" s="126" t="s">
        <v>68</v>
      </c>
      <c r="D135" s="126" t="s">
        <v>160</v>
      </c>
      <c r="E135" s="126" t="s">
        <v>161</v>
      </c>
      <c r="F135" s="207" t="s">
        <v>162</v>
      </c>
      <c r="G135" s="153" t="s">
        <v>163</v>
      </c>
      <c r="H135" s="207" t="s">
        <v>164</v>
      </c>
      <c r="I135" s="126" t="s">
        <v>165</v>
      </c>
    </row>
    <row r="136" spans="1:9" ht="15.75" x14ac:dyDescent="0.25">
      <c r="A136" s="127" t="s">
        <v>166</v>
      </c>
      <c r="B136" s="140"/>
      <c r="C136" s="140" t="s">
        <v>167</v>
      </c>
      <c r="D136" s="140"/>
      <c r="E136" s="140"/>
      <c r="F136" s="208"/>
      <c r="G136" s="154"/>
      <c r="H136" s="208"/>
      <c r="I136" s="167"/>
    </row>
    <row r="137" spans="1:9" ht="15" x14ac:dyDescent="0.2">
      <c r="A137" s="128" t="s">
        <v>168</v>
      </c>
      <c r="B137" s="141" t="s">
        <v>169</v>
      </c>
      <c r="C137" s="141" t="s">
        <v>331</v>
      </c>
      <c r="D137" s="141"/>
      <c r="E137" s="141" t="s">
        <v>171</v>
      </c>
      <c r="F137" s="209">
        <v>0.33333333333333331</v>
      </c>
      <c r="G137" s="155">
        <v>1</v>
      </c>
      <c r="H137" s="209">
        <f>F137+TIME(0,G137,0)</f>
        <v>0.33402777777777776</v>
      </c>
      <c r="I137" s="168"/>
    </row>
    <row r="138" spans="1:9" ht="15" x14ac:dyDescent="0.2">
      <c r="A138" s="128" t="s">
        <v>172</v>
      </c>
      <c r="B138" s="141" t="s">
        <v>169</v>
      </c>
      <c r="C138" s="141" t="s">
        <v>332</v>
      </c>
      <c r="D138" s="141"/>
      <c r="E138" s="141" t="s">
        <v>174</v>
      </c>
      <c r="F138" s="209">
        <f>H137</f>
        <v>0.33402777777777776</v>
      </c>
      <c r="G138" s="155">
        <v>1</v>
      </c>
      <c r="H138" s="209">
        <f>F138+TIME(0,G138,0)</f>
        <v>0.3347222222222222</v>
      </c>
      <c r="I138" s="168"/>
    </row>
    <row r="139" spans="1:9" ht="15" x14ac:dyDescent="0.2">
      <c r="A139" s="129" t="s">
        <v>175</v>
      </c>
      <c r="B139" s="142" t="s">
        <v>179</v>
      </c>
      <c r="C139" s="142" t="s">
        <v>402</v>
      </c>
      <c r="D139" s="142" t="s">
        <v>112</v>
      </c>
      <c r="E139" s="142" t="s">
        <v>171</v>
      </c>
      <c r="F139" s="210">
        <f>H138</f>
        <v>0.3347222222222222</v>
      </c>
      <c r="G139" s="156">
        <v>1</v>
      </c>
      <c r="H139" s="210">
        <f>F139+TIME(0,G139,0)</f>
        <v>0.33541666666666664</v>
      </c>
      <c r="I139" s="169"/>
    </row>
    <row r="141" spans="1:9" ht="15.75" x14ac:dyDescent="0.25">
      <c r="A141" s="127" t="s">
        <v>186</v>
      </c>
      <c r="B141" s="140"/>
      <c r="C141" s="140" t="s">
        <v>187</v>
      </c>
      <c r="D141" s="140"/>
      <c r="E141" s="140"/>
      <c r="F141" s="208"/>
      <c r="G141" s="154"/>
      <c r="H141" s="208"/>
      <c r="I141" s="167"/>
    </row>
    <row r="142" spans="1:9" ht="15" x14ac:dyDescent="0.2">
      <c r="A142" s="128" t="s">
        <v>188</v>
      </c>
      <c r="B142" s="141" t="s">
        <v>169</v>
      </c>
      <c r="C142" s="141" t="s">
        <v>333</v>
      </c>
      <c r="D142" s="141" t="s">
        <v>334</v>
      </c>
      <c r="E142" s="141" t="s">
        <v>171</v>
      </c>
      <c r="F142" s="209">
        <f>H139</f>
        <v>0.33541666666666664</v>
      </c>
      <c r="G142" s="155">
        <v>1</v>
      </c>
      <c r="H142" s="209">
        <f t="shared" ref="H142:H150" si="13">F142+TIME(0,G142,0)</f>
        <v>0.33611111111111108</v>
      </c>
      <c r="I142" s="168"/>
    </row>
    <row r="143" spans="1:9" ht="15" x14ac:dyDescent="0.2">
      <c r="A143" s="128" t="s">
        <v>221</v>
      </c>
      <c r="B143" s="141" t="s">
        <v>169</v>
      </c>
      <c r="C143" s="141" t="s">
        <v>335</v>
      </c>
      <c r="D143" s="141" t="s">
        <v>334</v>
      </c>
      <c r="E143" s="141" t="s">
        <v>171</v>
      </c>
      <c r="F143" s="209">
        <f t="shared" ref="F143:F150" si="14">H142</f>
        <v>0.33611111111111108</v>
      </c>
      <c r="G143" s="155">
        <v>1</v>
      </c>
      <c r="H143" s="209">
        <f t="shared" si="13"/>
        <v>0.33680555555555552</v>
      </c>
      <c r="I143" s="168"/>
    </row>
    <row r="144" spans="1:9" ht="15" x14ac:dyDescent="0.2">
      <c r="A144" s="128" t="s">
        <v>223</v>
      </c>
      <c r="B144" s="141" t="s">
        <v>169</v>
      </c>
      <c r="C144" s="141" t="s">
        <v>349</v>
      </c>
      <c r="D144" s="141"/>
      <c r="E144" s="141" t="s">
        <v>183</v>
      </c>
      <c r="F144" s="209">
        <f t="shared" si="14"/>
        <v>0.33680555555555552</v>
      </c>
      <c r="G144" s="155">
        <v>1</v>
      </c>
      <c r="H144" s="209">
        <f t="shared" si="13"/>
        <v>0.33749999999999997</v>
      </c>
      <c r="I144" s="168"/>
    </row>
    <row r="145" spans="1:9" ht="30" x14ac:dyDescent="0.2">
      <c r="A145" s="128" t="s">
        <v>227</v>
      </c>
      <c r="B145" s="141" t="s">
        <v>169</v>
      </c>
      <c r="C145" s="141" t="s">
        <v>350</v>
      </c>
      <c r="D145" s="141" t="s">
        <v>334</v>
      </c>
      <c r="E145" s="141" t="s">
        <v>171</v>
      </c>
      <c r="F145" s="209">
        <f t="shared" si="14"/>
        <v>0.33749999999999997</v>
      </c>
      <c r="G145" s="155">
        <v>1</v>
      </c>
      <c r="H145" s="209">
        <f t="shared" si="13"/>
        <v>0.33819444444444441</v>
      </c>
      <c r="I145" s="168"/>
    </row>
    <row r="146" spans="1:9" ht="15" x14ac:dyDescent="0.2">
      <c r="A146" s="128" t="s">
        <v>228</v>
      </c>
      <c r="B146" s="141" t="s">
        <v>169</v>
      </c>
      <c r="C146" s="141" t="s">
        <v>351</v>
      </c>
      <c r="D146" s="141" t="s">
        <v>334</v>
      </c>
      <c r="E146" s="141" t="s">
        <v>171</v>
      </c>
      <c r="F146" s="209">
        <f t="shared" si="14"/>
        <v>0.33819444444444441</v>
      </c>
      <c r="G146" s="155">
        <v>1</v>
      </c>
      <c r="H146" s="209">
        <f t="shared" si="13"/>
        <v>0.33888888888888885</v>
      </c>
      <c r="I146" s="168"/>
    </row>
    <row r="147" spans="1:9" ht="15" x14ac:dyDescent="0.2">
      <c r="A147" s="128" t="s">
        <v>338</v>
      </c>
      <c r="B147" s="141" t="s">
        <v>169</v>
      </c>
      <c r="C147" s="141" t="s">
        <v>352</v>
      </c>
      <c r="D147" s="141" t="s">
        <v>334</v>
      </c>
      <c r="E147" s="141" t="s">
        <v>171</v>
      </c>
      <c r="F147" s="209">
        <f t="shared" si="14"/>
        <v>0.33888888888888885</v>
      </c>
      <c r="G147" s="155">
        <v>1</v>
      </c>
      <c r="H147" s="209">
        <f t="shared" si="13"/>
        <v>0.33958333333333329</v>
      </c>
      <c r="I147" s="168"/>
    </row>
    <row r="148" spans="1:9" ht="15" x14ac:dyDescent="0.2">
      <c r="A148" s="128" t="s">
        <v>353</v>
      </c>
      <c r="B148" s="141" t="s">
        <v>169</v>
      </c>
      <c r="C148" s="141" t="s">
        <v>354</v>
      </c>
      <c r="D148" s="141" t="s">
        <v>334</v>
      </c>
      <c r="E148" s="141" t="s">
        <v>171</v>
      </c>
      <c r="F148" s="209">
        <f t="shared" si="14"/>
        <v>0.33958333333333329</v>
      </c>
      <c r="G148" s="155">
        <v>1</v>
      </c>
      <c r="H148" s="209">
        <f t="shared" si="13"/>
        <v>0.34027777777777773</v>
      </c>
      <c r="I148" s="168"/>
    </row>
    <row r="149" spans="1:9" ht="15" x14ac:dyDescent="0.2">
      <c r="A149" s="179" t="s">
        <v>397</v>
      </c>
      <c r="B149" s="185"/>
      <c r="C149" s="185"/>
      <c r="D149" s="185"/>
      <c r="E149" s="185"/>
      <c r="F149" s="222">
        <f t="shared" si="14"/>
        <v>0.34027777777777773</v>
      </c>
      <c r="G149" s="191">
        <v>0</v>
      </c>
      <c r="H149" s="222">
        <f t="shared" si="13"/>
        <v>0.34027777777777773</v>
      </c>
      <c r="I149" s="197"/>
    </row>
    <row r="150" spans="1:9" ht="15" x14ac:dyDescent="0.2">
      <c r="A150" s="177" t="s">
        <v>463</v>
      </c>
      <c r="B150" s="183"/>
      <c r="C150" s="183"/>
      <c r="D150" s="183"/>
      <c r="E150" s="183"/>
      <c r="F150" s="217">
        <f t="shared" si="14"/>
        <v>0.34027777777777773</v>
      </c>
      <c r="G150" s="189">
        <v>0</v>
      </c>
      <c r="H150" s="217">
        <f t="shared" si="13"/>
        <v>0.34027777777777773</v>
      </c>
      <c r="I150" s="195"/>
    </row>
    <row r="152" spans="1:9" ht="15.75" x14ac:dyDescent="0.25">
      <c r="A152" s="127" t="s">
        <v>229</v>
      </c>
      <c r="B152" s="140"/>
      <c r="C152" s="140" t="s">
        <v>355</v>
      </c>
      <c r="D152" s="140"/>
      <c r="E152" s="140"/>
      <c r="F152" s="208"/>
      <c r="G152" s="154"/>
      <c r="H152" s="208"/>
      <c r="I152" s="167"/>
    </row>
    <row r="153" spans="1:9" ht="15.75" x14ac:dyDescent="0.25">
      <c r="A153" s="130" t="s">
        <v>231</v>
      </c>
      <c r="B153" s="143"/>
      <c r="C153" s="143" t="s">
        <v>356</v>
      </c>
      <c r="D153" s="143"/>
      <c r="E153" s="143"/>
      <c r="F153" s="211"/>
      <c r="G153" s="157"/>
      <c r="H153" s="211"/>
      <c r="I153" s="170"/>
    </row>
    <row r="154" spans="1:9" ht="28.5" x14ac:dyDescent="0.2">
      <c r="A154" s="131" t="s">
        <v>403</v>
      </c>
      <c r="B154" s="144" t="s">
        <v>169</v>
      </c>
      <c r="C154" s="144" t="s">
        <v>357</v>
      </c>
      <c r="D154" s="144"/>
      <c r="E154" s="144" t="s">
        <v>171</v>
      </c>
      <c r="F154" s="212">
        <f>H150</f>
        <v>0.34027777777777773</v>
      </c>
      <c r="G154" s="158">
        <v>2</v>
      </c>
      <c r="H154" s="212">
        <f t="shared" ref="H154:H160" si="15">F154+TIME(0,G154,0)</f>
        <v>0.34166666666666662</v>
      </c>
      <c r="I154" s="171"/>
    </row>
    <row r="155" spans="1:9" ht="14.25" x14ac:dyDescent="0.2">
      <c r="A155" s="131" t="s">
        <v>404</v>
      </c>
      <c r="B155" s="144" t="s">
        <v>348</v>
      </c>
      <c r="C155" s="144" t="s">
        <v>358</v>
      </c>
      <c r="D155" s="144" t="s">
        <v>237</v>
      </c>
      <c r="E155" s="144" t="s">
        <v>238</v>
      </c>
      <c r="F155" s="212">
        <f t="shared" ref="F155:F160" si="16">H154</f>
        <v>0.34166666666666662</v>
      </c>
      <c r="G155" s="158">
        <v>15</v>
      </c>
      <c r="H155" s="212">
        <f t="shared" si="15"/>
        <v>0.3520833333333333</v>
      </c>
      <c r="I155" s="171"/>
    </row>
    <row r="156" spans="1:9" ht="28.5" x14ac:dyDescent="0.2">
      <c r="A156" s="131" t="s">
        <v>405</v>
      </c>
      <c r="B156" s="144" t="s">
        <v>169</v>
      </c>
      <c r="C156" s="144" t="s">
        <v>359</v>
      </c>
      <c r="D156" s="144" t="s">
        <v>359</v>
      </c>
      <c r="E156" s="144" t="s">
        <v>238</v>
      </c>
      <c r="F156" s="212">
        <f t="shared" si="16"/>
        <v>0.3520833333333333</v>
      </c>
      <c r="G156" s="158">
        <v>5</v>
      </c>
      <c r="H156" s="212">
        <f t="shared" si="15"/>
        <v>0.35555555555555551</v>
      </c>
      <c r="I156" s="171"/>
    </row>
    <row r="157" spans="1:9" ht="14.25" x14ac:dyDescent="0.2">
      <c r="A157" s="131" t="s">
        <v>406</v>
      </c>
      <c r="B157" s="144" t="s">
        <v>169</v>
      </c>
      <c r="C157" s="144" t="s">
        <v>360</v>
      </c>
      <c r="D157" s="144"/>
      <c r="E157" s="144" t="s">
        <v>183</v>
      </c>
      <c r="F157" s="212">
        <f t="shared" si="16"/>
        <v>0.35555555555555551</v>
      </c>
      <c r="G157" s="158">
        <v>5</v>
      </c>
      <c r="H157" s="212">
        <f t="shared" si="15"/>
        <v>0.35902777777777772</v>
      </c>
      <c r="I157" s="171"/>
    </row>
    <row r="158" spans="1:9" ht="14.25" x14ac:dyDescent="0.2">
      <c r="A158" s="131" t="s">
        <v>407</v>
      </c>
      <c r="B158" s="144" t="s">
        <v>169</v>
      </c>
      <c r="C158" s="144" t="s">
        <v>361</v>
      </c>
      <c r="D158" s="144" t="s">
        <v>362</v>
      </c>
      <c r="E158" s="144" t="s">
        <v>171</v>
      </c>
      <c r="F158" s="212">
        <f t="shared" si="16"/>
        <v>0.35902777777777772</v>
      </c>
      <c r="G158" s="158">
        <v>2</v>
      </c>
      <c r="H158" s="212">
        <f t="shared" si="15"/>
        <v>0.36041666666666661</v>
      </c>
      <c r="I158" s="171"/>
    </row>
    <row r="159" spans="1:9" ht="14.25" x14ac:dyDescent="0.2">
      <c r="A159" s="131" t="s">
        <v>408</v>
      </c>
      <c r="B159" s="144" t="s">
        <v>169</v>
      </c>
      <c r="C159" s="144" t="s">
        <v>363</v>
      </c>
      <c r="D159" s="144" t="s">
        <v>362</v>
      </c>
      <c r="E159" s="144" t="s">
        <v>278</v>
      </c>
      <c r="F159" s="212">
        <f t="shared" si="16"/>
        <v>0.36041666666666661</v>
      </c>
      <c r="G159" s="158">
        <v>5</v>
      </c>
      <c r="H159" s="212">
        <f t="shared" si="15"/>
        <v>0.36388888888888882</v>
      </c>
      <c r="I159" s="171"/>
    </row>
    <row r="160" spans="1:9" ht="14.25" x14ac:dyDescent="0.2">
      <c r="A160" s="178" t="s">
        <v>409</v>
      </c>
      <c r="B160" s="184"/>
      <c r="C160" s="184"/>
      <c r="D160" s="184"/>
      <c r="E160" s="184"/>
      <c r="F160" s="218">
        <f t="shared" si="16"/>
        <v>0.36388888888888882</v>
      </c>
      <c r="G160" s="190">
        <v>0</v>
      </c>
      <c r="H160" s="218">
        <f t="shared" si="15"/>
        <v>0.36388888888888882</v>
      </c>
      <c r="I160" s="196"/>
    </row>
    <row r="161" spans="1:9" ht="15.75" x14ac:dyDescent="0.25">
      <c r="A161" s="130" t="s">
        <v>233</v>
      </c>
      <c r="B161" s="143"/>
      <c r="C161" s="143" t="s">
        <v>281</v>
      </c>
      <c r="D161" s="143"/>
      <c r="E161" s="143"/>
      <c r="F161" s="211"/>
      <c r="G161" s="157"/>
      <c r="H161" s="211"/>
      <c r="I161" s="170"/>
    </row>
    <row r="162" spans="1:9" ht="14.25" x14ac:dyDescent="0.2">
      <c r="A162" s="131" t="s">
        <v>410</v>
      </c>
      <c r="B162" s="144" t="s">
        <v>169</v>
      </c>
      <c r="C162" s="144" t="s">
        <v>448</v>
      </c>
      <c r="D162" s="144" t="s">
        <v>362</v>
      </c>
      <c r="E162" s="144" t="s">
        <v>284</v>
      </c>
      <c r="F162" s="212">
        <f>H160</f>
        <v>0.36388888888888882</v>
      </c>
      <c r="G162" s="158">
        <v>3</v>
      </c>
      <c r="H162" s="212">
        <f t="shared" ref="H162:H167" si="17">F162+TIME(0,G162,0)</f>
        <v>0.36597222222222214</v>
      </c>
      <c r="I162" s="171"/>
    </row>
    <row r="163" spans="1:9" ht="14.25" x14ac:dyDescent="0.2">
      <c r="A163" s="131" t="s">
        <v>411</v>
      </c>
      <c r="B163" s="144" t="s">
        <v>169</v>
      </c>
      <c r="C163" s="144" t="s">
        <v>364</v>
      </c>
      <c r="D163" s="144" t="s">
        <v>362</v>
      </c>
      <c r="E163" s="144" t="s">
        <v>365</v>
      </c>
      <c r="F163" s="212">
        <f>H162</f>
        <v>0.36597222222222214</v>
      </c>
      <c r="G163" s="158">
        <v>3</v>
      </c>
      <c r="H163" s="212">
        <f t="shared" si="17"/>
        <v>0.36805555555555547</v>
      </c>
      <c r="I163" s="171"/>
    </row>
    <row r="164" spans="1:9" ht="14.25" x14ac:dyDescent="0.2">
      <c r="A164" s="178" t="s">
        <v>412</v>
      </c>
      <c r="B164" s="184" t="s">
        <v>169</v>
      </c>
      <c r="C164" s="184" t="s">
        <v>286</v>
      </c>
      <c r="D164" s="184" t="s">
        <v>362</v>
      </c>
      <c r="E164" s="184" t="s">
        <v>238</v>
      </c>
      <c r="F164" s="218">
        <f>H163</f>
        <v>0.36805555555555547</v>
      </c>
      <c r="G164" s="190">
        <v>0</v>
      </c>
      <c r="H164" s="218">
        <f t="shared" si="17"/>
        <v>0.36805555555555547</v>
      </c>
      <c r="I164" s="196"/>
    </row>
    <row r="165" spans="1:9" ht="14.25" x14ac:dyDescent="0.2">
      <c r="A165" s="131" t="s">
        <v>413</v>
      </c>
      <c r="B165" s="144" t="s">
        <v>169</v>
      </c>
      <c r="C165" s="144" t="s">
        <v>289</v>
      </c>
      <c r="D165" s="144" t="s">
        <v>362</v>
      </c>
      <c r="E165" s="144" t="s">
        <v>290</v>
      </c>
      <c r="F165" s="212">
        <f>H164</f>
        <v>0.36805555555555547</v>
      </c>
      <c r="G165" s="158">
        <v>3</v>
      </c>
      <c r="H165" s="212">
        <f t="shared" si="17"/>
        <v>0.3701388888888888</v>
      </c>
      <c r="I165" s="171"/>
    </row>
    <row r="166" spans="1:9" ht="14.25" x14ac:dyDescent="0.2">
      <c r="A166" s="131" t="s">
        <v>414</v>
      </c>
      <c r="B166" s="144" t="s">
        <v>169</v>
      </c>
      <c r="C166" s="144" t="s">
        <v>453</v>
      </c>
      <c r="D166" s="144" t="s">
        <v>362</v>
      </c>
      <c r="E166" s="144" t="s">
        <v>460</v>
      </c>
      <c r="F166" s="212">
        <f>H165</f>
        <v>0.3701388888888888</v>
      </c>
      <c r="G166" s="158">
        <v>3</v>
      </c>
      <c r="H166" s="212">
        <f t="shared" si="17"/>
        <v>0.37222222222222212</v>
      </c>
      <c r="I166" s="171"/>
    </row>
    <row r="167" spans="1:9" ht="14.25" x14ac:dyDescent="0.2">
      <c r="A167" s="131" t="s">
        <v>433</v>
      </c>
      <c r="B167" s="144" t="s">
        <v>169</v>
      </c>
      <c r="C167" s="144" t="s">
        <v>461</v>
      </c>
      <c r="D167" s="144" t="s">
        <v>362</v>
      </c>
      <c r="E167" s="144" t="s">
        <v>482</v>
      </c>
      <c r="F167" s="212">
        <f>H166</f>
        <v>0.37222222222222212</v>
      </c>
      <c r="G167" s="158">
        <v>3</v>
      </c>
      <c r="H167" s="212">
        <f t="shared" si="17"/>
        <v>0.37430555555555545</v>
      </c>
      <c r="I167" s="171"/>
    </row>
    <row r="168" spans="1:9" ht="15.75" x14ac:dyDescent="0.25">
      <c r="A168" s="130" t="s">
        <v>235</v>
      </c>
      <c r="B168" s="143"/>
      <c r="C168" s="143" t="s">
        <v>295</v>
      </c>
      <c r="D168" s="143"/>
      <c r="E168" s="143"/>
      <c r="F168" s="211"/>
      <c r="G168" s="157"/>
      <c r="H168" s="211"/>
      <c r="I168" s="170"/>
    </row>
    <row r="169" spans="1:9" ht="14.25" x14ac:dyDescent="0.2">
      <c r="A169" s="131" t="s">
        <v>415</v>
      </c>
      <c r="B169" s="144" t="s">
        <v>169</v>
      </c>
      <c r="C169" s="144" t="s">
        <v>304</v>
      </c>
      <c r="D169" s="144" t="s">
        <v>362</v>
      </c>
      <c r="E169" s="144" t="s">
        <v>367</v>
      </c>
      <c r="F169" s="212">
        <f>H167</f>
        <v>0.37430555555555545</v>
      </c>
      <c r="G169" s="158">
        <v>3</v>
      </c>
      <c r="H169" s="212">
        <f t="shared" ref="H169:H175" si="18">F169+TIME(0,G169,0)</f>
        <v>0.37638888888888877</v>
      </c>
      <c r="I169" s="171"/>
    </row>
    <row r="170" spans="1:9" ht="14.25" x14ac:dyDescent="0.2">
      <c r="A170" s="131" t="s">
        <v>416</v>
      </c>
      <c r="B170" s="144" t="s">
        <v>169</v>
      </c>
      <c r="C170" s="144" t="s">
        <v>306</v>
      </c>
      <c r="D170" s="144" t="s">
        <v>362</v>
      </c>
      <c r="E170" s="144" t="s">
        <v>307</v>
      </c>
      <c r="F170" s="212">
        <f t="shared" ref="F170:F175" si="19">H169</f>
        <v>0.37638888888888877</v>
      </c>
      <c r="G170" s="158">
        <v>3</v>
      </c>
      <c r="H170" s="212">
        <f t="shared" si="18"/>
        <v>0.3784722222222221</v>
      </c>
      <c r="I170" s="171"/>
    </row>
    <row r="171" spans="1:9" ht="14.25" x14ac:dyDescent="0.2">
      <c r="A171" s="131" t="s">
        <v>417</v>
      </c>
      <c r="B171" s="144" t="s">
        <v>169</v>
      </c>
      <c r="C171" s="144" t="s">
        <v>309</v>
      </c>
      <c r="D171" s="144" t="s">
        <v>362</v>
      </c>
      <c r="E171" s="144" t="s">
        <v>183</v>
      </c>
      <c r="F171" s="212">
        <f t="shared" si="19"/>
        <v>0.3784722222222221</v>
      </c>
      <c r="G171" s="158">
        <v>3</v>
      </c>
      <c r="H171" s="212">
        <f t="shared" si="18"/>
        <v>0.38055555555555542</v>
      </c>
      <c r="I171" s="171"/>
    </row>
    <row r="172" spans="1:9" ht="14.25" x14ac:dyDescent="0.2">
      <c r="A172" s="131" t="s">
        <v>418</v>
      </c>
      <c r="B172" s="144" t="s">
        <v>169</v>
      </c>
      <c r="C172" s="144" t="s">
        <v>311</v>
      </c>
      <c r="D172" s="144" t="s">
        <v>362</v>
      </c>
      <c r="E172" s="144" t="s">
        <v>312</v>
      </c>
      <c r="F172" s="212">
        <f t="shared" si="19"/>
        <v>0.38055555555555542</v>
      </c>
      <c r="G172" s="158">
        <v>3</v>
      </c>
      <c r="H172" s="212">
        <f t="shared" si="18"/>
        <v>0.38263888888888875</v>
      </c>
      <c r="I172" s="171"/>
    </row>
    <row r="173" spans="1:9" ht="14.25" x14ac:dyDescent="0.2">
      <c r="A173" s="131" t="s">
        <v>419</v>
      </c>
      <c r="B173" s="144" t="s">
        <v>169</v>
      </c>
      <c r="C173" s="144" t="s">
        <v>368</v>
      </c>
      <c r="D173" s="144" t="s">
        <v>362</v>
      </c>
      <c r="E173" s="144" t="s">
        <v>315</v>
      </c>
      <c r="F173" s="212">
        <f t="shared" si="19"/>
        <v>0.38263888888888875</v>
      </c>
      <c r="G173" s="158">
        <v>3</v>
      </c>
      <c r="H173" s="212">
        <f t="shared" si="18"/>
        <v>0.38472222222222208</v>
      </c>
      <c r="I173" s="171"/>
    </row>
    <row r="174" spans="1:9" ht="14.25" x14ac:dyDescent="0.2">
      <c r="A174" s="131" t="s">
        <v>420</v>
      </c>
      <c r="B174" s="144" t="s">
        <v>169</v>
      </c>
      <c r="C174" s="144" t="s">
        <v>369</v>
      </c>
      <c r="D174" s="144" t="s">
        <v>362</v>
      </c>
      <c r="E174" s="144" t="s">
        <v>318</v>
      </c>
      <c r="F174" s="212">
        <f t="shared" si="19"/>
        <v>0.38472222222222208</v>
      </c>
      <c r="G174" s="158">
        <v>3</v>
      </c>
      <c r="H174" s="212">
        <f t="shared" si="18"/>
        <v>0.3868055555555554</v>
      </c>
      <c r="I174" s="171"/>
    </row>
    <row r="175" spans="1:9" ht="14.25" x14ac:dyDescent="0.2">
      <c r="A175" s="131" t="s">
        <v>421</v>
      </c>
      <c r="B175" s="144" t="s">
        <v>169</v>
      </c>
      <c r="C175" s="144" t="s">
        <v>477</v>
      </c>
      <c r="D175" s="144" t="s">
        <v>362</v>
      </c>
      <c r="E175" s="144" t="s">
        <v>396</v>
      </c>
      <c r="F175" s="212">
        <f t="shared" si="19"/>
        <v>0.3868055555555554</v>
      </c>
      <c r="G175" s="158">
        <v>3</v>
      </c>
      <c r="H175" s="212">
        <f t="shared" si="18"/>
        <v>0.38888888888888873</v>
      </c>
      <c r="I175" s="171"/>
    </row>
    <row r="176" spans="1:9" ht="15.75" x14ac:dyDescent="0.25">
      <c r="A176" s="130" t="s">
        <v>239</v>
      </c>
      <c r="B176" s="143"/>
      <c r="C176" s="143" t="s">
        <v>370</v>
      </c>
      <c r="D176" s="143"/>
      <c r="E176" s="143"/>
      <c r="F176" s="211"/>
      <c r="G176" s="157"/>
      <c r="H176" s="211"/>
      <c r="I176" s="170"/>
    </row>
    <row r="177" spans="1:9" ht="14.25" x14ac:dyDescent="0.2">
      <c r="A177" s="131" t="s">
        <v>422</v>
      </c>
      <c r="B177" s="144" t="s">
        <v>169</v>
      </c>
      <c r="C177" s="144" t="s">
        <v>478</v>
      </c>
      <c r="D177" s="144" t="s">
        <v>362</v>
      </c>
      <c r="E177" s="144" t="s">
        <v>460</v>
      </c>
      <c r="F177" s="212">
        <f>H175</f>
        <v>0.38888888888888873</v>
      </c>
      <c r="G177" s="158">
        <v>3</v>
      </c>
      <c r="H177" s="212">
        <f>F177+TIME(0,G177,0)</f>
        <v>0.39097222222222205</v>
      </c>
      <c r="I177" s="171"/>
    </row>
    <row r="178" spans="1:9" ht="15.75" x14ac:dyDescent="0.25">
      <c r="A178" s="130" t="s">
        <v>241</v>
      </c>
      <c r="B178" s="143"/>
      <c r="C178" s="143" t="s">
        <v>371</v>
      </c>
      <c r="D178" s="143"/>
      <c r="E178" s="143"/>
      <c r="F178" s="211"/>
      <c r="G178" s="157"/>
      <c r="H178" s="211"/>
      <c r="I178" s="170"/>
    </row>
    <row r="179" spans="1:9" ht="14.25" x14ac:dyDescent="0.2">
      <c r="A179" s="178" t="s">
        <v>423</v>
      </c>
      <c r="B179" s="184"/>
      <c r="C179" s="184"/>
      <c r="D179" s="184" t="s">
        <v>362</v>
      </c>
      <c r="E179" s="184" t="s">
        <v>193</v>
      </c>
      <c r="F179" s="218">
        <f>H177</f>
        <v>0.39097222222222205</v>
      </c>
      <c r="G179" s="190">
        <v>0</v>
      </c>
      <c r="H179" s="218">
        <f>F179+TIME(0,G179,0)</f>
        <v>0.39097222222222205</v>
      </c>
      <c r="I179" s="196"/>
    </row>
    <row r="180" spans="1:9" ht="15.75" x14ac:dyDescent="0.25">
      <c r="A180" s="130" t="s">
        <v>243</v>
      </c>
      <c r="B180" s="143"/>
      <c r="C180" s="143" t="s">
        <v>434</v>
      </c>
      <c r="D180" s="143"/>
      <c r="E180" s="143"/>
      <c r="F180" s="211"/>
      <c r="G180" s="157"/>
      <c r="H180" s="211"/>
      <c r="I180" s="170"/>
    </row>
    <row r="181" spans="1:9" ht="14.25" x14ac:dyDescent="0.2">
      <c r="A181" s="178" t="s">
        <v>424</v>
      </c>
      <c r="B181" s="184" t="s">
        <v>169</v>
      </c>
      <c r="C181" s="184" t="s">
        <v>435</v>
      </c>
      <c r="D181" s="184" t="s">
        <v>362</v>
      </c>
      <c r="E181" s="184" t="s">
        <v>372</v>
      </c>
      <c r="F181" s="218">
        <f>H179</f>
        <v>0.39097222222222205</v>
      </c>
      <c r="G181" s="190">
        <v>0</v>
      </c>
      <c r="H181" s="218">
        <f t="shared" ref="H181:H186" si="20">F181+TIME(0,G181,0)</f>
        <v>0.39097222222222205</v>
      </c>
      <c r="I181" s="196"/>
    </row>
    <row r="182" spans="1:9" ht="14.25" x14ac:dyDescent="0.2">
      <c r="A182" s="131" t="s">
        <v>425</v>
      </c>
      <c r="B182" s="144" t="s">
        <v>169</v>
      </c>
      <c r="C182" s="144" t="s">
        <v>373</v>
      </c>
      <c r="D182" s="144" t="s">
        <v>362</v>
      </c>
      <c r="E182" s="144" t="s">
        <v>480</v>
      </c>
      <c r="F182" s="212">
        <f>H181</f>
        <v>0.39097222222222205</v>
      </c>
      <c r="G182" s="158">
        <v>5</v>
      </c>
      <c r="H182" s="212">
        <f t="shared" si="20"/>
        <v>0.39444444444444426</v>
      </c>
      <c r="I182" s="171"/>
    </row>
    <row r="183" spans="1:9" ht="14.25" x14ac:dyDescent="0.2">
      <c r="A183" s="178" t="s">
        <v>426</v>
      </c>
      <c r="B183" s="184" t="s">
        <v>169</v>
      </c>
      <c r="C183" s="184" t="s">
        <v>436</v>
      </c>
      <c r="D183" s="184" t="s">
        <v>362</v>
      </c>
      <c r="E183" s="184" t="s">
        <v>372</v>
      </c>
      <c r="F183" s="218">
        <f>H182</f>
        <v>0.39444444444444426</v>
      </c>
      <c r="G183" s="190">
        <v>0</v>
      </c>
      <c r="H183" s="218">
        <f t="shared" si="20"/>
        <v>0.39444444444444426</v>
      </c>
      <c r="I183" s="196"/>
    </row>
    <row r="184" spans="1:9" ht="14.25" x14ac:dyDescent="0.2">
      <c r="A184" s="131" t="s">
        <v>427</v>
      </c>
      <c r="B184" s="144" t="s">
        <v>169</v>
      </c>
      <c r="C184" s="144" t="s">
        <v>374</v>
      </c>
      <c r="D184" s="144" t="s">
        <v>362</v>
      </c>
      <c r="E184" s="144" t="s">
        <v>322</v>
      </c>
      <c r="F184" s="212">
        <f>H183</f>
        <v>0.39444444444444426</v>
      </c>
      <c r="G184" s="158">
        <v>5</v>
      </c>
      <c r="H184" s="212">
        <f t="shared" si="20"/>
        <v>0.39791666666666647</v>
      </c>
      <c r="I184" s="171"/>
    </row>
    <row r="185" spans="1:9" ht="14.25" x14ac:dyDescent="0.2">
      <c r="A185" s="131" t="s">
        <v>437</v>
      </c>
      <c r="B185" s="144" t="s">
        <v>169</v>
      </c>
      <c r="C185" s="144" t="s">
        <v>438</v>
      </c>
      <c r="D185" s="144" t="s">
        <v>362</v>
      </c>
      <c r="E185" s="144" t="s">
        <v>375</v>
      </c>
      <c r="F185" s="212">
        <f>H184</f>
        <v>0.39791666666666647</v>
      </c>
      <c r="G185" s="158">
        <v>5</v>
      </c>
      <c r="H185" s="212">
        <f t="shared" si="20"/>
        <v>0.40138888888888868</v>
      </c>
      <c r="I185" s="171"/>
    </row>
    <row r="186" spans="1:9" ht="14.25" x14ac:dyDescent="0.2">
      <c r="A186" s="180" t="s">
        <v>462</v>
      </c>
      <c r="B186" s="186"/>
      <c r="C186" s="186"/>
      <c r="D186" s="186"/>
      <c r="E186" s="186"/>
      <c r="F186" s="219">
        <f>H185</f>
        <v>0.40138888888888868</v>
      </c>
      <c r="G186" s="192">
        <v>0</v>
      </c>
      <c r="H186" s="219">
        <f t="shared" si="20"/>
        <v>0.40138888888888868</v>
      </c>
      <c r="I186" s="198"/>
    </row>
    <row r="188" spans="1:9" ht="15.75" x14ac:dyDescent="0.25">
      <c r="A188" s="127" t="s">
        <v>254</v>
      </c>
      <c r="B188" s="140"/>
      <c r="C188" s="140" t="s">
        <v>376</v>
      </c>
      <c r="D188" s="140"/>
      <c r="E188" s="140"/>
      <c r="F188" s="208"/>
      <c r="G188" s="154"/>
      <c r="H188" s="208"/>
      <c r="I188" s="167"/>
    </row>
    <row r="189" spans="1:9" ht="15.75" x14ac:dyDescent="0.25">
      <c r="A189" s="130" t="s">
        <v>256</v>
      </c>
      <c r="B189" s="143"/>
      <c r="C189" s="143" t="s">
        <v>378</v>
      </c>
      <c r="D189" s="143"/>
      <c r="E189" s="143"/>
      <c r="F189" s="211"/>
      <c r="G189" s="157"/>
      <c r="H189" s="211"/>
      <c r="I189" s="170"/>
    </row>
    <row r="190" spans="1:9" ht="14.25" x14ac:dyDescent="0.2">
      <c r="A190" s="131" t="s">
        <v>258</v>
      </c>
      <c r="B190" s="144" t="s">
        <v>179</v>
      </c>
      <c r="C190" s="144" t="s">
        <v>379</v>
      </c>
      <c r="D190" s="144" t="s">
        <v>1</v>
      </c>
      <c r="E190" s="144" t="s">
        <v>193</v>
      </c>
      <c r="F190" s="212">
        <f>H186</f>
        <v>0.40138888888888868</v>
      </c>
      <c r="G190" s="158">
        <v>3</v>
      </c>
      <c r="H190" s="212">
        <f>F190+TIME(0,G190,0)</f>
        <v>0.40347222222222201</v>
      </c>
      <c r="I190" s="171"/>
    </row>
    <row r="191" spans="1:9" ht="14.25" x14ac:dyDescent="0.2">
      <c r="A191" s="178" t="s">
        <v>260</v>
      </c>
      <c r="B191" s="184"/>
      <c r="C191" s="184"/>
      <c r="D191" s="184"/>
      <c r="E191" s="184"/>
      <c r="F191" s="218">
        <f>H190</f>
        <v>0.40347222222222201</v>
      </c>
      <c r="G191" s="190">
        <v>0</v>
      </c>
      <c r="H191" s="218">
        <f>F191+TIME(0,G191,0)</f>
        <v>0.40347222222222201</v>
      </c>
      <c r="I191" s="196"/>
    </row>
    <row r="192" spans="1:9" ht="14.25" x14ac:dyDescent="0.2">
      <c r="A192" s="178" t="s">
        <v>262</v>
      </c>
      <c r="B192" s="184"/>
      <c r="C192" s="184"/>
      <c r="D192" s="184"/>
      <c r="E192" s="184"/>
      <c r="F192" s="218">
        <f>H191</f>
        <v>0.40347222222222201</v>
      </c>
      <c r="G192" s="190">
        <v>0</v>
      </c>
      <c r="H192" s="218">
        <f>F192+TIME(0,G192,0)</f>
        <v>0.40347222222222201</v>
      </c>
      <c r="I192" s="196"/>
    </row>
    <row r="193" spans="1:9" ht="15.75" x14ac:dyDescent="0.25">
      <c r="A193" s="130" t="s">
        <v>280</v>
      </c>
      <c r="B193" s="143"/>
      <c r="C193" s="143" t="s">
        <v>381</v>
      </c>
      <c r="D193" s="143"/>
      <c r="E193" s="143"/>
      <c r="F193" s="211"/>
      <c r="G193" s="157"/>
      <c r="H193" s="211"/>
      <c r="I193" s="170"/>
    </row>
    <row r="194" spans="1:9" ht="14.25" x14ac:dyDescent="0.2">
      <c r="A194" s="178" t="s">
        <v>282</v>
      </c>
      <c r="B194" s="184" t="s">
        <v>382</v>
      </c>
      <c r="C194" s="184" t="s">
        <v>447</v>
      </c>
      <c r="D194" s="184"/>
      <c r="E194" s="184" t="s">
        <v>284</v>
      </c>
      <c r="F194" s="218">
        <f>H192</f>
        <v>0.40347222222222201</v>
      </c>
      <c r="G194" s="190">
        <v>0</v>
      </c>
      <c r="H194" s="218">
        <f>F194+TIME(0,G194,0)</f>
        <v>0.40347222222222201</v>
      </c>
      <c r="I194" s="196"/>
    </row>
    <row r="195" spans="1:9" ht="14.25" x14ac:dyDescent="0.2">
      <c r="A195" s="178" t="s">
        <v>285</v>
      </c>
      <c r="B195" s="184" t="s">
        <v>382</v>
      </c>
      <c r="C195" s="184" t="s">
        <v>364</v>
      </c>
      <c r="D195" s="184"/>
      <c r="E195" s="184" t="s">
        <v>365</v>
      </c>
      <c r="F195" s="218">
        <f>H194</f>
        <v>0.40347222222222201</v>
      </c>
      <c r="G195" s="190">
        <v>0</v>
      </c>
      <c r="H195" s="218">
        <f>F195+TIME(0,G195,0)</f>
        <v>0.40347222222222201</v>
      </c>
      <c r="I195" s="196"/>
    </row>
    <row r="196" spans="1:9" ht="14.25" x14ac:dyDescent="0.2">
      <c r="A196" s="178" t="s">
        <v>287</v>
      </c>
      <c r="B196" s="184" t="s">
        <v>382</v>
      </c>
      <c r="C196" s="184" t="s">
        <v>286</v>
      </c>
      <c r="D196" s="184"/>
      <c r="E196" s="184" t="s">
        <v>238</v>
      </c>
      <c r="F196" s="218">
        <f>H195</f>
        <v>0.40347222222222201</v>
      </c>
      <c r="G196" s="190">
        <v>0</v>
      </c>
      <c r="H196" s="218">
        <f>F196+TIME(0,G196,0)</f>
        <v>0.40347222222222201</v>
      </c>
      <c r="I196" s="196"/>
    </row>
    <row r="197" spans="1:9" ht="14.25" x14ac:dyDescent="0.2">
      <c r="A197" s="178" t="s">
        <v>288</v>
      </c>
      <c r="B197" s="184" t="s">
        <v>179</v>
      </c>
      <c r="C197" s="184" t="s">
        <v>289</v>
      </c>
      <c r="D197" s="184"/>
      <c r="E197" s="184" t="s">
        <v>290</v>
      </c>
      <c r="F197" s="218">
        <f>H196</f>
        <v>0.40347222222222201</v>
      </c>
      <c r="G197" s="190">
        <v>0</v>
      </c>
      <c r="H197" s="218">
        <f>F197+TIME(0,G197,0)</f>
        <v>0.40347222222222201</v>
      </c>
      <c r="I197" s="196"/>
    </row>
    <row r="198" spans="1:9" ht="14.25" x14ac:dyDescent="0.2">
      <c r="A198" s="131" t="s">
        <v>291</v>
      </c>
      <c r="B198" s="144" t="s">
        <v>382</v>
      </c>
      <c r="C198" s="144" t="s">
        <v>366</v>
      </c>
      <c r="D198" s="144"/>
      <c r="E198" s="144" t="s">
        <v>482</v>
      </c>
      <c r="F198" s="212">
        <f>H197</f>
        <v>0.40347222222222201</v>
      </c>
      <c r="G198" s="158">
        <v>6</v>
      </c>
      <c r="H198" s="212">
        <f>F198+TIME(0,G198,0)</f>
        <v>0.40763888888888866</v>
      </c>
      <c r="I198" s="171"/>
    </row>
    <row r="199" spans="1:9" ht="15.75" x14ac:dyDescent="0.25">
      <c r="A199" s="130" t="s">
        <v>294</v>
      </c>
      <c r="B199" s="143"/>
      <c r="C199" s="143" t="s">
        <v>384</v>
      </c>
      <c r="D199" s="143"/>
      <c r="E199" s="143"/>
      <c r="F199" s="211"/>
      <c r="G199" s="157"/>
      <c r="H199" s="211"/>
      <c r="I199" s="170"/>
    </row>
    <row r="200" spans="1:9" ht="14.25" x14ac:dyDescent="0.2">
      <c r="A200" s="178" t="s">
        <v>298</v>
      </c>
      <c r="B200" s="184" t="s">
        <v>179</v>
      </c>
      <c r="C200" s="184" t="s">
        <v>304</v>
      </c>
      <c r="D200" s="184"/>
      <c r="E200" s="184" t="s">
        <v>367</v>
      </c>
      <c r="F200" s="218">
        <f>H198</f>
        <v>0.40763888888888866</v>
      </c>
      <c r="G200" s="190">
        <v>0</v>
      </c>
      <c r="H200" s="218">
        <f t="shared" ref="H200:H206" si="21">F200+TIME(0,G200,0)</f>
        <v>0.40763888888888866</v>
      </c>
      <c r="I200" s="196"/>
    </row>
    <row r="201" spans="1:9" ht="14.25" x14ac:dyDescent="0.2">
      <c r="A201" s="178" t="s">
        <v>300</v>
      </c>
      <c r="B201" s="184" t="s">
        <v>179</v>
      </c>
      <c r="C201" s="184" t="s">
        <v>306</v>
      </c>
      <c r="D201" s="184"/>
      <c r="E201" s="184" t="s">
        <v>307</v>
      </c>
      <c r="F201" s="218">
        <f t="shared" ref="F201:F206" si="22">H200</f>
        <v>0.40763888888888866</v>
      </c>
      <c r="G201" s="190">
        <v>0</v>
      </c>
      <c r="H201" s="218">
        <f t="shared" si="21"/>
        <v>0.40763888888888866</v>
      </c>
      <c r="I201" s="196"/>
    </row>
    <row r="202" spans="1:9" ht="14.25" x14ac:dyDescent="0.2">
      <c r="A202" s="178" t="s">
        <v>303</v>
      </c>
      <c r="B202" s="184" t="s">
        <v>179</v>
      </c>
      <c r="C202" s="184" t="s">
        <v>309</v>
      </c>
      <c r="D202" s="184"/>
      <c r="E202" s="184" t="s">
        <v>183</v>
      </c>
      <c r="F202" s="218">
        <f t="shared" si="22"/>
        <v>0.40763888888888866</v>
      </c>
      <c r="G202" s="190">
        <v>0</v>
      </c>
      <c r="H202" s="218">
        <f t="shared" si="21"/>
        <v>0.40763888888888866</v>
      </c>
      <c r="I202" s="196"/>
    </row>
    <row r="203" spans="1:9" ht="14.25" x14ac:dyDescent="0.2">
      <c r="A203" s="178" t="s">
        <v>305</v>
      </c>
      <c r="B203" s="184" t="s">
        <v>179</v>
      </c>
      <c r="C203" s="184" t="s">
        <v>311</v>
      </c>
      <c r="D203" s="184"/>
      <c r="E203" s="184" t="s">
        <v>312</v>
      </c>
      <c r="F203" s="218">
        <f t="shared" si="22"/>
        <v>0.40763888888888866</v>
      </c>
      <c r="G203" s="190">
        <v>0</v>
      </c>
      <c r="H203" s="218">
        <f t="shared" si="21"/>
        <v>0.40763888888888866</v>
      </c>
      <c r="I203" s="196"/>
    </row>
    <row r="204" spans="1:9" ht="14.25" x14ac:dyDescent="0.2">
      <c r="A204" s="178" t="s">
        <v>308</v>
      </c>
      <c r="B204" s="184" t="s">
        <v>179</v>
      </c>
      <c r="C204" s="184" t="s">
        <v>385</v>
      </c>
      <c r="D204" s="184"/>
      <c r="E204" s="184" t="s">
        <v>315</v>
      </c>
      <c r="F204" s="218">
        <f t="shared" si="22"/>
        <v>0.40763888888888866</v>
      </c>
      <c r="G204" s="190">
        <v>0</v>
      </c>
      <c r="H204" s="218">
        <f t="shared" si="21"/>
        <v>0.40763888888888866</v>
      </c>
      <c r="I204" s="196"/>
    </row>
    <row r="205" spans="1:9" ht="14.25" x14ac:dyDescent="0.2">
      <c r="A205" s="178" t="s">
        <v>310</v>
      </c>
      <c r="B205" s="184" t="s">
        <v>179</v>
      </c>
      <c r="C205" s="184" t="s">
        <v>369</v>
      </c>
      <c r="D205" s="184"/>
      <c r="E205" s="184" t="s">
        <v>318</v>
      </c>
      <c r="F205" s="218">
        <f t="shared" si="22"/>
        <v>0.40763888888888866</v>
      </c>
      <c r="G205" s="190">
        <v>0</v>
      </c>
      <c r="H205" s="218">
        <f t="shared" si="21"/>
        <v>0.40763888888888866</v>
      </c>
      <c r="I205" s="196"/>
    </row>
    <row r="206" spans="1:9" ht="14.25" x14ac:dyDescent="0.2">
      <c r="A206" s="178" t="s">
        <v>313</v>
      </c>
      <c r="B206" s="184" t="s">
        <v>179</v>
      </c>
      <c r="C206" s="184" t="s">
        <v>477</v>
      </c>
      <c r="D206" s="184"/>
      <c r="E206" s="184" t="s">
        <v>396</v>
      </c>
      <c r="F206" s="218">
        <f t="shared" si="22"/>
        <v>0.40763888888888866</v>
      </c>
      <c r="G206" s="190">
        <v>0</v>
      </c>
      <c r="H206" s="218">
        <f t="shared" si="21"/>
        <v>0.40763888888888866</v>
      </c>
      <c r="I206" s="196"/>
    </row>
    <row r="207" spans="1:9" ht="15.75" x14ac:dyDescent="0.25">
      <c r="A207" s="130" t="s">
        <v>319</v>
      </c>
      <c r="B207" s="143"/>
      <c r="C207" s="143" t="s">
        <v>386</v>
      </c>
      <c r="D207" s="143"/>
      <c r="E207" s="143"/>
      <c r="F207" s="211"/>
      <c r="G207" s="157"/>
      <c r="H207" s="211"/>
      <c r="I207" s="170"/>
    </row>
    <row r="208" spans="1:9" ht="14.25" x14ac:dyDescent="0.2">
      <c r="A208" s="180" t="s">
        <v>321</v>
      </c>
      <c r="B208" s="186" t="s">
        <v>179</v>
      </c>
      <c r="C208" s="186" t="s">
        <v>478</v>
      </c>
      <c r="D208" s="186"/>
      <c r="E208" s="186" t="s">
        <v>460</v>
      </c>
      <c r="F208" s="219">
        <f>H206</f>
        <v>0.40763888888888866</v>
      </c>
      <c r="G208" s="192">
        <v>0</v>
      </c>
      <c r="H208" s="219">
        <f>F208+TIME(0,G208,0)</f>
        <v>0.40763888888888866</v>
      </c>
      <c r="I208" s="198"/>
    </row>
    <row r="210" spans="1:9" ht="15.75" x14ac:dyDescent="0.25">
      <c r="A210" s="127" t="s">
        <v>323</v>
      </c>
      <c r="B210" s="140"/>
      <c r="C210" s="140" t="s">
        <v>324</v>
      </c>
      <c r="D210" s="140"/>
      <c r="E210" s="140"/>
      <c r="F210" s="208"/>
      <c r="G210" s="154"/>
      <c r="H210" s="208"/>
      <c r="I210" s="167"/>
    </row>
    <row r="211" spans="1:9" ht="15" x14ac:dyDescent="0.2">
      <c r="A211" s="179" t="s">
        <v>325</v>
      </c>
      <c r="B211" s="185"/>
      <c r="C211" s="185"/>
      <c r="D211" s="185"/>
      <c r="E211" s="185"/>
      <c r="F211" s="222">
        <f>H208</f>
        <v>0.40763888888888866</v>
      </c>
      <c r="G211" s="191">
        <v>0</v>
      </c>
      <c r="H211" s="222">
        <f>F211+TIME(0,G211,0)</f>
        <v>0.40763888888888866</v>
      </c>
      <c r="I211" s="197"/>
    </row>
    <row r="212" spans="1:9" ht="15" x14ac:dyDescent="0.2">
      <c r="A212" s="179" t="s">
        <v>326</v>
      </c>
      <c r="B212" s="185"/>
      <c r="C212" s="185"/>
      <c r="D212" s="185"/>
      <c r="E212" s="185"/>
      <c r="F212" s="222">
        <f>H211</f>
        <v>0.40763888888888866</v>
      </c>
      <c r="G212" s="191">
        <v>0</v>
      </c>
      <c r="H212" s="222">
        <f>F212+TIME(0,G212,0)</f>
        <v>0.40763888888888866</v>
      </c>
      <c r="I212" s="197"/>
    </row>
    <row r="213" spans="1:9" ht="15" x14ac:dyDescent="0.2">
      <c r="A213" s="179" t="s">
        <v>327</v>
      </c>
      <c r="B213" s="185"/>
      <c r="C213" s="185"/>
      <c r="D213" s="185"/>
      <c r="E213" s="185"/>
      <c r="F213" s="222">
        <f>H212</f>
        <v>0.40763888888888866</v>
      </c>
      <c r="G213" s="191">
        <v>0</v>
      </c>
      <c r="H213" s="222">
        <f>F213+TIME(0,G213,0)</f>
        <v>0.40763888888888866</v>
      </c>
      <c r="I213" s="197"/>
    </row>
    <row r="214" spans="1:9" ht="15" x14ac:dyDescent="0.2">
      <c r="A214" s="179" t="s">
        <v>439</v>
      </c>
      <c r="B214" s="185"/>
      <c r="C214" s="185"/>
      <c r="D214" s="185"/>
      <c r="E214" s="185"/>
      <c r="F214" s="222">
        <f>H213</f>
        <v>0.40763888888888866</v>
      </c>
      <c r="G214" s="191">
        <v>0</v>
      </c>
      <c r="H214" s="222">
        <f>F214+TIME(0,G214,0)</f>
        <v>0.40763888888888866</v>
      </c>
      <c r="I214" s="197"/>
    </row>
    <row r="215" spans="1:9" ht="15" x14ac:dyDescent="0.2">
      <c r="A215" s="177" t="s">
        <v>481</v>
      </c>
      <c r="B215" s="183"/>
      <c r="C215" s="183"/>
      <c r="D215" s="183"/>
      <c r="E215" s="183"/>
      <c r="F215" s="217">
        <f>H214</f>
        <v>0.40763888888888866</v>
      </c>
      <c r="G215" s="189">
        <v>0</v>
      </c>
      <c r="H215" s="217">
        <f>F215+TIME(0,G215,0)</f>
        <v>0.40763888888888866</v>
      </c>
      <c r="I215" s="195"/>
    </row>
    <row r="217" spans="1:9" ht="15.75" x14ac:dyDescent="0.25">
      <c r="A217" s="135" t="s">
        <v>328</v>
      </c>
      <c r="B217" s="148"/>
      <c r="C217" s="148" t="s">
        <v>388</v>
      </c>
      <c r="D217" s="148"/>
      <c r="E217" s="148"/>
      <c r="F217" s="220"/>
      <c r="G217" s="162"/>
      <c r="H217" s="220"/>
      <c r="I217" s="148"/>
    </row>
    <row r="218" spans="1:9" ht="15" x14ac:dyDescent="0.2">
      <c r="A218" s="138" t="s">
        <v>377</v>
      </c>
      <c r="B218" s="150" t="s">
        <v>169</v>
      </c>
      <c r="C218" s="150" t="s">
        <v>389</v>
      </c>
      <c r="D218" s="150" t="s">
        <v>334</v>
      </c>
      <c r="E218" s="150" t="s">
        <v>171</v>
      </c>
      <c r="F218" s="224">
        <f>H215</f>
        <v>0.40763888888888866</v>
      </c>
      <c r="G218" s="165">
        <v>1</v>
      </c>
      <c r="H218" s="224">
        <f>F218+TIME(0,G218,0)</f>
        <v>0.4083333333333331</v>
      </c>
      <c r="I218" s="150"/>
    </row>
    <row r="219" spans="1:9" ht="15" x14ac:dyDescent="0.2">
      <c r="A219" s="138" t="s">
        <v>380</v>
      </c>
      <c r="B219" s="150" t="s">
        <v>169</v>
      </c>
      <c r="C219" s="150" t="s">
        <v>242</v>
      </c>
      <c r="D219" s="150" t="s">
        <v>334</v>
      </c>
      <c r="E219" s="150" t="s">
        <v>171</v>
      </c>
      <c r="F219" s="224">
        <f>H218</f>
        <v>0.4083333333333331</v>
      </c>
      <c r="G219" s="165">
        <v>1</v>
      </c>
      <c r="H219" s="224">
        <f>F219+TIME(0,G219,0)</f>
        <v>0.40902777777777755</v>
      </c>
      <c r="I219" s="150"/>
    </row>
    <row r="220" spans="1:9" ht="15" x14ac:dyDescent="0.2">
      <c r="A220" s="138" t="s">
        <v>383</v>
      </c>
      <c r="B220" s="150" t="s">
        <v>179</v>
      </c>
      <c r="C220" s="150" t="s">
        <v>390</v>
      </c>
      <c r="D220" s="150"/>
      <c r="E220" s="150" t="s">
        <v>171</v>
      </c>
      <c r="F220" s="224">
        <f>H219</f>
        <v>0.40902777777777755</v>
      </c>
      <c r="G220" s="165">
        <v>1</v>
      </c>
      <c r="H220" s="224">
        <f>F220+TIME(0,G220,0)</f>
        <v>0.40972222222222199</v>
      </c>
      <c r="I220" s="150"/>
    </row>
    <row r="221" spans="1:9" x14ac:dyDescent="0.2">
      <c r="A221" s="136"/>
      <c r="B221" s="136"/>
      <c r="C221" s="136" t="s">
        <v>330</v>
      </c>
      <c r="D221" s="136"/>
      <c r="E221" s="136"/>
      <c r="F221" s="221"/>
      <c r="G221" s="163">
        <f>(H221-H220) * 24 * 60</f>
        <v>130.00000000000034</v>
      </c>
      <c r="H221" s="221">
        <v>0.5</v>
      </c>
      <c r="I221" s="13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4:I134"/>
  </mergeCells>
  <hyperlinks>
    <hyperlink ref="D24" r:id="rId1"/>
    <hyperlink ref="D26" r:id="rId2"/>
    <hyperlink ref="D27" r:id="rId3"/>
    <hyperlink ref="D29" r:id="rId4"/>
    <hyperlink ref="D30" r:id="rId5"/>
    <hyperlink ref="D31" r:id="rId6"/>
    <hyperlink ref="D32" r:id="rId7"/>
  </hyperlinks>
  <pageMargins left="0.7" right="0.7" top="0.75" bottom="0.75" header="0.3" footer="0.3"/>
  <pageSetup paperSize="9" orientation="portrait" horizontalDpi="4294967293" verticalDpi="0" r:id="rId8"/>
  <legacy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25" customWidth="1"/>
    <col min="7" max="7" width="10.7109375" style="166" customWidth="1"/>
    <col min="8" max="8" width="8.7109375" style="225" customWidth="1"/>
    <col min="9" max="9" width="12.7109375" style="139" customWidth="1"/>
  </cols>
  <sheetData>
    <row r="1" spans="1:9" ht="24.95" customHeight="1" x14ac:dyDescent="0.4">
      <c r="A1" s="234" t="str">
        <f>Parameters!B1</f>
        <v>162nd IEEE 802.11 WIRELESS LOCAL AREA NETWORKS SESSION</v>
      </c>
      <c r="B1" s="229"/>
      <c r="C1" s="229"/>
      <c r="D1" s="229"/>
      <c r="E1" s="229"/>
      <c r="F1" s="229"/>
      <c r="G1" s="229"/>
      <c r="H1" s="229"/>
      <c r="I1" s="229"/>
    </row>
    <row r="2" spans="1:9" ht="24.95" customHeight="1" x14ac:dyDescent="0.4">
      <c r="A2" s="234" t="str">
        <f>Parameters!B2</f>
        <v>Hyatt Regency, Vancouver, BC, Canada</v>
      </c>
      <c r="B2" s="229"/>
      <c r="C2" s="229"/>
      <c r="D2" s="229"/>
      <c r="E2" s="229"/>
      <c r="F2" s="229"/>
      <c r="G2" s="229"/>
      <c r="H2" s="229"/>
      <c r="I2" s="229"/>
    </row>
    <row r="3" spans="1:9" ht="24.95" customHeight="1" x14ac:dyDescent="0.4">
      <c r="A3" s="234" t="str">
        <f>Parameters!B3</f>
        <v>March 12-17, 2017</v>
      </c>
      <c r="B3" s="229"/>
      <c r="C3" s="229"/>
      <c r="D3" s="229"/>
      <c r="E3" s="229"/>
      <c r="F3" s="229"/>
      <c r="G3" s="229"/>
      <c r="H3" s="229"/>
      <c r="I3" s="229"/>
    </row>
    <row r="4" spans="1:9" ht="18" customHeight="1" x14ac:dyDescent="0.25">
      <c r="A4" s="228" t="s">
        <v>154</v>
      </c>
      <c r="B4" s="229"/>
      <c r="C4" s="229"/>
      <c r="D4" s="229"/>
      <c r="E4" s="229"/>
      <c r="F4" s="229"/>
      <c r="G4" s="229"/>
      <c r="H4" s="229"/>
      <c r="I4" s="229"/>
    </row>
    <row r="5" spans="1:9" ht="18" customHeight="1" x14ac:dyDescent="0.25">
      <c r="A5" s="228" t="s">
        <v>155</v>
      </c>
      <c r="B5" s="229"/>
      <c r="C5" s="229"/>
      <c r="D5" s="229"/>
      <c r="E5" s="229"/>
      <c r="F5" s="229"/>
      <c r="G5" s="229"/>
      <c r="H5" s="229"/>
      <c r="I5" s="229"/>
    </row>
    <row r="6" spans="1:9" ht="18" customHeight="1" x14ac:dyDescent="0.25">
      <c r="A6" s="228" t="s">
        <v>156</v>
      </c>
      <c r="B6" s="229"/>
      <c r="C6" s="229"/>
      <c r="D6" s="229"/>
      <c r="E6" s="229"/>
      <c r="F6" s="229"/>
      <c r="G6" s="229"/>
      <c r="H6" s="229"/>
      <c r="I6" s="229"/>
    </row>
    <row r="7" spans="1:9" ht="18" customHeight="1" x14ac:dyDescent="0.25">
      <c r="A7" s="228" t="s">
        <v>157</v>
      </c>
      <c r="B7" s="229"/>
      <c r="C7" s="229"/>
      <c r="D7" s="229"/>
      <c r="E7" s="229"/>
      <c r="F7" s="229"/>
      <c r="G7" s="229"/>
      <c r="H7" s="229"/>
      <c r="I7" s="229"/>
    </row>
    <row r="8" spans="1:9" ht="30" customHeight="1" x14ac:dyDescent="0.4">
      <c r="A8" s="230" t="str">
        <f>"Agenda R" &amp; Parameters!$B$8</f>
        <v>Agenda R0</v>
      </c>
      <c r="B8" s="231"/>
      <c r="C8" s="231"/>
      <c r="D8" s="231"/>
      <c r="E8" s="231"/>
      <c r="F8" s="231"/>
      <c r="G8" s="231"/>
      <c r="H8" s="231"/>
      <c r="I8" s="231"/>
    </row>
    <row r="12" spans="1:9" ht="15.75" x14ac:dyDescent="0.25">
      <c r="A12" s="232" t="s">
        <v>479</v>
      </c>
      <c r="B12" s="233"/>
      <c r="C12" s="233"/>
      <c r="D12" s="233"/>
      <c r="E12" s="233"/>
      <c r="F12" s="233"/>
      <c r="G12" s="233"/>
      <c r="H12" s="233"/>
      <c r="I12" s="233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07" t="s">
        <v>162</v>
      </c>
      <c r="G13" s="153" t="s">
        <v>163</v>
      </c>
      <c r="H13" s="207" t="s">
        <v>164</v>
      </c>
      <c r="I13" s="126" t="s">
        <v>165</v>
      </c>
    </row>
    <row r="14" spans="1:9" ht="15.75" x14ac:dyDescent="0.25">
      <c r="A14" s="199" t="s">
        <v>166</v>
      </c>
      <c r="B14" s="200"/>
      <c r="C14" s="200" t="s">
        <v>331</v>
      </c>
      <c r="D14" s="200"/>
      <c r="E14" s="200" t="s">
        <v>238</v>
      </c>
      <c r="F14" s="226">
        <v>0.8125</v>
      </c>
      <c r="G14" s="201">
        <v>0</v>
      </c>
      <c r="H14" s="226">
        <f>F14+TIME(0,G14,0)</f>
        <v>0.8125</v>
      </c>
      <c r="I14" s="202"/>
    </row>
    <row r="16" spans="1:9" ht="15.75" x14ac:dyDescent="0.25">
      <c r="A16" s="137" t="s">
        <v>186</v>
      </c>
      <c r="B16" s="149"/>
      <c r="C16" s="149" t="s">
        <v>391</v>
      </c>
      <c r="D16" s="149"/>
      <c r="E16" s="149" t="s">
        <v>193</v>
      </c>
      <c r="F16" s="227">
        <f>H14</f>
        <v>0.8125</v>
      </c>
      <c r="G16" s="164">
        <v>15</v>
      </c>
      <c r="H16" s="227">
        <f>F16+TIME(0,G16,0)</f>
        <v>0.82291666666666663</v>
      </c>
      <c r="I16" s="175"/>
    </row>
    <row r="18" spans="1:9" ht="15.75" x14ac:dyDescent="0.25">
      <c r="A18" s="137" t="s">
        <v>229</v>
      </c>
      <c r="B18" s="149"/>
      <c r="C18" s="149" t="s">
        <v>392</v>
      </c>
      <c r="D18" s="149"/>
      <c r="E18" s="149" t="s">
        <v>193</v>
      </c>
      <c r="F18" s="227">
        <f>H16</f>
        <v>0.82291666666666663</v>
      </c>
      <c r="G18" s="164">
        <v>15</v>
      </c>
      <c r="H18" s="227">
        <f>F18+TIME(0,G18,0)</f>
        <v>0.83333333333333326</v>
      </c>
      <c r="I18" s="175"/>
    </row>
    <row r="20" spans="1:9" ht="31.5" x14ac:dyDescent="0.25">
      <c r="A20" s="137" t="s">
        <v>254</v>
      </c>
      <c r="B20" s="149"/>
      <c r="C20" s="149" t="s">
        <v>393</v>
      </c>
      <c r="D20" s="149"/>
      <c r="E20" s="149" t="s">
        <v>238</v>
      </c>
      <c r="F20" s="227">
        <f>H18</f>
        <v>0.83333333333333326</v>
      </c>
      <c r="G20" s="164">
        <v>30</v>
      </c>
      <c r="H20" s="227">
        <f>F20+TIME(0,G20,0)</f>
        <v>0.85416666666666663</v>
      </c>
      <c r="I20" s="175"/>
    </row>
    <row r="22" spans="1:9" ht="15.75" x14ac:dyDescent="0.25">
      <c r="A22" s="137" t="s">
        <v>323</v>
      </c>
      <c r="B22" s="149"/>
      <c r="C22" s="149" t="s">
        <v>394</v>
      </c>
      <c r="D22" s="149"/>
      <c r="E22" s="149" t="s">
        <v>238</v>
      </c>
      <c r="F22" s="227">
        <f>H20</f>
        <v>0.85416666666666663</v>
      </c>
      <c r="G22" s="164">
        <v>15</v>
      </c>
      <c r="H22" s="227">
        <f>F22+TIME(0,G22,0)</f>
        <v>0.86458333333333326</v>
      </c>
      <c r="I22" s="175"/>
    </row>
    <row r="24" spans="1:9" ht="31.5" x14ac:dyDescent="0.25">
      <c r="A24" s="137" t="s">
        <v>328</v>
      </c>
      <c r="B24" s="149"/>
      <c r="C24" s="149" t="s">
        <v>395</v>
      </c>
      <c r="D24" s="149"/>
      <c r="E24" s="149"/>
      <c r="F24" s="227">
        <f>H22</f>
        <v>0.86458333333333326</v>
      </c>
      <c r="G24" s="164">
        <v>15</v>
      </c>
      <c r="H24" s="227">
        <f>F24+TIME(0,G24,0)</f>
        <v>0.87499999999999989</v>
      </c>
      <c r="I24" s="175"/>
    </row>
    <row r="26" spans="1:9" ht="15.75" x14ac:dyDescent="0.25">
      <c r="A26" s="181" t="s">
        <v>387</v>
      </c>
      <c r="B26" s="187"/>
      <c r="C26" s="187" t="s">
        <v>390</v>
      </c>
      <c r="D26" s="187"/>
      <c r="E26" s="187"/>
      <c r="F26" s="223">
        <f>H24</f>
        <v>0.87499999999999989</v>
      </c>
      <c r="G26" s="193">
        <v>0</v>
      </c>
      <c r="H26" s="223">
        <f>F26+TIME(0,G26,0)</f>
        <v>0.87499999999999989</v>
      </c>
      <c r="I26" s="187"/>
    </row>
    <row r="27" spans="1:9" x14ac:dyDescent="0.2">
      <c r="A27" s="136"/>
      <c r="B27" s="136"/>
      <c r="C27" s="136" t="s">
        <v>330</v>
      </c>
      <c r="D27" s="136"/>
      <c r="E27" s="136"/>
      <c r="F27" s="221"/>
      <c r="G27" s="163">
        <f>(H27-H26) * 24 * 60</f>
        <v>30.000000000000213</v>
      </c>
      <c r="H27" s="221">
        <v>0.89583333333333337</v>
      </c>
      <c r="I27" s="13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487</v>
      </c>
    </row>
    <row r="2" spans="1:2" x14ac:dyDescent="0.2">
      <c r="A2" s="39" t="s">
        <v>91</v>
      </c>
      <c r="B2" s="39" t="s">
        <v>488</v>
      </c>
    </row>
    <row r="3" spans="1:2" ht="13.5" thickBot="1" x14ac:dyDescent="0.25">
      <c r="A3" s="39" t="s">
        <v>92</v>
      </c>
      <c r="B3" t="s">
        <v>489</v>
      </c>
    </row>
    <row r="4" spans="1:2" s="6" customFormat="1" x14ac:dyDescent="0.2">
      <c r="A4" s="6" t="s">
        <v>87</v>
      </c>
      <c r="B4" s="41">
        <v>42806</v>
      </c>
    </row>
    <row r="5" spans="1:2" s="6" customFormat="1" x14ac:dyDescent="0.2">
      <c r="A5" s="45" t="s">
        <v>90</v>
      </c>
      <c r="B5" s="42">
        <f>B4+1</f>
        <v>42807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42811</v>
      </c>
    </row>
    <row r="8" spans="1:2" x14ac:dyDescent="0.2">
      <c r="A8" t="s">
        <v>86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Adrian Stephens 2</cp:lastModifiedBy>
  <cp:lastPrinted>2016-11-11T14:02:10Z</cp:lastPrinted>
  <dcterms:created xsi:type="dcterms:W3CDTF">2007-05-08T22:03:28Z</dcterms:created>
  <dcterms:modified xsi:type="dcterms:W3CDTF">2017-02-01T15:43:51Z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