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8" r:id="rId5"/>
    <sheet name="CAC" sheetId="81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9" l="1"/>
  <c r="H26" i="819"/>
  <c r="F26" i="819"/>
  <c r="H24" i="819"/>
  <c r="F24" i="819"/>
  <c r="H22" i="819"/>
  <c r="F22" i="819"/>
  <c r="H20" i="819"/>
  <c r="F20" i="819"/>
  <c r="H18" i="819"/>
  <c r="F18" i="819"/>
  <c r="H16" i="819"/>
  <c r="F16" i="819"/>
  <c r="H14" i="819"/>
  <c r="A3" i="819"/>
  <c r="A2" i="819"/>
  <c r="A1" i="819"/>
  <c r="G223" i="818"/>
  <c r="H222" i="818"/>
  <c r="F222" i="818"/>
  <c r="H221" i="818"/>
  <c r="F221" i="818"/>
  <c r="H220" i="818"/>
  <c r="F220" i="818"/>
  <c r="H217" i="818"/>
  <c r="F217" i="818"/>
  <c r="H216" i="818"/>
  <c r="F216" i="818"/>
  <c r="H213" i="818"/>
  <c r="F213" i="818"/>
  <c r="H211" i="818"/>
  <c r="F211" i="818"/>
  <c r="H210" i="818"/>
  <c r="F210" i="818"/>
  <c r="H209" i="818"/>
  <c r="F209" i="818"/>
  <c r="H208" i="818"/>
  <c r="F208" i="818"/>
  <c r="H207" i="818"/>
  <c r="F207" i="818"/>
  <c r="H206" i="818"/>
  <c r="F206" i="818"/>
  <c r="H205" i="818"/>
  <c r="F205" i="818"/>
  <c r="H204" i="818"/>
  <c r="F204" i="818"/>
  <c r="H203" i="818"/>
  <c r="F203" i="818"/>
  <c r="H201" i="818"/>
  <c r="F201" i="818"/>
  <c r="H200" i="818"/>
  <c r="F200" i="818"/>
  <c r="H199" i="818"/>
  <c r="F199" i="818"/>
  <c r="H198" i="818"/>
  <c r="F198" i="818"/>
  <c r="H197" i="818"/>
  <c r="F197" i="818"/>
  <c r="H196" i="818"/>
  <c r="F196" i="818"/>
  <c r="H195" i="818"/>
  <c r="F195" i="818"/>
  <c r="H193" i="818"/>
  <c r="F193" i="818"/>
  <c r="H192" i="818"/>
  <c r="F192" i="818"/>
  <c r="H188" i="818"/>
  <c r="F188" i="818"/>
  <c r="H187" i="818"/>
  <c r="F187" i="818"/>
  <c r="H186" i="818"/>
  <c r="F186" i="818"/>
  <c r="H185" i="818"/>
  <c r="F185" i="818"/>
  <c r="H184" i="818"/>
  <c r="F184" i="818"/>
  <c r="H182" i="818"/>
  <c r="F182" i="818"/>
  <c r="H180" i="818"/>
  <c r="F180" i="818"/>
  <c r="H178" i="818"/>
  <c r="F178" i="818"/>
  <c r="H177" i="818"/>
  <c r="F177" i="818"/>
  <c r="H176" i="818"/>
  <c r="F176" i="818"/>
  <c r="H175" i="818"/>
  <c r="F175" i="818"/>
  <c r="H174" i="818"/>
  <c r="F174" i="818"/>
  <c r="H173" i="818"/>
  <c r="F173" i="818"/>
  <c r="H172" i="818"/>
  <c r="F172" i="818"/>
  <c r="H171" i="818"/>
  <c r="F171" i="818"/>
  <c r="H170" i="818"/>
  <c r="F170" i="818"/>
  <c r="H168" i="818"/>
  <c r="F168" i="818"/>
  <c r="H167" i="818"/>
  <c r="F167" i="818"/>
  <c r="H166" i="818"/>
  <c r="F166" i="818"/>
  <c r="H165" i="818"/>
  <c r="F165" i="818"/>
  <c r="H164" i="818"/>
  <c r="F164" i="818"/>
  <c r="H163" i="818"/>
  <c r="F163" i="818"/>
  <c r="H161" i="818"/>
  <c r="F161" i="818"/>
  <c r="H160" i="818"/>
  <c r="F160" i="818"/>
  <c r="H159" i="818"/>
  <c r="F159" i="818"/>
  <c r="H158" i="818"/>
  <c r="F158" i="818"/>
  <c r="H157" i="818"/>
  <c r="F157" i="818"/>
  <c r="H156" i="818"/>
  <c r="F156" i="818"/>
  <c r="H155" i="818"/>
  <c r="F155" i="818"/>
  <c r="H151" i="818"/>
  <c r="F151" i="818"/>
  <c r="H150" i="818"/>
  <c r="F150" i="818"/>
  <c r="H149" i="818"/>
  <c r="F149" i="818"/>
  <c r="H148" i="818"/>
  <c r="F148" i="818"/>
  <c r="H147" i="818"/>
  <c r="F147" i="818"/>
  <c r="H146" i="818"/>
  <c r="F146" i="818"/>
  <c r="H145" i="818"/>
  <c r="F145" i="818"/>
  <c r="H144" i="818"/>
  <c r="F144" i="818"/>
  <c r="H141" i="818"/>
  <c r="F141" i="818"/>
  <c r="H140" i="818"/>
  <c r="F140" i="818"/>
  <c r="H139" i="818"/>
  <c r="H116" i="818"/>
  <c r="F117" i="818" s="1"/>
  <c r="H117" i="818" s="1"/>
  <c r="F119" i="818" s="1"/>
  <c r="H119" i="818" s="1"/>
  <c r="F120" i="818" s="1"/>
  <c r="H120" i="818" s="1"/>
  <c r="F123" i="818" s="1"/>
  <c r="H123" i="818" s="1"/>
  <c r="F124" i="818" s="1"/>
  <c r="H124" i="818" s="1"/>
  <c r="F125" i="818" s="1"/>
  <c r="H125" i="818" s="1"/>
  <c r="F126" i="818" s="1"/>
  <c r="H126" i="818" s="1"/>
  <c r="F127" i="818" s="1"/>
  <c r="H127" i="818" s="1"/>
  <c r="F128" i="818" s="1"/>
  <c r="H128" i="818" s="1"/>
  <c r="F129" i="818" s="1"/>
  <c r="H129" i="818" s="1"/>
  <c r="F130" i="818" s="1"/>
  <c r="H130" i="818" s="1"/>
  <c r="F131" i="818" s="1"/>
  <c r="H131" i="818" s="1"/>
  <c r="F133" i="818" s="1"/>
  <c r="H133" i="818" s="1"/>
  <c r="G134" i="818" s="1"/>
  <c r="F116" i="818"/>
  <c r="H112" i="818"/>
  <c r="F112" i="818"/>
  <c r="H111" i="818"/>
  <c r="F111" i="818"/>
  <c r="H110" i="818"/>
  <c r="F110" i="818"/>
  <c r="H107" i="818"/>
  <c r="F107" i="818"/>
  <c r="H106" i="818"/>
  <c r="F106" i="818"/>
  <c r="H105" i="818"/>
  <c r="F105" i="818"/>
  <c r="H104" i="818"/>
  <c r="F104" i="818"/>
  <c r="H103" i="818"/>
  <c r="F103" i="818"/>
  <c r="H102" i="818"/>
  <c r="F102" i="818"/>
  <c r="H99" i="818"/>
  <c r="F99" i="818"/>
  <c r="H98" i="818"/>
  <c r="F98" i="818"/>
  <c r="H97" i="818"/>
  <c r="G92" i="818"/>
  <c r="H91" i="818"/>
  <c r="F91" i="818"/>
  <c r="H89" i="818"/>
  <c r="F89" i="818"/>
  <c r="H86" i="818"/>
  <c r="F86" i="818"/>
  <c r="H85" i="818"/>
  <c r="F85" i="818"/>
  <c r="H83" i="818"/>
  <c r="F83" i="818"/>
  <c r="H82" i="818"/>
  <c r="F82" i="818"/>
  <c r="H81" i="818"/>
  <c r="F81" i="818"/>
  <c r="H80" i="818"/>
  <c r="F80" i="818"/>
  <c r="H79" i="818"/>
  <c r="F79" i="818"/>
  <c r="H78" i="818"/>
  <c r="F78" i="818"/>
  <c r="H77" i="818"/>
  <c r="F77" i="818"/>
  <c r="H76" i="818"/>
  <c r="F76" i="818"/>
  <c r="H75" i="818"/>
  <c r="F75" i="818"/>
  <c r="H73" i="818"/>
  <c r="F73" i="818"/>
  <c r="H72" i="818"/>
  <c r="F72" i="818"/>
  <c r="H71" i="818"/>
  <c r="F71" i="818"/>
  <c r="H70" i="818"/>
  <c r="F70" i="818"/>
  <c r="H69" i="818"/>
  <c r="F69" i="818"/>
  <c r="H68" i="818"/>
  <c r="F68" i="818"/>
  <c r="H67" i="818"/>
  <c r="F67" i="818"/>
  <c r="H65" i="818"/>
  <c r="F65" i="818"/>
  <c r="H64" i="818"/>
  <c r="F64" i="818"/>
  <c r="H63" i="818"/>
  <c r="F63" i="818"/>
  <c r="H62" i="818"/>
  <c r="F62" i="818"/>
  <c r="H61" i="818"/>
  <c r="F61" i="818"/>
  <c r="H60" i="818"/>
  <c r="F60" i="818"/>
  <c r="H59" i="818"/>
  <c r="F59" i="818"/>
  <c r="H58" i="818"/>
  <c r="F58" i="818"/>
  <c r="H57" i="818"/>
  <c r="F57" i="818"/>
  <c r="H56" i="818"/>
  <c r="F56" i="818"/>
  <c r="H52" i="818"/>
  <c r="F52" i="818"/>
  <c r="H51" i="818"/>
  <c r="F51" i="818"/>
  <c r="H50" i="818"/>
  <c r="F50" i="818"/>
  <c r="H49" i="818"/>
  <c r="F49" i="818"/>
  <c r="H48" i="818"/>
  <c r="F48" i="818"/>
  <c r="H47" i="818"/>
  <c r="F47" i="818"/>
  <c r="H46" i="818"/>
  <c r="F46" i="818"/>
  <c r="H45" i="818"/>
  <c r="F45" i="818"/>
  <c r="H44" i="818"/>
  <c r="F44" i="818"/>
  <c r="H43" i="818"/>
  <c r="F43" i="818"/>
  <c r="H42" i="818"/>
  <c r="F42" i="818"/>
  <c r="H39" i="818"/>
  <c r="F39" i="818"/>
  <c r="H37" i="818"/>
  <c r="F37" i="818"/>
  <c r="H36" i="818"/>
  <c r="F36" i="818"/>
  <c r="H35" i="818"/>
  <c r="F35" i="818"/>
  <c r="H34" i="818"/>
  <c r="F34" i="818"/>
  <c r="H33" i="818"/>
  <c r="F33" i="818"/>
  <c r="H32" i="818"/>
  <c r="F32" i="818"/>
  <c r="H31" i="818"/>
  <c r="F31" i="818"/>
  <c r="H30" i="818"/>
  <c r="F30" i="818"/>
  <c r="H29" i="818"/>
  <c r="F29" i="818"/>
  <c r="H28" i="818"/>
  <c r="F28" i="818"/>
  <c r="H27" i="818"/>
  <c r="F27" i="818"/>
  <c r="H26" i="818"/>
  <c r="F26" i="818"/>
  <c r="H24" i="818"/>
  <c r="F24" i="818"/>
  <c r="H20" i="818"/>
  <c r="F20" i="818"/>
  <c r="H19" i="818"/>
  <c r="F19" i="818"/>
  <c r="H18" i="818"/>
  <c r="F18" i="818"/>
  <c r="H17" i="818"/>
  <c r="F17" i="818"/>
  <c r="H16" i="818"/>
  <c r="F16" i="818"/>
  <c r="H15" i="818"/>
  <c r="A3" i="818"/>
  <c r="A2" i="818"/>
  <c r="A1" i="81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18" l="1"/>
  <c r="A8" i="819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<sst xmlns="http://schemas.openxmlformats.org/spreadsheetml/2006/main" count="1076" uniqueCount="544">
  <si>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</si>
  <si>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</si>
  <si>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</si>
  <si>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</si>
  <si>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</si>
  <si>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</si>
  <si>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</si>
  <si>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</si>
  <si>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</si>
  <si>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</si>
  <si>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</si>
  <si>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</si>
  <si>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</si>
  <si>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</si>
  <si>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</si>
  <si>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</si>
  <si>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</si>
  <si>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</si>
  <si>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</si>
  <si>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</si>
  <si>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</si>
  <si>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</si>
  <si>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</si>
  <si>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</si>
  <si>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</si>
  <si>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</si>
  <si>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</si>
  <si>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</si>
  <si>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</si>
  <si>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</si>
  <si>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</si>
  <si>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</si>
  <si>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</si>
  <si>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</si>
  <si>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</si>
  <si>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</si>
  <si>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</si>
  <si>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</si>
  <si>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</si>
  <si>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</si>
  <si>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</si>
  <si>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</si>
  <si>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</si>
  <si>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</si>
  <si>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</si>
  <si>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</si>
  <si>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</si>
  <si>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</si>
  <si>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</si>
  <si>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</si>
  <si>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</si>
  <si>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</si>
  <si>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</si>
  <si>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</si>
  <si>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</si>
  <si>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</si>
  <si>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</si>
  <si>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</si>
  <si>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</si>
  <si>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</si>
  <si>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</si>
  <si>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</si>
  <si>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</si>
  <si>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</si>
  <si>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</si>
  <si>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</si>
  <si>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</si>
  <si>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</si>
  <si>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</si>
  <si>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</si>
  <si>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</si>
  <si>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</si>
  <si>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</si>
  <si>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</si>
  <si>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</si>
  <si>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</si>
  <si>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</si>
  <si>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</si>
  <si>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</si>
  <si>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</si>
  <si>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</si>
  <si>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</si>
  <si>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</si>
  <si>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</si>
  <si>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</si>
  <si>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</si>
  <si>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</si>
  <si>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</si>
  <si>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</si>
  <si>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</si>
  <si>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</si>
  <si>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</si>
  <si>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</si>
  <si>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</si>
  <si>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</si>
  <si>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</si>
  <si>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</si>
  <si>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</si>
  <si>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</si>
  <si>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</si>
  <si>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</si>
  <si>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</si>
  <si>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</si>
  <si>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</si>
  <si>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</si>
  <si>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</si>
  <si>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</si>
  <si>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</si>
  <si>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</si>
  <si>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</si>
  <si>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</si>
  <si>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</si>
  <si>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</si>
  <si>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</si>
  <si>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</si>
  <si>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</si>
  <si>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</si>
  <si>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</si>
  <si>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</si>
  <si>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</si>
  <si>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</si>
  <si>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</si>
  <si>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</si>
  <si>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</si>
  <si>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</si>
  <si>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</si>
  <si>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</si>
  <si>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</si>
  <si>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</si>
  <si>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</si>
  <si>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</si>
  <si>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</si>
  <si>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</si>
  <si>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</si>
  <si>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</si>
  <si>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</si>
  <si>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</si>
  <si>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</si>
  <si>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</si>
  <si>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</si>
  <si>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</si>
  <si>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</si>
  <si>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</si>
  <si>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</si>
  <si>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</si>
  <si>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</si>
  <si>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</si>
  <si>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</si>
  <si>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</si>
  <si>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</si>
  <si>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</si>
  <si>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</si>
  <si>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</si>
  <si>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</si>
  <si>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</si>
  <si>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</si>
  <si>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</si>
  <si>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</si>
  <si>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</si>
  <si>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</si>
  <si>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</si>
  <si>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</si>
  <si>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</si>
  <si>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</si>
  <si>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</si>
  <si>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</si>
  <si>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</si>
  <si>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</si>
  <si>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</si>
  <si>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</si>
  <si>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</si>
  <si>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</si>
  <si>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</si>
  <si>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</si>
  <si>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</si>
  <si>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</si>
  <si>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</si>
  <si>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</si>
  <si>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</si>
  <si>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</si>
  <si>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</si>
  <si>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</si>
  <si>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</si>
  <si>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</si>
  <si>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</si>
  <si>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</si>
  <si>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</si>
  <si>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</si>
  <si>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</si>
  <si>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</si>
  <si>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</si>
  <si>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</si>
  <si>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</si>
  <si>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</si>
  <si>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</si>
  <si>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</si>
  <si>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</si>
  <si>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</si>
  <si>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</si>
  <si>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</si>
  <si>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</si>
  <si>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</si>
  <si>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</si>
  <si>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</si>
  <si>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</si>
  <si>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</si>
  <si>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</si>
  <si>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</si>
  <si>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</si>
  <si>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</si>
  <si>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</si>
  <si>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</si>
  <si>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</si>
  <si>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</si>
  <si>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</si>
  <si>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</si>
  <si>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</si>
  <si>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</si>
  <si>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</si>
  <si>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</si>
  <si>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</si>
  <si>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</si>
  <si>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</si>
  <si>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</si>
  <si>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</si>
  <si>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</si>
  <si>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</si>
  <si>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</si>
  <si>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</si>
  <si>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</si>
  <si>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</si>
  <si>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</si>
  <si>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</si>
  <si>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</si>
  <si>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</si>
  <si>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</si>
  <si>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</si>
  <si>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</si>
  <si>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</si>
  <si>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</si>
  <si>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</si>
  <si>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</si>
  <si>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</si>
  <si>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</si>
  <si>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</si>
  <si>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</si>
  <si>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</si>
  <si>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</si>
  <si>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</si>
  <si>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</si>
  <si>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</si>
  <si>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</si>
  <si>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</si>
  <si>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</si>
  <si>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</si>
  <si>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</si>
  <si>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</si>
  <si>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</si>
  <si>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</si>
  <si>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</si>
  <si>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</si>
  <si>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</si>
  <si>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</si>
  <si>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</si>
  <si>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</si>
  <si>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</si>
  <si>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</si>
  <si>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</si>
  <si>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</si>
  <si>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</si>
  <si>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</si>
  <si>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</si>
  <si>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</si>
  <si>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</si>
  <si>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</si>
  <si>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</si>
  <si>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</si>
  <si>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</si>
  <si>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</si>
  <si>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</si>
  <si>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</si>
  <si>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</si>
  <si>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</si>
  <si>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</si>
  <si>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</si>
  <si>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</si>
  <si>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</si>
  <si>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</si>
  <si>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</si>
  <si>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</si>
  <si>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</si>
  <si>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</si>
  <si>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</si>
  <si>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</si>
  <si>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</si>
  <si>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</si>
  <si>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</si>
  <si>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</si>
  <si>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</si>
  <si>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</si>
  <si>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</si>
  <si>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</si>
  <si>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</si>
  <si>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</si>
  <si>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</si>
  <si>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</si>
  <si>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</si>
  <si>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</si>
  <si>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</si>
  <si>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</si>
  <si>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</si>
  <si>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</si>
  <si>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</si>
  <si>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</si>
  <si>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</si>
  <si>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</si>
  <si>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</si>
  <si>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</si>
  <si>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</si>
  <si>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</si>
  <si>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</si>
  <si>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</si>
  <si>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</si>
  <si>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</si>
  <si>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</si>
  <si>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</si>
  <si>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</si>
  <si>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</si>
  <si>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</si>
  <si>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</si>
  <si>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</si>
  <si>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</si>
  <si>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</si>
  <si>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</si>
  <si>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</si>
  <si>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</si>
  <si>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</si>
  <si>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</si>
  <si>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</si>
  <si>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</si>
  <si>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</si>
  <si>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</si>
  <si>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</si>
  <si>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</si>
  <si>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</si>
  <si>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</si>
  <si>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</si>
  <si>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</si>
  <si>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</si>
  <si>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</si>
  <si>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</si>
  <si>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</si>
  <si>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</si>
  <si>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</si>
  <si>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</si>
  <si>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</si>
  <si>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</si>
  <si>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</si>
  <si>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</si>
  <si>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</si>
  <si>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</si>
  <si>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</si>
  <si>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</si>
  <si>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</si>
  <si>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</si>
  <si>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</si>
  <si>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</si>
  <si>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</si>
  <si>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</si>
  <si>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</si>
  <si>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</si>
  <si>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</si>
  <si>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</si>
  <si>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</si>
  <si>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</si>
  <si>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</si>
  <si>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</si>
  <si>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</si>
  <si>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</si>
  <si>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</si>
  <si>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</si>
  <si>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</si>
  <si>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</si>
  <si>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</si>
  <si>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</si>
  <si>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</si>
  <si>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</si>
  <si>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</si>
  <si>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</si>
  <si>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</si>
  <si>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</si>
  <si>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</si>
  <si>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</si>
  <si>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</si>
  <si>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</si>
  <si>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</si>
  <si>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</si>
  <si>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</si>
  <si>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</si>
  <si>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</si>
  <si>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</si>
  <si>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</si>
  <si>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</si>
  <si>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</si>
  <si>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</si>
  <si>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</si>
  <si>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</si>
  <si>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</si>
  <si>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</si>
  <si>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</si>
  <si>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</si>
  <si>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</si>
  <si>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</si>
  <si>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</si>
  <si>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</si>
  <si>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</si>
  <si>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</si>
  <si>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</si>
  <si>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</si>
  <si>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</si>
  <si>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</si>
  <si>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</si>
  <si>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</si>
  <si>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</si>
  <si>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</si>
  <si>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</si>
  <si>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</si>
  <si>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</si>
  <si>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</si>
  <si>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</si>
  <si>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</si>
  <si>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</si>
  <si>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</si>
  <si>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</si>
  <si>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</si>
  <si>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</si>
  <si>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</si>
  <si>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</si>
  <si>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</si>
  <si>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</si>
  <si>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</si>
  <si>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</si>
  <si>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</si>
  <si>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</si>
  <si>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</si>
  <si>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</si>
  <si>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</si>
  <si>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</si>
  <si>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</si>
  <si>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</si>
  <si>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</si>
  <si>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</si>
  <si>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</si>
  <si>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</si>
  <si>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</si>
  <si>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</si>
  <si>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</si>
  <si>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</si>
  <si>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</si>
  <si>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</si>
  <si>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</si>
  <si>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</si>
  <si>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</si>
  <si>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</si>
  <si>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</si>
  <si>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</si>
  <si>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</si>
  <si>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</si>
  <si>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</si>
  <si>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</si>
  <si>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</si>
  <si>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</si>
  <si>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</si>
  <si>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</si>
  <si>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</si>
  <si>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</si>
  <si>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</si>
  <si>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</si>
  <si>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</si>
  <si>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</si>
  <si>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</si>
  <si>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</si>
  <si>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</si>
  <si>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</si>
  <si>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</si>
  <si>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</si>
  <si>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</si>
  <si>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</si>
  <si>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</si>
  <si>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</si>
  <si>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</si>
  <si>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</si>
  <si>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</si>
  <si>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</si>
  <si>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</si>
  <si>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</si>
  <si>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</si>
  <si>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</si>
  <si>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</si>
  <si>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</si>
  <si>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</si>
  <si>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</si>
  <si>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</si>
  <si>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</si>
  <si>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</si>
  <si>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</si>
  <si>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</si>
  <si>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</si>
  <si>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</si>
  <si>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</si>
  <si>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</si>
  <si>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</si>
  <si>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</si>
  <si>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</si>
  <si>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</si>
  <si>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</si>
  <si>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</si>
  <si>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</si>
  <si>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</si>
  <si>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</si>
  <si>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</si>
  <si>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</si>
  <si>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</si>
  <si>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</si>
  <si>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</si>
  <si>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</si>
  <si>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</si>
  <si>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</si>
  <si>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</si>
  <si>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</si>
  <si>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</si>
  <si>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</si>
  <si>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</si>
  <si>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</si>
  <si>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</si>
  <si>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</si>
  <si>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</si>
  <si>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</si>
  <si>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</si>
  <si>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</si>
  <si>
    <t>doc.: IEEE 802.11-16/1292r4</t>
  </si>
  <si>
    <t>R4: friday</t>
  </si>
  <si>
    <t>R4</t>
  </si>
  <si>
    <t>WUR Study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</si>
</sst>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57" fillId="34" borderId="18" xfId="0" applyFont="1" applyFill="1" applyBorder="1" applyAlignment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comments" Target="../comments1.x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printerSettings" Target="../printerSettings/printerSettings13.bin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9" sqref="C9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4" t="str">
        <f>Parameters!B1</f>
        <v>160th IEEE 802.11 WIRELESS LOCAL AREA NETWORKS SESSION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IS2" s="1" t="s">
        <v>3</v>
      </c>
    </row>
    <row r="3" spans="1:253" ht="15.75" customHeight="1" x14ac:dyDescent="0.2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</row>
    <row r="4" spans="1:253" ht="15.75" customHeight="1" x14ac:dyDescent="0.2"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253" ht="21" customHeight="1" x14ac:dyDescent="0.2">
      <c r="B5" s="263" t="str">
        <f>Parameters!B2</f>
        <v>Grand Hyatt,  San Antonio, TX, USA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</row>
    <row r="6" spans="1:253" ht="15.75" customHeight="1" x14ac:dyDescent="0.2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</row>
    <row r="7" spans="1:253" ht="15.75" customHeight="1" x14ac:dyDescent="0.2">
      <c r="A7" s="54"/>
      <c r="B7" s="265" t="str">
        <f>Parameters!B3</f>
        <v>Nov 6-11, 2016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74"/>
      <c r="R7" s="74"/>
    </row>
    <row r="8" spans="1:253" ht="15.75" customHeight="1" x14ac:dyDescent="0.2">
      <c r="A8" s="5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4" t="s">
        <v>2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74"/>
      <c r="R25" s="74"/>
    </row>
    <row r="26" spans="1:21" ht="15.75" customHeight="1" x14ac:dyDescent="0.2">
      <c r="A26" s="5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74"/>
      <c r="R26" s="74"/>
    </row>
    <row r="27" spans="1:21" ht="15.75" customHeight="1" x14ac:dyDescent="0.2">
      <c r="B27" s="251" t="s">
        <v>130</v>
      </c>
      <c r="C27" s="251"/>
      <c r="D27" s="251"/>
      <c r="E27" s="251"/>
      <c r="F27" s="251"/>
      <c r="G27" s="251"/>
      <c r="H27" s="251"/>
      <c r="I27" s="251"/>
      <c r="J27" s="252"/>
      <c r="K27" s="252"/>
      <c r="L27" s="248" t="str">
        <f>Title!C14</f>
        <v>adrian.p.stephens@ieee.org</v>
      </c>
      <c r="M27" s="249"/>
      <c r="N27" s="249"/>
      <c r="O27" s="249"/>
      <c r="P27" s="249"/>
      <c r="Q27" s="249"/>
      <c r="R27" s="249"/>
    </row>
    <row r="28" spans="1:21" ht="15.75" customHeight="1" x14ac:dyDescent="0.2">
      <c r="B28" s="253"/>
      <c r="C28" s="253"/>
      <c r="D28" s="253"/>
      <c r="E28" s="253"/>
      <c r="F28" s="253"/>
      <c r="G28" s="253"/>
      <c r="H28" s="253"/>
      <c r="I28" s="253"/>
      <c r="J28" s="252"/>
      <c r="K28" s="252"/>
      <c r="L28" s="250"/>
      <c r="M28" s="250"/>
      <c r="N28" s="250"/>
      <c r="O28" s="250"/>
      <c r="P28" s="250"/>
      <c r="Q28" s="250"/>
      <c r="R28" s="250"/>
    </row>
    <row r="29" spans="1:21" ht="15.75" customHeight="1" x14ac:dyDescent="0.2">
      <c r="B29" s="251" t="s">
        <v>52</v>
      </c>
      <c r="C29" s="251"/>
      <c r="D29" s="251"/>
      <c r="E29" s="251"/>
      <c r="F29" s="251"/>
      <c r="G29" s="251"/>
      <c r="H29" s="251"/>
      <c r="I29" s="251"/>
      <c r="J29" s="252"/>
      <c r="K29" s="252"/>
      <c r="L29" s="248" t="str">
        <f>Title!I14</f>
        <v>jrosdahl@ieee.org</v>
      </c>
      <c r="M29" s="249"/>
      <c r="N29" s="249"/>
      <c r="O29" s="249"/>
      <c r="P29" s="249"/>
      <c r="Q29" s="249"/>
      <c r="R29" s="249"/>
    </row>
    <row r="30" spans="1:21" ht="15.75" customHeight="1" x14ac:dyDescent="0.2">
      <c r="B30" s="253"/>
      <c r="C30" s="253"/>
      <c r="D30" s="253"/>
      <c r="E30" s="253"/>
      <c r="F30" s="253"/>
      <c r="G30" s="253"/>
      <c r="H30" s="253"/>
      <c r="I30" s="253"/>
      <c r="J30" s="252"/>
      <c r="K30" s="252"/>
      <c r="L30" s="250"/>
      <c r="M30" s="250"/>
      <c r="N30" s="250"/>
      <c r="O30" s="250"/>
      <c r="P30" s="250"/>
      <c r="Q30" s="250"/>
      <c r="R30" s="250"/>
    </row>
    <row r="31" spans="1:21" ht="15.75" customHeight="1" x14ac:dyDescent="0.2">
      <c r="B31" s="251" t="s">
        <v>62</v>
      </c>
      <c r="C31" s="251"/>
      <c r="D31" s="251"/>
      <c r="E31" s="251"/>
      <c r="F31" s="251"/>
      <c r="G31" s="251"/>
      <c r="H31" s="251"/>
      <c r="I31" s="251"/>
      <c r="J31" s="252"/>
      <c r="K31" s="252"/>
      <c r="L31" s="248" t="str">
        <f>Title!I20</f>
        <v>dorothy.stanley@hpe.com</v>
      </c>
      <c r="M31" s="249"/>
      <c r="N31" s="249"/>
      <c r="O31" s="249"/>
      <c r="P31" s="249"/>
      <c r="Q31" s="249"/>
      <c r="R31" s="249"/>
    </row>
    <row r="32" spans="1:21" ht="15.75" customHeight="1" x14ac:dyDescent="0.2">
      <c r="B32" s="253"/>
      <c r="C32" s="253"/>
      <c r="D32" s="253"/>
      <c r="E32" s="253"/>
      <c r="F32" s="253"/>
      <c r="G32" s="253"/>
      <c r="H32" s="253"/>
      <c r="I32" s="253"/>
      <c r="J32" s="252"/>
      <c r="K32" s="252"/>
      <c r="L32" s="250"/>
      <c r="M32" s="250"/>
      <c r="N32" s="250"/>
      <c r="O32" s="250"/>
      <c r="P32" s="250"/>
      <c r="Q32" s="250"/>
      <c r="R32" s="25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3" zoomScale="70" zoomScaleNormal="70" workbookViewId="0">
      <selection activeCell="J30" sqref="J30:J33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84" t="str">
        <f>" 802.11 Agenda R" &amp;Parameters!B8</f>
        <v xml:space="preserve"> 802.11 Agenda R4</v>
      </c>
      <c r="B1" s="286" t="str">
        <f>Parameters!B2</f>
        <v>Grand Hyatt,  San Antonio, TX, USA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s="2" customFormat="1" ht="20.25" customHeight="1" x14ac:dyDescent="0.2">
      <c r="A2" s="28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5"/>
      <c r="B3" s="309" t="str">
        <f>Parameters!B3</f>
        <v>Nov 6-11, 2016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19">
        <f>B5+1</f>
        <v>42681</v>
      </c>
      <c r="D5" s="320"/>
      <c r="E5" s="320"/>
      <c r="F5" s="320"/>
      <c r="G5" s="320"/>
      <c r="H5" s="321"/>
      <c r="I5" s="319">
        <f>B5+2</f>
        <v>42682</v>
      </c>
      <c r="J5" s="320"/>
      <c r="K5" s="320"/>
      <c r="L5" s="320"/>
      <c r="M5" s="320"/>
      <c r="N5" s="321"/>
      <c r="O5" s="319">
        <f>B5+3</f>
        <v>42683</v>
      </c>
      <c r="P5" s="320"/>
      <c r="Q5" s="320"/>
      <c r="R5" s="320"/>
      <c r="S5" s="320"/>
      <c r="T5" s="321"/>
      <c r="U5" s="319">
        <f>B5+4</f>
        <v>42684</v>
      </c>
      <c r="V5" s="320"/>
      <c r="W5" s="320"/>
      <c r="X5" s="320"/>
      <c r="Y5" s="320"/>
      <c r="Z5" s="321"/>
      <c r="AA5" s="319">
        <f>B5+5</f>
        <v>42685</v>
      </c>
      <c r="AB5" s="320"/>
      <c r="AC5" s="320"/>
      <c r="AD5" s="320"/>
      <c r="AE5" s="320"/>
      <c r="AF5" s="321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07" t="s">
        <v>143</v>
      </c>
      <c r="J6" s="308"/>
      <c r="K6" s="308"/>
      <c r="L6" s="308"/>
      <c r="M6" s="30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67" t="s">
        <v>63</v>
      </c>
      <c r="D7" s="270"/>
      <c r="E7" s="273" t="s">
        <v>55</v>
      </c>
      <c r="F7" s="270"/>
      <c r="G7" s="270"/>
      <c r="H7" s="270"/>
      <c r="I7" s="290" t="s">
        <v>496</v>
      </c>
      <c r="J7" s="270"/>
      <c r="K7" s="296" t="s">
        <v>147</v>
      </c>
      <c r="L7" s="273" t="s">
        <v>55</v>
      </c>
      <c r="M7" s="270"/>
      <c r="N7" s="270"/>
      <c r="O7" s="267" t="s">
        <v>63</v>
      </c>
      <c r="P7" s="322" t="s">
        <v>418</v>
      </c>
      <c r="Q7" s="296" t="s">
        <v>147</v>
      </c>
      <c r="R7" s="293" t="s">
        <v>46</v>
      </c>
      <c r="S7" s="270"/>
      <c r="T7" s="270"/>
      <c r="U7" s="267" t="s">
        <v>63</v>
      </c>
      <c r="V7" s="267" t="s">
        <v>63</v>
      </c>
      <c r="W7" s="333" t="s">
        <v>54</v>
      </c>
      <c r="X7" s="327" t="s">
        <v>55</v>
      </c>
      <c r="Y7" s="329"/>
      <c r="Z7" s="324" t="s">
        <v>471</v>
      </c>
      <c r="AA7" s="310" t="s">
        <v>65</v>
      </c>
      <c r="AB7" s="311"/>
      <c r="AC7" s="311"/>
      <c r="AD7" s="311"/>
      <c r="AE7" s="311"/>
      <c r="AF7" s="312"/>
    </row>
    <row r="8" spans="1:32" s="2" customFormat="1" ht="15.75" customHeight="1" x14ac:dyDescent="0.2">
      <c r="A8" s="101" t="s">
        <v>36</v>
      </c>
      <c r="B8" s="119"/>
      <c r="C8" s="268"/>
      <c r="D8" s="271"/>
      <c r="E8" s="274"/>
      <c r="F8" s="271"/>
      <c r="G8" s="271"/>
      <c r="H8" s="271"/>
      <c r="I8" s="291"/>
      <c r="J8" s="271"/>
      <c r="K8" s="297"/>
      <c r="L8" s="274"/>
      <c r="M8" s="271"/>
      <c r="N8" s="271"/>
      <c r="O8" s="268"/>
      <c r="P8" s="323"/>
      <c r="Q8" s="297"/>
      <c r="R8" s="294"/>
      <c r="S8" s="271"/>
      <c r="T8" s="271"/>
      <c r="U8" s="268"/>
      <c r="V8" s="268"/>
      <c r="W8" s="334"/>
      <c r="X8" s="328"/>
      <c r="Y8" s="330"/>
      <c r="Z8" s="325"/>
      <c r="AA8" s="313"/>
      <c r="AB8" s="314"/>
      <c r="AC8" s="314"/>
      <c r="AD8" s="314"/>
      <c r="AE8" s="314"/>
      <c r="AF8" s="315"/>
    </row>
    <row r="9" spans="1:32" s="2" customFormat="1" ht="15.75" customHeight="1" x14ac:dyDescent="0.2">
      <c r="A9" s="123" t="s">
        <v>34</v>
      </c>
      <c r="B9" s="95"/>
      <c r="C9" s="268"/>
      <c r="D9" s="271"/>
      <c r="E9" s="274"/>
      <c r="F9" s="271"/>
      <c r="G9" s="271"/>
      <c r="H9" s="271"/>
      <c r="I9" s="291"/>
      <c r="J9" s="271"/>
      <c r="K9" s="297"/>
      <c r="L9" s="274"/>
      <c r="M9" s="271"/>
      <c r="N9" s="271"/>
      <c r="O9" s="268"/>
      <c r="P9" s="323"/>
      <c r="Q9" s="297"/>
      <c r="R9" s="294"/>
      <c r="S9" s="271"/>
      <c r="T9" s="271"/>
      <c r="U9" s="268"/>
      <c r="V9" s="268"/>
      <c r="W9" s="334"/>
      <c r="X9" s="328"/>
      <c r="Y9" s="330"/>
      <c r="Z9" s="325"/>
      <c r="AA9" s="313"/>
      <c r="AB9" s="314"/>
      <c r="AC9" s="314"/>
      <c r="AD9" s="314"/>
      <c r="AE9" s="314"/>
      <c r="AF9" s="315"/>
    </row>
    <row r="10" spans="1:32" s="2" customFormat="1" ht="15.75" customHeight="1" x14ac:dyDescent="0.2">
      <c r="A10" s="123" t="s">
        <v>35</v>
      </c>
      <c r="B10" s="95"/>
      <c r="C10" s="269"/>
      <c r="D10" s="272"/>
      <c r="E10" s="274"/>
      <c r="F10" s="272"/>
      <c r="G10" s="272"/>
      <c r="H10" s="272"/>
      <c r="I10" s="292"/>
      <c r="J10" s="272"/>
      <c r="K10" s="297"/>
      <c r="L10" s="274"/>
      <c r="M10" s="272"/>
      <c r="N10" s="272"/>
      <c r="O10" s="269"/>
      <c r="P10" s="323"/>
      <c r="Q10" s="297"/>
      <c r="R10" s="295"/>
      <c r="S10" s="272"/>
      <c r="T10" s="272"/>
      <c r="U10" s="269"/>
      <c r="V10" s="269"/>
      <c r="W10" s="335"/>
      <c r="X10" s="328"/>
      <c r="Y10" s="331"/>
      <c r="Z10" s="326"/>
      <c r="AA10" s="313"/>
      <c r="AB10" s="314"/>
      <c r="AC10" s="314"/>
      <c r="AD10" s="314"/>
      <c r="AE10" s="314"/>
      <c r="AF10" s="315"/>
    </row>
    <row r="11" spans="1:32" s="2" customFormat="1" ht="27" customHeight="1" x14ac:dyDescent="0.2">
      <c r="A11" s="124" t="s">
        <v>21</v>
      </c>
      <c r="B11" s="122"/>
      <c r="C11" s="346" t="s">
        <v>6</v>
      </c>
      <c r="D11" s="347"/>
      <c r="E11" s="347"/>
      <c r="F11" s="347"/>
      <c r="G11" s="347"/>
      <c r="H11" s="332"/>
      <c r="I11" s="306" t="s">
        <v>6</v>
      </c>
      <c r="J11" s="306"/>
      <c r="K11" s="306"/>
      <c r="L11" s="306"/>
      <c r="M11" s="306"/>
      <c r="N11" s="306"/>
      <c r="O11" s="332" t="s">
        <v>6</v>
      </c>
      <c r="P11" s="306"/>
      <c r="Q11" s="306"/>
      <c r="R11" s="306"/>
      <c r="S11" s="306"/>
      <c r="T11" s="306"/>
      <c r="U11" s="306" t="s">
        <v>6</v>
      </c>
      <c r="V11" s="306"/>
      <c r="W11" s="306"/>
      <c r="X11" s="306"/>
      <c r="Y11" s="306"/>
      <c r="Z11" s="306"/>
      <c r="AA11" s="313"/>
      <c r="AB11" s="314"/>
      <c r="AC11" s="314"/>
      <c r="AD11" s="314"/>
      <c r="AE11" s="314"/>
      <c r="AF11" s="315"/>
    </row>
    <row r="12" spans="1:32" s="2" customFormat="1" ht="15.75" customHeight="1" x14ac:dyDescent="0.2">
      <c r="A12" s="121" t="s">
        <v>20</v>
      </c>
      <c r="B12" s="95"/>
      <c r="C12" s="275" t="s">
        <v>493</v>
      </c>
      <c r="D12" s="276"/>
      <c r="E12" s="276"/>
      <c r="F12" s="276"/>
      <c r="G12" s="276"/>
      <c r="H12" s="277"/>
      <c r="I12" s="267" t="s">
        <v>63</v>
      </c>
      <c r="J12" s="267" t="s">
        <v>63</v>
      </c>
      <c r="K12" s="303" t="s">
        <v>470</v>
      </c>
      <c r="L12" s="300" t="s">
        <v>495</v>
      </c>
      <c r="M12" s="300" t="s">
        <v>497</v>
      </c>
      <c r="N12" s="324" t="s">
        <v>471</v>
      </c>
      <c r="O12" s="275" t="s">
        <v>64</v>
      </c>
      <c r="P12" s="276"/>
      <c r="Q12" s="276"/>
      <c r="R12" s="276"/>
      <c r="S12" s="276"/>
      <c r="T12" s="277"/>
      <c r="U12" s="322" t="s">
        <v>418</v>
      </c>
      <c r="V12" s="329"/>
      <c r="W12" s="303" t="s">
        <v>470</v>
      </c>
      <c r="X12" s="300" t="s">
        <v>495</v>
      </c>
      <c r="Y12" s="327" t="s">
        <v>55</v>
      </c>
      <c r="Z12" s="324" t="s">
        <v>471</v>
      </c>
      <c r="AA12" s="313"/>
      <c r="AB12" s="314"/>
      <c r="AC12" s="314"/>
      <c r="AD12" s="314"/>
      <c r="AE12" s="314"/>
      <c r="AF12" s="315"/>
    </row>
    <row r="13" spans="1:32" s="2" customFormat="1" ht="15.75" customHeight="1" x14ac:dyDescent="0.2">
      <c r="A13" s="121" t="s">
        <v>22</v>
      </c>
      <c r="B13" s="95"/>
      <c r="C13" s="278"/>
      <c r="D13" s="279"/>
      <c r="E13" s="279"/>
      <c r="F13" s="279"/>
      <c r="G13" s="279"/>
      <c r="H13" s="280"/>
      <c r="I13" s="268"/>
      <c r="J13" s="268"/>
      <c r="K13" s="304"/>
      <c r="L13" s="301"/>
      <c r="M13" s="301"/>
      <c r="N13" s="325"/>
      <c r="O13" s="278"/>
      <c r="P13" s="279"/>
      <c r="Q13" s="279"/>
      <c r="R13" s="279"/>
      <c r="S13" s="279"/>
      <c r="T13" s="280"/>
      <c r="U13" s="323"/>
      <c r="V13" s="330"/>
      <c r="W13" s="304"/>
      <c r="X13" s="301"/>
      <c r="Y13" s="328"/>
      <c r="Z13" s="325"/>
      <c r="AA13" s="313"/>
      <c r="AB13" s="314"/>
      <c r="AC13" s="314"/>
      <c r="AD13" s="314"/>
      <c r="AE13" s="314"/>
      <c r="AF13" s="315"/>
    </row>
    <row r="14" spans="1:32" s="2" customFormat="1" ht="15.75" customHeight="1" x14ac:dyDescent="0.2">
      <c r="A14" s="121" t="s">
        <v>23</v>
      </c>
      <c r="B14" s="95"/>
      <c r="C14" s="278"/>
      <c r="D14" s="279"/>
      <c r="E14" s="279"/>
      <c r="F14" s="279"/>
      <c r="G14" s="279"/>
      <c r="H14" s="280"/>
      <c r="I14" s="268"/>
      <c r="J14" s="268"/>
      <c r="K14" s="304"/>
      <c r="L14" s="301"/>
      <c r="M14" s="301"/>
      <c r="N14" s="325"/>
      <c r="O14" s="278"/>
      <c r="P14" s="279"/>
      <c r="Q14" s="279"/>
      <c r="R14" s="279"/>
      <c r="S14" s="279"/>
      <c r="T14" s="280"/>
      <c r="U14" s="323"/>
      <c r="V14" s="330"/>
      <c r="W14" s="304"/>
      <c r="X14" s="301"/>
      <c r="Y14" s="328"/>
      <c r="Z14" s="325"/>
      <c r="AA14" s="316"/>
      <c r="AB14" s="317"/>
      <c r="AC14" s="317"/>
      <c r="AD14" s="317"/>
      <c r="AE14" s="317"/>
      <c r="AF14" s="318"/>
    </row>
    <row r="15" spans="1:32" s="2" customFormat="1" ht="15.75" customHeight="1" x14ac:dyDescent="0.2">
      <c r="A15" s="121" t="s">
        <v>24</v>
      </c>
      <c r="B15" s="95"/>
      <c r="C15" s="281"/>
      <c r="D15" s="282"/>
      <c r="E15" s="282"/>
      <c r="F15" s="282"/>
      <c r="G15" s="282"/>
      <c r="H15" s="283"/>
      <c r="I15" s="269"/>
      <c r="J15" s="269"/>
      <c r="K15" s="305"/>
      <c r="L15" s="302"/>
      <c r="M15" s="302"/>
      <c r="N15" s="326"/>
      <c r="O15" s="281"/>
      <c r="P15" s="282"/>
      <c r="Q15" s="282"/>
      <c r="R15" s="282"/>
      <c r="S15" s="282"/>
      <c r="T15" s="283"/>
      <c r="U15" s="323"/>
      <c r="V15" s="331"/>
      <c r="W15" s="305"/>
      <c r="X15" s="302"/>
      <c r="Y15" s="328"/>
      <c r="Z15" s="326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306" t="s">
        <v>33</v>
      </c>
      <c r="D16" s="306"/>
      <c r="E16" s="306"/>
      <c r="F16" s="306"/>
      <c r="G16" s="306"/>
      <c r="H16" s="306"/>
      <c r="I16" s="306" t="s">
        <v>33</v>
      </c>
      <c r="J16" s="306"/>
      <c r="K16" s="306"/>
      <c r="L16" s="306"/>
      <c r="M16" s="306"/>
      <c r="N16" s="306"/>
      <c r="O16" s="332" t="s">
        <v>33</v>
      </c>
      <c r="P16" s="306"/>
      <c r="Q16" s="306"/>
      <c r="R16" s="306"/>
      <c r="S16" s="306"/>
      <c r="T16" s="306"/>
      <c r="U16" s="306" t="s">
        <v>33</v>
      </c>
      <c r="V16" s="306"/>
      <c r="W16" s="306"/>
      <c r="X16" s="306"/>
      <c r="Y16" s="306"/>
      <c r="Z16" s="306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2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67" t="s">
        <v>63</v>
      </c>
      <c r="D18" s="336" t="s">
        <v>165</v>
      </c>
      <c r="E18" s="339" t="s">
        <v>51</v>
      </c>
      <c r="F18" s="287" t="s">
        <v>494</v>
      </c>
      <c r="G18" s="270"/>
      <c r="H18" s="270"/>
      <c r="I18" s="322" t="s">
        <v>418</v>
      </c>
      <c r="J18" s="298" t="s">
        <v>156</v>
      </c>
      <c r="K18" s="293" t="s">
        <v>46</v>
      </c>
      <c r="L18" s="287" t="s">
        <v>494</v>
      </c>
      <c r="M18" s="270"/>
      <c r="N18" s="324" t="s">
        <v>472</v>
      </c>
      <c r="O18" s="267" t="s">
        <v>63</v>
      </c>
      <c r="P18" s="267" t="s">
        <v>63</v>
      </c>
      <c r="Q18" s="298" t="s">
        <v>156</v>
      </c>
      <c r="R18" s="287" t="s">
        <v>494</v>
      </c>
      <c r="S18" s="270"/>
      <c r="T18" s="270"/>
      <c r="U18" s="267" t="s">
        <v>63</v>
      </c>
      <c r="V18" s="300" t="s">
        <v>497</v>
      </c>
      <c r="W18" s="298" t="s">
        <v>156</v>
      </c>
      <c r="X18" s="287" t="s">
        <v>494</v>
      </c>
      <c r="Y18" s="329"/>
      <c r="Z18" s="329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68"/>
      <c r="D19" s="337"/>
      <c r="E19" s="340"/>
      <c r="F19" s="288"/>
      <c r="G19" s="271"/>
      <c r="H19" s="271"/>
      <c r="I19" s="323"/>
      <c r="J19" s="299"/>
      <c r="K19" s="294"/>
      <c r="L19" s="288"/>
      <c r="M19" s="271"/>
      <c r="N19" s="325"/>
      <c r="O19" s="268"/>
      <c r="P19" s="268"/>
      <c r="Q19" s="299"/>
      <c r="R19" s="288"/>
      <c r="S19" s="271"/>
      <c r="T19" s="271"/>
      <c r="U19" s="268"/>
      <c r="V19" s="301"/>
      <c r="W19" s="299"/>
      <c r="X19" s="288"/>
      <c r="Y19" s="330"/>
      <c r="Z19" s="330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68"/>
      <c r="D20" s="337"/>
      <c r="E20" s="340"/>
      <c r="F20" s="288"/>
      <c r="G20" s="271"/>
      <c r="H20" s="271"/>
      <c r="I20" s="323"/>
      <c r="J20" s="299"/>
      <c r="K20" s="294"/>
      <c r="L20" s="288"/>
      <c r="M20" s="271"/>
      <c r="N20" s="325"/>
      <c r="O20" s="268"/>
      <c r="P20" s="268"/>
      <c r="Q20" s="299"/>
      <c r="R20" s="288"/>
      <c r="S20" s="271"/>
      <c r="T20" s="271"/>
      <c r="U20" s="268"/>
      <c r="V20" s="301"/>
      <c r="W20" s="299"/>
      <c r="X20" s="288"/>
      <c r="Y20" s="330"/>
      <c r="Z20" s="330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69"/>
      <c r="D21" s="338"/>
      <c r="E21" s="341"/>
      <c r="F21" s="289"/>
      <c r="G21" s="272"/>
      <c r="H21" s="272"/>
      <c r="I21" s="323"/>
      <c r="J21" s="299"/>
      <c r="K21" s="295"/>
      <c r="L21" s="289"/>
      <c r="M21" s="272"/>
      <c r="N21" s="326"/>
      <c r="O21" s="269"/>
      <c r="P21" s="269"/>
      <c r="Q21" s="299"/>
      <c r="R21" s="289"/>
      <c r="S21" s="272"/>
      <c r="T21" s="272"/>
      <c r="U21" s="269"/>
      <c r="V21" s="302"/>
      <c r="W21" s="299"/>
      <c r="X21" s="289"/>
      <c r="Y21" s="331"/>
      <c r="Z21" s="331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306" t="s">
        <v>6</v>
      </c>
      <c r="D22" s="306"/>
      <c r="E22" s="306"/>
      <c r="F22" s="306"/>
      <c r="G22" s="306"/>
      <c r="H22" s="306"/>
      <c r="I22" s="306" t="s">
        <v>6</v>
      </c>
      <c r="J22" s="306"/>
      <c r="K22" s="306"/>
      <c r="L22" s="306"/>
      <c r="M22" s="306"/>
      <c r="N22" s="306"/>
      <c r="O22" s="332" t="s">
        <v>6</v>
      </c>
      <c r="P22" s="306"/>
      <c r="Q22" s="306"/>
      <c r="R22" s="306"/>
      <c r="S22" s="306"/>
      <c r="T22" s="306"/>
      <c r="U22" s="306" t="s">
        <v>6</v>
      </c>
      <c r="V22" s="306"/>
      <c r="W22" s="306"/>
      <c r="X22" s="306"/>
      <c r="Y22" s="306"/>
      <c r="Z22" s="306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350" t="s">
        <v>67</v>
      </c>
      <c r="C23" s="267" t="s">
        <v>63</v>
      </c>
      <c r="D23" s="267" t="s">
        <v>63</v>
      </c>
      <c r="E23" s="333" t="s">
        <v>54</v>
      </c>
      <c r="F23" s="300" t="s">
        <v>495</v>
      </c>
      <c r="G23" s="270"/>
      <c r="H23" s="270"/>
      <c r="I23" s="267" t="s">
        <v>63</v>
      </c>
      <c r="J23" s="267" t="s">
        <v>63</v>
      </c>
      <c r="K23" s="327" t="s">
        <v>55</v>
      </c>
      <c r="L23" s="333" t="s">
        <v>54</v>
      </c>
      <c r="M23" s="270"/>
      <c r="N23" s="324" t="s">
        <v>531</v>
      </c>
      <c r="O23" s="267" t="s">
        <v>63</v>
      </c>
      <c r="P23" s="267" t="s">
        <v>63</v>
      </c>
      <c r="Q23" s="296" t="s">
        <v>147</v>
      </c>
      <c r="R23" s="333" t="s">
        <v>54</v>
      </c>
      <c r="S23" s="270"/>
      <c r="T23" s="342" t="s">
        <v>532</v>
      </c>
      <c r="U23" s="267" t="s">
        <v>63</v>
      </c>
      <c r="V23" s="270"/>
      <c r="W23" s="296" t="s">
        <v>147</v>
      </c>
      <c r="X23" s="333" t="s">
        <v>54</v>
      </c>
      <c r="Y23" s="327" t="s">
        <v>55</v>
      </c>
      <c r="Z23" s="27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350"/>
      <c r="C24" s="268"/>
      <c r="D24" s="268"/>
      <c r="E24" s="334"/>
      <c r="F24" s="301"/>
      <c r="G24" s="271"/>
      <c r="H24" s="271"/>
      <c r="I24" s="268"/>
      <c r="J24" s="268"/>
      <c r="K24" s="328"/>
      <c r="L24" s="334"/>
      <c r="M24" s="271"/>
      <c r="N24" s="325"/>
      <c r="O24" s="268"/>
      <c r="P24" s="268"/>
      <c r="Q24" s="297"/>
      <c r="R24" s="334"/>
      <c r="S24" s="271"/>
      <c r="T24" s="343"/>
      <c r="U24" s="268"/>
      <c r="V24" s="271"/>
      <c r="W24" s="297"/>
      <c r="X24" s="334"/>
      <c r="Y24" s="328"/>
      <c r="Z24" s="27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350"/>
      <c r="C25" s="268"/>
      <c r="D25" s="268"/>
      <c r="E25" s="334"/>
      <c r="F25" s="301"/>
      <c r="G25" s="271"/>
      <c r="H25" s="271"/>
      <c r="I25" s="268"/>
      <c r="J25" s="268"/>
      <c r="K25" s="328"/>
      <c r="L25" s="334"/>
      <c r="M25" s="271"/>
      <c r="N25" s="325"/>
      <c r="O25" s="268"/>
      <c r="P25" s="268"/>
      <c r="Q25" s="297"/>
      <c r="R25" s="334"/>
      <c r="S25" s="271"/>
      <c r="T25" s="343"/>
      <c r="U25" s="268"/>
      <c r="V25" s="271"/>
      <c r="W25" s="297"/>
      <c r="X25" s="334"/>
      <c r="Y25" s="328"/>
      <c r="Z25" s="27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69"/>
      <c r="D26" s="269"/>
      <c r="E26" s="335"/>
      <c r="F26" s="302"/>
      <c r="G26" s="272"/>
      <c r="H26" s="272"/>
      <c r="I26" s="269"/>
      <c r="J26" s="269"/>
      <c r="K26" s="328"/>
      <c r="L26" s="335"/>
      <c r="M26" s="272"/>
      <c r="N26" s="326"/>
      <c r="O26" s="269"/>
      <c r="P26" s="269"/>
      <c r="Q26" s="297"/>
      <c r="R26" s="335"/>
      <c r="S26" s="272"/>
      <c r="T26" s="344"/>
      <c r="U26" s="269"/>
      <c r="V26" s="272"/>
      <c r="W26" s="297"/>
      <c r="X26" s="335"/>
      <c r="Y26" s="328"/>
      <c r="Z26" s="27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348" t="s">
        <v>66</v>
      </c>
      <c r="C27" s="306" t="s">
        <v>47</v>
      </c>
      <c r="D27" s="306"/>
      <c r="E27" s="306"/>
      <c r="F27" s="306"/>
      <c r="G27" s="306"/>
      <c r="H27" s="306"/>
      <c r="I27" s="306" t="s">
        <v>47</v>
      </c>
      <c r="J27" s="306"/>
      <c r="K27" s="306"/>
      <c r="L27" s="306"/>
      <c r="M27" s="306"/>
      <c r="N27" s="306"/>
      <c r="O27" s="71"/>
      <c r="P27" s="72"/>
      <c r="Q27" s="72"/>
      <c r="R27" s="72"/>
      <c r="S27" s="72"/>
      <c r="T27" s="72"/>
      <c r="U27" s="306" t="s">
        <v>47</v>
      </c>
      <c r="V27" s="306"/>
      <c r="W27" s="306"/>
      <c r="X27" s="306"/>
      <c r="Y27" s="306"/>
      <c r="Z27" s="306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348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71"/>
      <c r="P28" s="93"/>
      <c r="Q28" s="93"/>
      <c r="R28" s="93"/>
      <c r="S28" s="93"/>
      <c r="T28" s="130"/>
      <c r="U28" s="306"/>
      <c r="V28" s="306"/>
      <c r="W28" s="306"/>
      <c r="X28" s="306"/>
      <c r="Y28" s="306"/>
      <c r="Z28" s="306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348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51" t="s">
        <v>157</v>
      </c>
      <c r="P29" s="352"/>
      <c r="Q29" s="352"/>
      <c r="R29" s="352"/>
      <c r="S29" s="352"/>
      <c r="T29" s="352"/>
      <c r="U29" s="306"/>
      <c r="V29" s="306"/>
      <c r="W29" s="306"/>
      <c r="X29" s="306"/>
      <c r="Y29" s="306"/>
      <c r="Z29" s="306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67" t="s">
        <v>63</v>
      </c>
      <c r="D30" s="267" t="s">
        <v>63</v>
      </c>
      <c r="E30" s="270"/>
      <c r="F30" s="270"/>
      <c r="G30" s="270"/>
      <c r="H30" s="270"/>
      <c r="I30" s="322" t="s">
        <v>418</v>
      </c>
      <c r="J30" s="303" t="s">
        <v>470</v>
      </c>
      <c r="K30" s="296" t="s">
        <v>147</v>
      </c>
      <c r="L30" s="287" t="s">
        <v>494</v>
      </c>
      <c r="M30" s="270"/>
      <c r="N30" s="270"/>
      <c r="O30" s="353"/>
      <c r="P30" s="354"/>
      <c r="Q30" s="354"/>
      <c r="R30" s="354"/>
      <c r="S30" s="354"/>
      <c r="T30" s="355"/>
      <c r="U30" s="348" t="s">
        <v>66</v>
      </c>
      <c r="V30" s="348"/>
      <c r="W30" s="348"/>
      <c r="X30" s="348"/>
      <c r="Y30" s="348"/>
      <c r="Z30" s="329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68"/>
      <c r="D31" s="268"/>
      <c r="E31" s="271"/>
      <c r="F31" s="271"/>
      <c r="G31" s="271"/>
      <c r="H31" s="271"/>
      <c r="I31" s="323"/>
      <c r="J31" s="304"/>
      <c r="K31" s="297"/>
      <c r="L31" s="288"/>
      <c r="M31" s="271"/>
      <c r="N31" s="271"/>
      <c r="O31" s="353"/>
      <c r="P31" s="354"/>
      <c r="Q31" s="354"/>
      <c r="R31" s="354"/>
      <c r="S31" s="354"/>
      <c r="T31" s="355"/>
      <c r="U31" s="348"/>
      <c r="V31" s="348"/>
      <c r="W31" s="348"/>
      <c r="X31" s="348"/>
      <c r="Y31" s="348"/>
      <c r="Z31" s="330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68"/>
      <c r="D32" s="268"/>
      <c r="E32" s="271"/>
      <c r="F32" s="271"/>
      <c r="G32" s="271"/>
      <c r="H32" s="271"/>
      <c r="I32" s="323"/>
      <c r="J32" s="304"/>
      <c r="K32" s="297"/>
      <c r="L32" s="288"/>
      <c r="M32" s="271"/>
      <c r="N32" s="271"/>
      <c r="O32" s="353"/>
      <c r="P32" s="354"/>
      <c r="Q32" s="354"/>
      <c r="R32" s="354"/>
      <c r="S32" s="354"/>
      <c r="T32" s="355"/>
      <c r="U32" s="348"/>
      <c r="V32" s="348"/>
      <c r="W32" s="348"/>
      <c r="X32" s="348"/>
      <c r="Y32" s="348"/>
      <c r="Z32" s="330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69"/>
      <c r="D33" s="269"/>
      <c r="E33" s="272"/>
      <c r="F33" s="272"/>
      <c r="G33" s="272"/>
      <c r="H33" s="272"/>
      <c r="I33" s="323"/>
      <c r="J33" s="305"/>
      <c r="K33" s="297"/>
      <c r="L33" s="289"/>
      <c r="M33" s="272"/>
      <c r="N33" s="272"/>
      <c r="O33" s="353"/>
      <c r="P33" s="354"/>
      <c r="Q33" s="354"/>
      <c r="R33" s="354"/>
      <c r="S33" s="354"/>
      <c r="T33" s="355"/>
      <c r="U33" s="348"/>
      <c r="V33" s="348"/>
      <c r="W33" s="348"/>
      <c r="X33" s="348"/>
      <c r="Y33" s="348"/>
      <c r="Z33" s="331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356"/>
      <c r="P34" s="357"/>
      <c r="Q34" s="357"/>
      <c r="R34" s="357"/>
      <c r="S34" s="357"/>
      <c r="T34" s="358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49" t="s">
        <v>142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</row>
    <row r="37" spans="1:32" x14ac:dyDescent="0.2">
      <c r="A37" s="345"/>
      <c r="B37" s="34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45"/>
      <c r="B38" s="34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45"/>
      <c r="B39" s="34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101" zoomScale="145" zoomScaleNormal="145" workbookViewId="0">
      <selection activeCell="C111" sqref="C11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R4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520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534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535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364" t="s">
        <v>521</v>
      </c>
      <c r="B94" s="365"/>
      <c r="C94" s="365"/>
      <c r="D94" s="365"/>
      <c r="E94" s="365"/>
      <c r="F94" s="365"/>
      <c r="G94" s="365"/>
      <c r="H94" s="365"/>
      <c r="I94" s="365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5</v>
      </c>
      <c r="H116" s="221">
        <f>F116+TIME(0,G116,0)</f>
        <v>0.47013888888888883</v>
      </c>
      <c r="I116" s="180"/>
    </row>
    <row r="117" spans="1:9" ht="14.25" x14ac:dyDescent="0.2">
      <c r="A117" s="136" t="s">
        <v>274</v>
      </c>
      <c r="B117" s="149" t="s">
        <v>183</v>
      </c>
      <c r="C117" s="149" t="s">
        <v>360</v>
      </c>
      <c r="D117" s="157" t="s">
        <v>522</v>
      </c>
      <c r="E117" s="149" t="s">
        <v>207</v>
      </c>
      <c r="F117" s="221">
        <f>H116</f>
        <v>0.47013888888888883</v>
      </c>
      <c r="G117" s="167">
        <v>0</v>
      </c>
      <c r="H117" s="221">
        <f>F117+TIME(0,G117,0)</f>
        <v>0.47013888888888883</v>
      </c>
      <c r="I117" s="180" t="s">
        <v>541</v>
      </c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0.47013888888888883</v>
      </c>
      <c r="G119" s="167">
        <v>10</v>
      </c>
      <c r="H119" s="221">
        <f>F119+TIME(0,G119,0)</f>
        <v>0.47708333333333325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0.47708333333333325</v>
      </c>
      <c r="G120" s="202">
        <v>0</v>
      </c>
      <c r="H120" s="228">
        <f>F120+TIME(0,G120,0)</f>
        <v>0.47708333333333325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0.47708333333333325</v>
      </c>
      <c r="G123" s="164">
        <v>6</v>
      </c>
      <c r="H123" s="218">
        <f t="shared" ref="H123:H131" si="12">F123+TIME(0,G123,0)</f>
        <v>0.4812499999999999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0.4812499999999999</v>
      </c>
      <c r="G124" s="164">
        <v>10</v>
      </c>
      <c r="H124" s="218">
        <f t="shared" si="12"/>
        <v>0.48819444444444432</v>
      </c>
      <c r="I124" s="177" t="s">
        <v>536</v>
      </c>
    </row>
    <row r="125" spans="1:9" ht="30" x14ac:dyDescent="0.2">
      <c r="A125" s="133" t="s">
        <v>343</v>
      </c>
      <c r="B125" s="146" t="s">
        <v>400</v>
      </c>
      <c r="C125" s="146" t="s">
        <v>537</v>
      </c>
      <c r="D125" s="146"/>
      <c r="E125" s="146" t="s">
        <v>309</v>
      </c>
      <c r="F125" s="218">
        <f t="shared" si="13"/>
        <v>0.48819444444444432</v>
      </c>
      <c r="G125" s="164">
        <v>10</v>
      </c>
      <c r="H125" s="218">
        <f t="shared" si="12"/>
        <v>0.49513888888888874</v>
      </c>
      <c r="I125" s="177" t="s">
        <v>536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0.49513888888888874</v>
      </c>
      <c r="G126" s="164">
        <v>0</v>
      </c>
      <c r="H126" s="218">
        <f t="shared" si="12"/>
        <v>0.49513888888888874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538</v>
      </c>
      <c r="D127" s="146"/>
      <c r="E127" s="146" t="s">
        <v>539</v>
      </c>
      <c r="F127" s="218">
        <f t="shared" si="13"/>
        <v>0.49513888888888874</v>
      </c>
      <c r="G127" s="164">
        <v>15</v>
      </c>
      <c r="H127" s="218">
        <f t="shared" si="12"/>
        <v>0.50555555555555542</v>
      </c>
      <c r="I127" s="177" t="s">
        <v>536</v>
      </c>
    </row>
    <row r="128" spans="1:9" ht="15" x14ac:dyDescent="0.2">
      <c r="A128" s="133" t="s">
        <v>469</v>
      </c>
      <c r="B128" s="146" t="s">
        <v>400</v>
      </c>
      <c r="C128" s="146" t="s">
        <v>543</v>
      </c>
      <c r="D128" s="146"/>
      <c r="E128" s="146" t="s">
        <v>416</v>
      </c>
      <c r="F128" s="218">
        <f t="shared" si="13"/>
        <v>0.50555555555555542</v>
      </c>
      <c r="G128" s="164">
        <v>15</v>
      </c>
      <c r="H128" s="218">
        <f t="shared" si="12"/>
        <v>0.51597222222222205</v>
      </c>
      <c r="I128" s="177" t="s">
        <v>542</v>
      </c>
    </row>
    <row r="129" spans="1:9" ht="15" x14ac:dyDescent="0.2">
      <c r="A129" s="188" t="s">
        <v>479</v>
      </c>
      <c r="B129" s="194"/>
      <c r="C129" s="194"/>
      <c r="D129" s="194"/>
      <c r="E129" s="194"/>
      <c r="F129" s="231">
        <f t="shared" si="13"/>
        <v>0.51597222222222205</v>
      </c>
      <c r="G129" s="201">
        <v>0</v>
      </c>
      <c r="H129" s="231">
        <f t="shared" si="12"/>
        <v>0.51597222222222205</v>
      </c>
      <c r="I129" s="207"/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0.51597222222222205</v>
      </c>
      <c r="G130" s="201">
        <v>0</v>
      </c>
      <c r="H130" s="231">
        <f t="shared" si="12"/>
        <v>0.51597222222222205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0.51597222222222205</v>
      </c>
      <c r="G131" s="199">
        <v>0</v>
      </c>
      <c r="H131" s="226">
        <f t="shared" si="12"/>
        <v>0.51597222222222205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0.51597222222222205</v>
      </c>
      <c r="G133" s="203">
        <v>0</v>
      </c>
      <c r="H133" s="232">
        <f>F133+TIME(0,G133,0)</f>
        <v>0.51597222222222205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7.0000000000002949</v>
      </c>
      <c r="H134" s="230">
        <v>0.52083333333333337</v>
      </c>
      <c r="I134" s="141"/>
    </row>
    <row r="136" spans="1:9" ht="15.75" x14ac:dyDescent="0.25">
      <c r="A136" s="364" t="s">
        <v>526</v>
      </c>
      <c r="B136" s="365"/>
      <c r="C136" s="365"/>
      <c r="D136" s="365"/>
      <c r="E136" s="365"/>
      <c r="F136" s="365"/>
      <c r="G136" s="365"/>
      <c r="H136" s="365"/>
      <c r="I136" s="365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1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1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15" x14ac:dyDescent="0.2">
      <c r="A151" s="186" t="s">
        <v>417</v>
      </c>
      <c r="B151" s="192" t="s">
        <v>183</v>
      </c>
      <c r="C151" s="192"/>
      <c r="D151" s="192"/>
      <c r="E151" s="192"/>
      <c r="F151" s="226">
        <f t="shared" si="15"/>
        <v>0.34027777777777773</v>
      </c>
      <c r="G151" s="199">
        <v>0</v>
      </c>
      <c r="H151" s="226">
        <f t="shared" si="14"/>
        <v>0.34027777777777773</v>
      </c>
      <c r="I151" s="205"/>
    </row>
    <row r="153" spans="1:9" ht="15.75" x14ac:dyDescent="0.25">
      <c r="A153" s="132" t="s">
        <v>243</v>
      </c>
      <c r="B153" s="145"/>
      <c r="C153" s="145" t="s">
        <v>373</v>
      </c>
      <c r="D153" s="145"/>
      <c r="E153" s="145"/>
      <c r="F153" s="217"/>
      <c r="G153" s="163"/>
      <c r="H153" s="217"/>
      <c r="I153" s="176"/>
    </row>
    <row r="154" spans="1:9" ht="15.75" x14ac:dyDescent="0.25">
      <c r="A154" s="135" t="s">
        <v>245</v>
      </c>
      <c r="B154" s="148"/>
      <c r="C154" s="148" t="s">
        <v>374</v>
      </c>
      <c r="D154" s="148"/>
      <c r="E154" s="148"/>
      <c r="F154" s="220"/>
      <c r="G154" s="166"/>
      <c r="H154" s="220"/>
      <c r="I154" s="179"/>
    </row>
    <row r="155" spans="1:9" ht="28.5" x14ac:dyDescent="0.2">
      <c r="A155" s="136" t="s">
        <v>428</v>
      </c>
      <c r="B155" s="149" t="s">
        <v>183</v>
      </c>
      <c r="C155" s="149" t="s">
        <v>375</v>
      </c>
      <c r="D155" s="149"/>
      <c r="E155" s="149" t="s">
        <v>185</v>
      </c>
      <c r="F155" s="221">
        <f>H151</f>
        <v>0.34027777777777773</v>
      </c>
      <c r="G155" s="167">
        <v>2</v>
      </c>
      <c r="H155" s="221">
        <f t="shared" ref="H155:H161" si="16">F155+TIME(0,G155,0)</f>
        <v>0.34166666666666662</v>
      </c>
      <c r="I155" s="180"/>
    </row>
    <row r="156" spans="1:9" ht="14.25" x14ac:dyDescent="0.2">
      <c r="A156" s="136" t="s">
        <v>429</v>
      </c>
      <c r="B156" s="149" t="s">
        <v>366</v>
      </c>
      <c r="C156" s="149" t="s">
        <v>376</v>
      </c>
      <c r="D156" s="149" t="s">
        <v>251</v>
      </c>
      <c r="E156" s="149" t="s">
        <v>252</v>
      </c>
      <c r="F156" s="221">
        <f t="shared" ref="F156:F161" si="17">H155</f>
        <v>0.34166666666666662</v>
      </c>
      <c r="G156" s="167">
        <v>10</v>
      </c>
      <c r="H156" s="221">
        <f t="shared" si="16"/>
        <v>0.34861111111111104</v>
      </c>
      <c r="I156" s="180"/>
    </row>
    <row r="157" spans="1:9" ht="28.5" x14ac:dyDescent="0.2">
      <c r="A157" s="136" t="s">
        <v>430</v>
      </c>
      <c r="B157" s="149" t="s">
        <v>183</v>
      </c>
      <c r="C157" s="149" t="s">
        <v>377</v>
      </c>
      <c r="D157" s="149" t="s">
        <v>377</v>
      </c>
      <c r="E157" s="149" t="s">
        <v>252</v>
      </c>
      <c r="F157" s="221">
        <f t="shared" si="17"/>
        <v>0.34861111111111104</v>
      </c>
      <c r="G157" s="167">
        <v>5</v>
      </c>
      <c r="H157" s="221">
        <f t="shared" si="16"/>
        <v>0.35208333333333325</v>
      </c>
      <c r="I157" s="180"/>
    </row>
    <row r="158" spans="1:9" ht="14.25" x14ac:dyDescent="0.2">
      <c r="A158" s="136" t="s">
        <v>431</v>
      </c>
      <c r="B158" s="149" t="s">
        <v>183</v>
      </c>
      <c r="C158" s="149" t="s">
        <v>378</v>
      </c>
      <c r="D158" s="149"/>
      <c r="E158" s="149" t="s">
        <v>197</v>
      </c>
      <c r="F158" s="221">
        <f t="shared" si="17"/>
        <v>0.35208333333333325</v>
      </c>
      <c r="G158" s="167">
        <v>5</v>
      </c>
      <c r="H158" s="221">
        <f t="shared" si="16"/>
        <v>0.35555555555555546</v>
      </c>
      <c r="I158" s="180"/>
    </row>
    <row r="159" spans="1:9" ht="14.25" x14ac:dyDescent="0.2">
      <c r="A159" s="136" t="s">
        <v>432</v>
      </c>
      <c r="B159" s="149" t="s">
        <v>183</v>
      </c>
      <c r="C159" s="149" t="s">
        <v>379</v>
      </c>
      <c r="D159" s="157" t="s">
        <v>380</v>
      </c>
      <c r="E159" s="149" t="s">
        <v>252</v>
      </c>
      <c r="F159" s="221">
        <f t="shared" si="17"/>
        <v>0.35555555555555546</v>
      </c>
      <c r="G159" s="167">
        <v>2</v>
      </c>
      <c r="H159" s="221">
        <f t="shared" si="16"/>
        <v>0.35694444444444434</v>
      </c>
      <c r="I159" s="180"/>
    </row>
    <row r="160" spans="1:9" ht="14.25" x14ac:dyDescent="0.2">
      <c r="A160" s="136" t="s">
        <v>433</v>
      </c>
      <c r="B160" s="149" t="s">
        <v>183</v>
      </c>
      <c r="C160" s="149" t="s">
        <v>381</v>
      </c>
      <c r="D160" s="157" t="s">
        <v>380</v>
      </c>
      <c r="E160" s="149" t="s">
        <v>292</v>
      </c>
      <c r="F160" s="221">
        <f t="shared" si="17"/>
        <v>0.35694444444444434</v>
      </c>
      <c r="G160" s="167">
        <v>3</v>
      </c>
      <c r="H160" s="221">
        <f t="shared" si="16"/>
        <v>0.35902777777777767</v>
      </c>
      <c r="I160" s="180"/>
    </row>
    <row r="161" spans="1:9" ht="14.25" x14ac:dyDescent="0.2">
      <c r="A161" s="187" t="s">
        <v>434</v>
      </c>
      <c r="B161" s="193"/>
      <c r="C161" s="193"/>
      <c r="D161" s="193"/>
      <c r="E161" s="193"/>
      <c r="F161" s="227">
        <f t="shared" si="17"/>
        <v>0.35902777777777767</v>
      </c>
      <c r="G161" s="200">
        <v>0</v>
      </c>
      <c r="H161" s="227">
        <f t="shared" si="16"/>
        <v>0.35902777777777767</v>
      </c>
      <c r="I161" s="206"/>
    </row>
    <row r="162" spans="1:9" ht="15.75" x14ac:dyDescent="0.25">
      <c r="A162" s="135" t="s">
        <v>247</v>
      </c>
      <c r="B162" s="148"/>
      <c r="C162" s="148" t="s">
        <v>295</v>
      </c>
      <c r="D162" s="148"/>
      <c r="E162" s="148"/>
      <c r="F162" s="220"/>
      <c r="G162" s="166"/>
      <c r="H162" s="220"/>
      <c r="I162" s="179"/>
    </row>
    <row r="163" spans="1:9" ht="14.25" x14ac:dyDescent="0.2">
      <c r="A163" s="136" t="s">
        <v>435</v>
      </c>
      <c r="B163" s="149" t="s">
        <v>183</v>
      </c>
      <c r="C163" s="149" t="s">
        <v>482</v>
      </c>
      <c r="D163" s="157" t="s">
        <v>380</v>
      </c>
      <c r="E163" s="149" t="s">
        <v>298</v>
      </c>
      <c r="F163" s="221">
        <f>H161</f>
        <v>0.35902777777777767</v>
      </c>
      <c r="G163" s="167">
        <v>3</v>
      </c>
      <c r="H163" s="221">
        <f t="shared" ref="H163:H168" si="18">F163+TIME(0,G163,0)</f>
        <v>0.36111111111111099</v>
      </c>
      <c r="I163" s="180"/>
    </row>
    <row r="164" spans="1:9" ht="14.25" x14ac:dyDescent="0.2">
      <c r="A164" s="136" t="s">
        <v>436</v>
      </c>
      <c r="B164" s="149" t="s">
        <v>183</v>
      </c>
      <c r="C164" s="149" t="s">
        <v>382</v>
      </c>
      <c r="D164" s="157" t="s">
        <v>380</v>
      </c>
      <c r="E164" s="149" t="s">
        <v>383</v>
      </c>
      <c r="F164" s="221">
        <f>H163</f>
        <v>0.36111111111111099</v>
      </c>
      <c r="G164" s="167">
        <v>3</v>
      </c>
      <c r="H164" s="221">
        <f t="shared" si="18"/>
        <v>0.36319444444444432</v>
      </c>
      <c r="I164" s="180"/>
    </row>
    <row r="165" spans="1:9" ht="14.25" x14ac:dyDescent="0.2">
      <c r="A165" s="187" t="s">
        <v>437</v>
      </c>
      <c r="B165" s="193" t="s">
        <v>183</v>
      </c>
      <c r="C165" s="193" t="s">
        <v>300</v>
      </c>
      <c r="D165" s="197" t="s">
        <v>380</v>
      </c>
      <c r="E165" s="193" t="s">
        <v>252</v>
      </c>
      <c r="F165" s="227">
        <f>H164</f>
        <v>0.36319444444444432</v>
      </c>
      <c r="G165" s="200">
        <v>0</v>
      </c>
      <c r="H165" s="227">
        <f t="shared" si="18"/>
        <v>0.36319444444444432</v>
      </c>
      <c r="I165" s="206"/>
    </row>
    <row r="166" spans="1:9" ht="14.25" x14ac:dyDescent="0.2">
      <c r="A166" s="136" t="s">
        <v>438</v>
      </c>
      <c r="B166" s="149" t="s">
        <v>183</v>
      </c>
      <c r="C166" s="149" t="s">
        <v>302</v>
      </c>
      <c r="D166" s="157" t="s">
        <v>380</v>
      </c>
      <c r="E166" s="149" t="s">
        <v>303</v>
      </c>
      <c r="F166" s="221">
        <f>H165</f>
        <v>0.36319444444444432</v>
      </c>
      <c r="G166" s="167">
        <v>3</v>
      </c>
      <c r="H166" s="221">
        <f t="shared" si="18"/>
        <v>0.36527777777777765</v>
      </c>
      <c r="I166" s="180"/>
    </row>
    <row r="167" spans="1:9" ht="14.25" x14ac:dyDescent="0.2">
      <c r="A167" s="136" t="s">
        <v>439</v>
      </c>
      <c r="B167" s="149" t="s">
        <v>183</v>
      </c>
      <c r="C167" s="149" t="s">
        <v>305</v>
      </c>
      <c r="D167" s="157" t="s">
        <v>380</v>
      </c>
      <c r="E167" s="149" t="s">
        <v>306</v>
      </c>
      <c r="F167" s="221">
        <f>H166</f>
        <v>0.36527777777777765</v>
      </c>
      <c r="G167" s="167">
        <v>3</v>
      </c>
      <c r="H167" s="221">
        <f t="shared" si="18"/>
        <v>0.36736111111111097</v>
      </c>
      <c r="I167" s="180"/>
    </row>
    <row r="168" spans="1:9" ht="14.25" x14ac:dyDescent="0.2">
      <c r="A168" s="136" t="s">
        <v>460</v>
      </c>
      <c r="B168" s="149" t="s">
        <v>183</v>
      </c>
      <c r="C168" s="149" t="s">
        <v>384</v>
      </c>
      <c r="D168" s="157" t="s">
        <v>380</v>
      </c>
      <c r="E168" s="149" t="s">
        <v>309</v>
      </c>
      <c r="F168" s="221">
        <f>H167</f>
        <v>0.36736111111111097</v>
      </c>
      <c r="G168" s="167">
        <v>3</v>
      </c>
      <c r="H168" s="221">
        <f t="shared" si="18"/>
        <v>0.3694444444444443</v>
      </c>
      <c r="I168" s="180"/>
    </row>
    <row r="169" spans="1:9" ht="15.75" x14ac:dyDescent="0.25">
      <c r="A169" s="135" t="s">
        <v>249</v>
      </c>
      <c r="B169" s="148"/>
      <c r="C169" s="148" t="s">
        <v>311</v>
      </c>
      <c r="D169" s="148"/>
      <c r="E169" s="148"/>
      <c r="F169" s="220"/>
      <c r="G169" s="166"/>
      <c r="H169" s="220"/>
      <c r="I169" s="179"/>
    </row>
    <row r="170" spans="1:9" ht="14.25" x14ac:dyDescent="0.2">
      <c r="A170" s="187" t="s">
        <v>440</v>
      </c>
      <c r="B170" s="193" t="s">
        <v>183</v>
      </c>
      <c r="C170" s="193" t="s">
        <v>313</v>
      </c>
      <c r="D170" s="197" t="s">
        <v>380</v>
      </c>
      <c r="E170" s="193" t="s">
        <v>207</v>
      </c>
      <c r="F170" s="227">
        <f>H168</f>
        <v>0.3694444444444443</v>
      </c>
      <c r="G170" s="200">
        <v>0</v>
      </c>
      <c r="H170" s="227">
        <f t="shared" ref="H170:H178" si="19">F170+TIME(0,G170,0)</f>
        <v>0.3694444444444443</v>
      </c>
      <c r="I170" s="206"/>
    </row>
    <row r="171" spans="1:9" ht="14.25" x14ac:dyDescent="0.2">
      <c r="A171" s="187" t="s">
        <v>441</v>
      </c>
      <c r="B171" s="193" t="s">
        <v>183</v>
      </c>
      <c r="C171" s="193" t="s">
        <v>315</v>
      </c>
      <c r="D171" s="197" t="s">
        <v>380</v>
      </c>
      <c r="E171" s="193" t="s">
        <v>456</v>
      </c>
      <c r="F171" s="227">
        <f t="shared" ref="F171:F178" si="20">H170</f>
        <v>0.3694444444444443</v>
      </c>
      <c r="G171" s="200">
        <v>0</v>
      </c>
      <c r="H171" s="227">
        <f t="shared" si="19"/>
        <v>0.3694444444444443</v>
      </c>
      <c r="I171" s="206"/>
    </row>
    <row r="172" spans="1:9" ht="14.25" x14ac:dyDescent="0.2">
      <c r="A172" s="187" t="s">
        <v>442</v>
      </c>
      <c r="B172" s="193" t="s">
        <v>183</v>
      </c>
      <c r="C172" s="193" t="s">
        <v>317</v>
      </c>
      <c r="D172" s="197" t="s">
        <v>380</v>
      </c>
      <c r="E172" s="193" t="s">
        <v>318</v>
      </c>
      <c r="F172" s="227">
        <f t="shared" si="20"/>
        <v>0.3694444444444443</v>
      </c>
      <c r="G172" s="200">
        <v>0</v>
      </c>
      <c r="H172" s="227">
        <f t="shared" si="19"/>
        <v>0.3694444444444443</v>
      </c>
      <c r="I172" s="206"/>
    </row>
    <row r="173" spans="1:9" ht="14.25" x14ac:dyDescent="0.2">
      <c r="A173" s="136" t="s">
        <v>443</v>
      </c>
      <c r="B173" s="149" t="s">
        <v>183</v>
      </c>
      <c r="C173" s="149" t="s">
        <v>320</v>
      </c>
      <c r="D173" s="157" t="s">
        <v>380</v>
      </c>
      <c r="E173" s="149" t="s">
        <v>385</v>
      </c>
      <c r="F173" s="221">
        <f t="shared" si="20"/>
        <v>0.3694444444444443</v>
      </c>
      <c r="G173" s="167">
        <v>3</v>
      </c>
      <c r="H173" s="221">
        <f t="shared" si="19"/>
        <v>0.37152777777777762</v>
      </c>
      <c r="I173" s="180"/>
    </row>
    <row r="174" spans="1:9" ht="14.25" x14ac:dyDescent="0.2">
      <c r="A174" s="136" t="s">
        <v>444</v>
      </c>
      <c r="B174" s="149" t="s">
        <v>183</v>
      </c>
      <c r="C174" s="149" t="s">
        <v>322</v>
      </c>
      <c r="D174" s="157" t="s">
        <v>380</v>
      </c>
      <c r="E174" s="149" t="s">
        <v>323</v>
      </c>
      <c r="F174" s="221">
        <f t="shared" si="20"/>
        <v>0.37152777777777762</v>
      </c>
      <c r="G174" s="167">
        <v>3</v>
      </c>
      <c r="H174" s="221">
        <f t="shared" si="19"/>
        <v>0.37361111111111095</v>
      </c>
      <c r="I174" s="180"/>
    </row>
    <row r="175" spans="1:9" ht="14.25" x14ac:dyDescent="0.2">
      <c r="A175" s="136" t="s">
        <v>445</v>
      </c>
      <c r="B175" s="149" t="s">
        <v>183</v>
      </c>
      <c r="C175" s="149" t="s">
        <v>325</v>
      </c>
      <c r="D175" s="157" t="s">
        <v>380</v>
      </c>
      <c r="E175" s="149" t="s">
        <v>197</v>
      </c>
      <c r="F175" s="221">
        <f t="shared" si="20"/>
        <v>0.37361111111111095</v>
      </c>
      <c r="G175" s="167">
        <v>3</v>
      </c>
      <c r="H175" s="221">
        <f t="shared" si="19"/>
        <v>0.37569444444444428</v>
      </c>
      <c r="I175" s="180"/>
    </row>
    <row r="176" spans="1:9" ht="14.25" x14ac:dyDescent="0.2">
      <c r="A176" s="136" t="s">
        <v>446</v>
      </c>
      <c r="B176" s="149" t="s">
        <v>183</v>
      </c>
      <c r="C176" s="149" t="s">
        <v>327</v>
      </c>
      <c r="D176" s="157" t="s">
        <v>380</v>
      </c>
      <c r="E176" s="149" t="s">
        <v>328</v>
      </c>
      <c r="F176" s="221">
        <f t="shared" si="20"/>
        <v>0.37569444444444428</v>
      </c>
      <c r="G176" s="167">
        <v>3</v>
      </c>
      <c r="H176" s="221">
        <f t="shared" si="19"/>
        <v>0.3777777777777776</v>
      </c>
      <c r="I176" s="180"/>
    </row>
    <row r="177" spans="1:9" ht="14.25" x14ac:dyDescent="0.2">
      <c r="A177" s="136" t="s">
        <v>447</v>
      </c>
      <c r="B177" s="149" t="s">
        <v>183</v>
      </c>
      <c r="C177" s="149" t="s">
        <v>386</v>
      </c>
      <c r="D177" s="157" t="s">
        <v>380</v>
      </c>
      <c r="E177" s="149" t="s">
        <v>331</v>
      </c>
      <c r="F177" s="221">
        <f t="shared" si="20"/>
        <v>0.3777777777777776</v>
      </c>
      <c r="G177" s="167">
        <v>3</v>
      </c>
      <c r="H177" s="221">
        <f t="shared" si="19"/>
        <v>0.37986111111111093</v>
      </c>
      <c r="I177" s="180"/>
    </row>
    <row r="178" spans="1:9" ht="14.25" x14ac:dyDescent="0.2">
      <c r="A178" s="136" t="s">
        <v>448</v>
      </c>
      <c r="B178" s="149" t="s">
        <v>183</v>
      </c>
      <c r="C178" s="149" t="s">
        <v>387</v>
      </c>
      <c r="D178" s="157" t="s">
        <v>380</v>
      </c>
      <c r="E178" s="149" t="s">
        <v>334</v>
      </c>
      <c r="F178" s="221">
        <f t="shared" si="20"/>
        <v>0.37986111111111093</v>
      </c>
      <c r="G178" s="167">
        <v>3</v>
      </c>
      <c r="H178" s="221">
        <f t="shared" si="19"/>
        <v>0.38194444444444425</v>
      </c>
      <c r="I178" s="180"/>
    </row>
    <row r="179" spans="1:9" ht="15.75" x14ac:dyDescent="0.25">
      <c r="A179" s="135" t="s">
        <v>253</v>
      </c>
      <c r="B179" s="148"/>
      <c r="C179" s="148" t="s">
        <v>388</v>
      </c>
      <c r="D179" s="148"/>
      <c r="E179" s="148"/>
      <c r="F179" s="220"/>
      <c r="G179" s="166"/>
      <c r="H179" s="220"/>
      <c r="I179" s="179"/>
    </row>
    <row r="180" spans="1:9" ht="14.25" x14ac:dyDescent="0.2">
      <c r="A180" s="136" t="s">
        <v>449</v>
      </c>
      <c r="B180" s="149" t="s">
        <v>183</v>
      </c>
      <c r="C180" s="149" t="s">
        <v>425</v>
      </c>
      <c r="D180" s="157" t="s">
        <v>380</v>
      </c>
      <c r="E180" s="149" t="s">
        <v>416</v>
      </c>
      <c r="F180" s="221">
        <f>H178</f>
        <v>0.38194444444444425</v>
      </c>
      <c r="G180" s="167">
        <v>3</v>
      </c>
      <c r="H180" s="221">
        <f>F180+TIME(0,G180,0)</f>
        <v>0.38402777777777758</v>
      </c>
      <c r="I180" s="180"/>
    </row>
    <row r="181" spans="1:9" ht="15.75" x14ac:dyDescent="0.25">
      <c r="A181" s="135" t="s">
        <v>255</v>
      </c>
      <c r="B181" s="148"/>
      <c r="C181" s="148" t="s">
        <v>389</v>
      </c>
      <c r="D181" s="148"/>
      <c r="E181" s="148"/>
      <c r="F181" s="220"/>
      <c r="G181" s="166"/>
      <c r="H181" s="220"/>
      <c r="I181" s="179"/>
    </row>
    <row r="182" spans="1:9" ht="14.25" x14ac:dyDescent="0.2">
      <c r="A182" s="187" t="s">
        <v>450</v>
      </c>
      <c r="B182" s="193"/>
      <c r="C182" s="193"/>
      <c r="D182" s="197" t="s">
        <v>380</v>
      </c>
      <c r="E182" s="193" t="s">
        <v>207</v>
      </c>
      <c r="F182" s="227">
        <f>H180</f>
        <v>0.38402777777777758</v>
      </c>
      <c r="G182" s="200">
        <v>0</v>
      </c>
      <c r="H182" s="227">
        <f>F182+TIME(0,G182,0)</f>
        <v>0.38402777777777758</v>
      </c>
      <c r="I182" s="206"/>
    </row>
    <row r="183" spans="1:9" ht="15.75" x14ac:dyDescent="0.25">
      <c r="A183" s="135" t="s">
        <v>257</v>
      </c>
      <c r="B183" s="148"/>
      <c r="C183" s="148" t="s">
        <v>461</v>
      </c>
      <c r="D183" s="148"/>
      <c r="E183" s="148"/>
      <c r="F183" s="220"/>
      <c r="G183" s="166"/>
      <c r="H183" s="220"/>
      <c r="I183" s="179"/>
    </row>
    <row r="184" spans="1:9" ht="14.25" x14ac:dyDescent="0.2">
      <c r="A184" s="136" t="s">
        <v>451</v>
      </c>
      <c r="B184" s="149" t="s">
        <v>183</v>
      </c>
      <c r="C184" s="149" t="s">
        <v>462</v>
      </c>
      <c r="D184" s="157" t="s">
        <v>380</v>
      </c>
      <c r="E184" s="149" t="s">
        <v>390</v>
      </c>
      <c r="F184" s="221">
        <f>H182</f>
        <v>0.38402777777777758</v>
      </c>
      <c r="G184" s="167">
        <v>10</v>
      </c>
      <c r="H184" s="221">
        <f>F184+TIME(0,G184,0)</f>
        <v>0.390972222222222</v>
      </c>
      <c r="I184" s="180"/>
    </row>
    <row r="185" spans="1:9" ht="14.25" x14ac:dyDescent="0.2">
      <c r="A185" s="136" t="s">
        <v>452</v>
      </c>
      <c r="B185" s="149" t="s">
        <v>183</v>
      </c>
      <c r="C185" s="149" t="s">
        <v>391</v>
      </c>
      <c r="D185" s="157" t="s">
        <v>380</v>
      </c>
      <c r="E185" s="149" t="s">
        <v>303</v>
      </c>
      <c r="F185" s="221">
        <f>H184</f>
        <v>0.390972222222222</v>
      </c>
      <c r="G185" s="167">
        <v>10</v>
      </c>
      <c r="H185" s="221">
        <f>F185+TIME(0,G185,0)</f>
        <v>0.39791666666666642</v>
      </c>
      <c r="I185" s="180"/>
    </row>
    <row r="186" spans="1:9" ht="14.25" x14ac:dyDescent="0.2">
      <c r="A186" s="136" t="s">
        <v>453</v>
      </c>
      <c r="B186" s="149" t="s">
        <v>183</v>
      </c>
      <c r="C186" s="149" t="s">
        <v>463</v>
      </c>
      <c r="D186" s="157" t="s">
        <v>380</v>
      </c>
      <c r="E186" s="149" t="s">
        <v>390</v>
      </c>
      <c r="F186" s="221">
        <f>H185</f>
        <v>0.39791666666666642</v>
      </c>
      <c r="G186" s="167">
        <v>5</v>
      </c>
      <c r="H186" s="221">
        <f>F186+TIME(0,G186,0)</f>
        <v>0.40138888888888863</v>
      </c>
      <c r="I186" s="180"/>
    </row>
    <row r="187" spans="1:9" ht="14.25" x14ac:dyDescent="0.2">
      <c r="A187" s="136" t="s">
        <v>454</v>
      </c>
      <c r="B187" s="149" t="s">
        <v>183</v>
      </c>
      <c r="C187" s="149" t="s">
        <v>392</v>
      </c>
      <c r="D187" s="157" t="s">
        <v>380</v>
      </c>
      <c r="E187" s="149" t="s">
        <v>338</v>
      </c>
      <c r="F187" s="221">
        <f>H186</f>
        <v>0.40138888888888863</v>
      </c>
      <c r="G187" s="167">
        <v>5</v>
      </c>
      <c r="H187" s="221">
        <f>F187+TIME(0,G187,0)</f>
        <v>0.40486111111111084</v>
      </c>
      <c r="I187" s="180"/>
    </row>
    <row r="188" spans="1:9" ht="14.25" x14ac:dyDescent="0.2">
      <c r="A188" s="139" t="s">
        <v>464</v>
      </c>
      <c r="B188" s="152" t="s">
        <v>183</v>
      </c>
      <c r="C188" s="152" t="s">
        <v>465</v>
      </c>
      <c r="D188" s="159" t="s">
        <v>380</v>
      </c>
      <c r="E188" s="152" t="s">
        <v>393</v>
      </c>
      <c r="F188" s="225">
        <f>H187</f>
        <v>0.40486111111111084</v>
      </c>
      <c r="G188" s="170">
        <v>5</v>
      </c>
      <c r="H188" s="225">
        <f>F188+TIME(0,G188,0)</f>
        <v>0.40833333333333305</v>
      </c>
      <c r="I188" s="183"/>
    </row>
    <row r="190" spans="1:9" ht="15.75" x14ac:dyDescent="0.25">
      <c r="A190" s="132" t="s">
        <v>268</v>
      </c>
      <c r="B190" s="145"/>
      <c r="C190" s="145" t="s">
        <v>394</v>
      </c>
      <c r="D190" s="145"/>
      <c r="E190" s="145"/>
      <c r="F190" s="217"/>
      <c r="G190" s="163"/>
      <c r="H190" s="217"/>
      <c r="I190" s="176"/>
    </row>
    <row r="191" spans="1:9" ht="15.75" x14ac:dyDescent="0.25">
      <c r="A191" s="135" t="s">
        <v>270</v>
      </c>
      <c r="B191" s="148"/>
      <c r="C191" s="148" t="s">
        <v>396</v>
      </c>
      <c r="D191" s="148"/>
      <c r="E191" s="148"/>
      <c r="F191" s="220"/>
      <c r="G191" s="166"/>
      <c r="H191" s="220"/>
      <c r="I191" s="179"/>
    </row>
    <row r="192" spans="1:9" ht="14.25" x14ac:dyDescent="0.2">
      <c r="A192" s="136" t="s">
        <v>272</v>
      </c>
      <c r="B192" s="149" t="s">
        <v>193</v>
      </c>
      <c r="C192" s="149" t="s">
        <v>397</v>
      </c>
      <c r="D192" s="157" t="s">
        <v>1</v>
      </c>
      <c r="E192" s="149" t="s">
        <v>207</v>
      </c>
      <c r="F192" s="221">
        <f>H188</f>
        <v>0.40833333333333305</v>
      </c>
      <c r="G192" s="167">
        <v>3</v>
      </c>
      <c r="H192" s="221">
        <f>F192+TIME(0,G192,0)</f>
        <v>0.41041666666666637</v>
      </c>
      <c r="I192" s="180"/>
    </row>
    <row r="193" spans="1:9" ht="14.25" x14ac:dyDescent="0.2">
      <c r="A193" s="187" t="s">
        <v>274</v>
      </c>
      <c r="B193" s="193"/>
      <c r="C193" s="193"/>
      <c r="D193" s="193"/>
      <c r="E193" s="193"/>
      <c r="F193" s="227">
        <f>H192</f>
        <v>0.41041666666666637</v>
      </c>
      <c r="G193" s="200">
        <v>0</v>
      </c>
      <c r="H193" s="227">
        <f>F193+TIME(0,G193,0)</f>
        <v>0.41041666666666637</v>
      </c>
      <c r="I193" s="206"/>
    </row>
    <row r="194" spans="1:9" ht="15.75" x14ac:dyDescent="0.25">
      <c r="A194" s="135" t="s">
        <v>294</v>
      </c>
      <c r="B194" s="148"/>
      <c r="C194" s="148" t="s">
        <v>399</v>
      </c>
      <c r="D194" s="148"/>
      <c r="E194" s="148"/>
      <c r="F194" s="220"/>
      <c r="G194" s="166"/>
      <c r="H194" s="220"/>
      <c r="I194" s="179"/>
    </row>
    <row r="195" spans="1:9" ht="14.25" x14ac:dyDescent="0.2">
      <c r="A195" s="187" t="s">
        <v>296</v>
      </c>
      <c r="B195" s="193" t="s">
        <v>193</v>
      </c>
      <c r="C195" s="193" t="s">
        <v>478</v>
      </c>
      <c r="D195" s="193"/>
      <c r="E195" s="193" t="s">
        <v>298</v>
      </c>
      <c r="F195" s="227">
        <f>H193</f>
        <v>0.41041666666666637</v>
      </c>
      <c r="G195" s="200">
        <v>0</v>
      </c>
      <c r="H195" s="227">
        <f t="shared" ref="H195:H201" si="21">F195+TIME(0,G195,0)</f>
        <v>0.41041666666666637</v>
      </c>
      <c r="I195" s="206"/>
    </row>
    <row r="196" spans="1:9" ht="14.25" x14ac:dyDescent="0.2">
      <c r="A196" s="187" t="s">
        <v>299</v>
      </c>
      <c r="B196" s="193" t="s">
        <v>400</v>
      </c>
      <c r="C196" s="193" t="s">
        <v>382</v>
      </c>
      <c r="D196" s="193"/>
      <c r="E196" s="193" t="s">
        <v>383</v>
      </c>
      <c r="F196" s="227">
        <f t="shared" ref="F196:F201" si="22">H195</f>
        <v>0.41041666666666637</v>
      </c>
      <c r="G196" s="200">
        <v>0</v>
      </c>
      <c r="H196" s="227">
        <f t="shared" si="21"/>
        <v>0.41041666666666637</v>
      </c>
      <c r="I196" s="206"/>
    </row>
    <row r="197" spans="1:9" ht="14.25" x14ac:dyDescent="0.2">
      <c r="A197" s="187" t="s">
        <v>301</v>
      </c>
      <c r="B197" s="193" t="s">
        <v>400</v>
      </c>
      <c r="C197" s="193" t="s">
        <v>300</v>
      </c>
      <c r="D197" s="193"/>
      <c r="E197" s="193" t="s">
        <v>252</v>
      </c>
      <c r="F197" s="227">
        <f t="shared" si="22"/>
        <v>0.41041666666666637</v>
      </c>
      <c r="G197" s="200">
        <v>0</v>
      </c>
      <c r="H197" s="227">
        <f t="shared" si="21"/>
        <v>0.41041666666666637</v>
      </c>
      <c r="I197" s="206"/>
    </row>
    <row r="198" spans="1:9" ht="14.25" x14ac:dyDescent="0.2">
      <c r="A198" s="187" t="s">
        <v>304</v>
      </c>
      <c r="B198" s="193" t="s">
        <v>400</v>
      </c>
      <c r="C198" s="193" t="s">
        <v>401</v>
      </c>
      <c r="D198" s="193"/>
      <c r="E198" s="193" t="s">
        <v>197</v>
      </c>
      <c r="F198" s="227">
        <f t="shared" si="22"/>
        <v>0.41041666666666637</v>
      </c>
      <c r="G198" s="200">
        <v>0</v>
      </c>
      <c r="H198" s="227">
        <f t="shared" si="21"/>
        <v>0.41041666666666637</v>
      </c>
      <c r="I198" s="206"/>
    </row>
    <row r="199" spans="1:9" ht="14.25" x14ac:dyDescent="0.2">
      <c r="A199" s="187" t="s">
        <v>307</v>
      </c>
      <c r="B199" s="193" t="s">
        <v>400</v>
      </c>
      <c r="C199" s="193" t="s">
        <v>302</v>
      </c>
      <c r="D199" s="193"/>
      <c r="E199" s="193" t="s">
        <v>303</v>
      </c>
      <c r="F199" s="227">
        <f t="shared" si="22"/>
        <v>0.41041666666666637</v>
      </c>
      <c r="G199" s="200">
        <v>0</v>
      </c>
      <c r="H199" s="227">
        <f t="shared" si="21"/>
        <v>0.41041666666666637</v>
      </c>
      <c r="I199" s="206"/>
    </row>
    <row r="200" spans="1:9" ht="14.25" x14ac:dyDescent="0.2">
      <c r="A200" s="187" t="s">
        <v>457</v>
      </c>
      <c r="B200" s="193" t="s">
        <v>193</v>
      </c>
      <c r="C200" s="193" t="s">
        <v>305</v>
      </c>
      <c r="D200" s="193"/>
      <c r="E200" s="193" t="s">
        <v>306</v>
      </c>
      <c r="F200" s="227">
        <f t="shared" si="22"/>
        <v>0.41041666666666637</v>
      </c>
      <c r="G200" s="200">
        <v>0</v>
      </c>
      <c r="H200" s="227">
        <f t="shared" si="21"/>
        <v>0.41041666666666637</v>
      </c>
      <c r="I200" s="206"/>
    </row>
    <row r="201" spans="1:9" ht="14.25" x14ac:dyDescent="0.2">
      <c r="A201" s="187" t="s">
        <v>466</v>
      </c>
      <c r="B201" s="193" t="s">
        <v>400</v>
      </c>
      <c r="C201" s="193" t="s">
        <v>384</v>
      </c>
      <c r="D201" s="193"/>
      <c r="E201" s="193" t="s">
        <v>309</v>
      </c>
      <c r="F201" s="227">
        <f t="shared" si="22"/>
        <v>0.41041666666666637</v>
      </c>
      <c r="G201" s="200">
        <v>0</v>
      </c>
      <c r="H201" s="227">
        <f t="shared" si="21"/>
        <v>0.41041666666666637</v>
      </c>
      <c r="I201" s="206"/>
    </row>
    <row r="202" spans="1:9" ht="15.75" x14ac:dyDescent="0.25">
      <c r="A202" s="135" t="s">
        <v>310</v>
      </c>
      <c r="B202" s="148"/>
      <c r="C202" s="148" t="s">
        <v>403</v>
      </c>
      <c r="D202" s="148"/>
      <c r="E202" s="148"/>
      <c r="F202" s="220"/>
      <c r="G202" s="166"/>
      <c r="H202" s="220"/>
      <c r="I202" s="179"/>
    </row>
    <row r="203" spans="1:9" ht="14.25" x14ac:dyDescent="0.2">
      <c r="A203" s="187" t="s">
        <v>312</v>
      </c>
      <c r="B203" s="193" t="s">
        <v>400</v>
      </c>
      <c r="C203" s="193" t="s">
        <v>313</v>
      </c>
      <c r="D203" s="193"/>
      <c r="E203" s="193" t="s">
        <v>207</v>
      </c>
      <c r="F203" s="227">
        <f>H201</f>
        <v>0.41041666666666637</v>
      </c>
      <c r="G203" s="200">
        <v>0</v>
      </c>
      <c r="H203" s="227">
        <f t="shared" ref="H203:H211" si="23">F203+TIME(0,G203,0)</f>
        <v>0.41041666666666637</v>
      </c>
      <c r="I203" s="206"/>
    </row>
    <row r="204" spans="1:9" ht="14.25" x14ac:dyDescent="0.2">
      <c r="A204" s="187" t="s">
        <v>314</v>
      </c>
      <c r="B204" s="193" t="s">
        <v>193</v>
      </c>
      <c r="C204" s="193" t="s">
        <v>404</v>
      </c>
      <c r="D204" s="193"/>
      <c r="E204" s="193" t="s">
        <v>456</v>
      </c>
      <c r="F204" s="227">
        <f t="shared" ref="F204:F211" si="24">H203</f>
        <v>0.41041666666666637</v>
      </c>
      <c r="G204" s="200">
        <v>0</v>
      </c>
      <c r="H204" s="227">
        <f t="shared" si="23"/>
        <v>0.41041666666666637</v>
      </c>
      <c r="I204" s="206"/>
    </row>
    <row r="205" spans="1:9" ht="14.25" x14ac:dyDescent="0.2">
      <c r="A205" s="187" t="s">
        <v>319</v>
      </c>
      <c r="B205" s="193" t="s">
        <v>193</v>
      </c>
      <c r="C205" s="193" t="s">
        <v>317</v>
      </c>
      <c r="D205" s="193"/>
      <c r="E205" s="193" t="s">
        <v>318</v>
      </c>
      <c r="F205" s="227">
        <f t="shared" si="24"/>
        <v>0.41041666666666637</v>
      </c>
      <c r="G205" s="200">
        <v>0</v>
      </c>
      <c r="H205" s="227">
        <f t="shared" si="23"/>
        <v>0.41041666666666637</v>
      </c>
      <c r="I205" s="206"/>
    </row>
    <row r="206" spans="1:9" ht="14.25" x14ac:dyDescent="0.2">
      <c r="A206" s="187" t="s">
        <v>321</v>
      </c>
      <c r="B206" s="193" t="s">
        <v>193</v>
      </c>
      <c r="C206" s="193" t="s">
        <v>320</v>
      </c>
      <c r="D206" s="193"/>
      <c r="E206" s="193" t="s">
        <v>385</v>
      </c>
      <c r="F206" s="227">
        <f t="shared" si="24"/>
        <v>0.41041666666666637</v>
      </c>
      <c r="G206" s="200">
        <v>0</v>
      </c>
      <c r="H206" s="227">
        <f t="shared" si="23"/>
        <v>0.41041666666666637</v>
      </c>
      <c r="I206" s="206"/>
    </row>
    <row r="207" spans="1:9" ht="14.25" x14ac:dyDescent="0.2">
      <c r="A207" s="187" t="s">
        <v>324</v>
      </c>
      <c r="B207" s="193" t="s">
        <v>193</v>
      </c>
      <c r="C207" s="193" t="s">
        <v>322</v>
      </c>
      <c r="D207" s="193"/>
      <c r="E207" s="193" t="s">
        <v>323</v>
      </c>
      <c r="F207" s="227">
        <f t="shared" si="24"/>
        <v>0.41041666666666637</v>
      </c>
      <c r="G207" s="200">
        <v>0</v>
      </c>
      <c r="H207" s="227">
        <f t="shared" si="23"/>
        <v>0.41041666666666637</v>
      </c>
      <c r="I207" s="206"/>
    </row>
    <row r="208" spans="1:9" ht="14.25" x14ac:dyDescent="0.2">
      <c r="A208" s="187" t="s">
        <v>326</v>
      </c>
      <c r="B208" s="193" t="s">
        <v>193</v>
      </c>
      <c r="C208" s="193" t="s">
        <v>325</v>
      </c>
      <c r="D208" s="193"/>
      <c r="E208" s="193" t="s">
        <v>197</v>
      </c>
      <c r="F208" s="227">
        <f t="shared" si="24"/>
        <v>0.41041666666666637</v>
      </c>
      <c r="G208" s="200">
        <v>0</v>
      </c>
      <c r="H208" s="227">
        <f t="shared" si="23"/>
        <v>0.41041666666666637</v>
      </c>
      <c r="I208" s="206"/>
    </row>
    <row r="209" spans="1:9" ht="14.25" x14ac:dyDescent="0.2">
      <c r="A209" s="187" t="s">
        <v>329</v>
      </c>
      <c r="B209" s="193" t="s">
        <v>193</v>
      </c>
      <c r="C209" s="193" t="s">
        <v>327</v>
      </c>
      <c r="D209" s="193"/>
      <c r="E209" s="193" t="s">
        <v>328</v>
      </c>
      <c r="F209" s="227">
        <f t="shared" si="24"/>
        <v>0.41041666666666637</v>
      </c>
      <c r="G209" s="200">
        <v>0</v>
      </c>
      <c r="H209" s="227">
        <f t="shared" si="23"/>
        <v>0.41041666666666637</v>
      </c>
      <c r="I209" s="206"/>
    </row>
    <row r="210" spans="1:9" ht="14.25" x14ac:dyDescent="0.2">
      <c r="A210" s="187" t="s">
        <v>332</v>
      </c>
      <c r="B210" s="193" t="s">
        <v>193</v>
      </c>
      <c r="C210" s="193" t="s">
        <v>405</v>
      </c>
      <c r="D210" s="193"/>
      <c r="E210" s="193" t="s">
        <v>331</v>
      </c>
      <c r="F210" s="227">
        <f t="shared" si="24"/>
        <v>0.41041666666666637</v>
      </c>
      <c r="G210" s="200">
        <v>0</v>
      </c>
      <c r="H210" s="227">
        <f t="shared" si="23"/>
        <v>0.41041666666666637</v>
      </c>
      <c r="I210" s="206"/>
    </row>
    <row r="211" spans="1:9" ht="14.25" x14ac:dyDescent="0.2">
      <c r="A211" s="187" t="s">
        <v>458</v>
      </c>
      <c r="B211" s="193" t="s">
        <v>193</v>
      </c>
      <c r="C211" s="193" t="s">
        <v>387</v>
      </c>
      <c r="D211" s="193"/>
      <c r="E211" s="193" t="s">
        <v>334</v>
      </c>
      <c r="F211" s="227">
        <f t="shared" si="24"/>
        <v>0.41041666666666637</v>
      </c>
      <c r="G211" s="200">
        <v>0</v>
      </c>
      <c r="H211" s="227">
        <f t="shared" si="23"/>
        <v>0.41041666666666637</v>
      </c>
      <c r="I211" s="206"/>
    </row>
    <row r="212" spans="1:9" ht="15.75" x14ac:dyDescent="0.25">
      <c r="A212" s="135" t="s">
        <v>335</v>
      </c>
      <c r="B212" s="148"/>
      <c r="C212" s="148" t="s">
        <v>406</v>
      </c>
      <c r="D212" s="148"/>
      <c r="E212" s="148"/>
      <c r="F212" s="220"/>
      <c r="G212" s="166"/>
      <c r="H212" s="220"/>
      <c r="I212" s="179"/>
    </row>
    <row r="213" spans="1:9" ht="14.25" x14ac:dyDescent="0.2">
      <c r="A213" s="189" t="s">
        <v>337</v>
      </c>
      <c r="B213" s="195" t="s">
        <v>400</v>
      </c>
      <c r="C213" s="195" t="s">
        <v>425</v>
      </c>
      <c r="D213" s="195"/>
      <c r="E213" s="195" t="s">
        <v>416</v>
      </c>
      <c r="F213" s="228">
        <f>H211</f>
        <v>0.41041666666666637</v>
      </c>
      <c r="G213" s="202">
        <v>0</v>
      </c>
      <c r="H213" s="228">
        <f>F213+TIME(0,G213,0)</f>
        <v>0.41041666666666637</v>
      </c>
      <c r="I213" s="208"/>
    </row>
    <row r="215" spans="1:9" ht="15.75" x14ac:dyDescent="0.25">
      <c r="A215" s="132" t="s">
        <v>339</v>
      </c>
      <c r="B215" s="145"/>
      <c r="C215" s="145" t="s">
        <v>340</v>
      </c>
      <c r="D215" s="145"/>
      <c r="E215" s="145"/>
      <c r="F215" s="217"/>
      <c r="G215" s="163"/>
      <c r="H215" s="217"/>
      <c r="I215" s="176"/>
    </row>
    <row r="216" spans="1:9" ht="15" x14ac:dyDescent="0.2">
      <c r="A216" s="188" t="s">
        <v>341</v>
      </c>
      <c r="B216" s="194"/>
      <c r="C216" s="194"/>
      <c r="D216" s="194"/>
      <c r="E216" s="194"/>
      <c r="F216" s="231">
        <f>H213</f>
        <v>0.41041666666666637</v>
      </c>
      <c r="G216" s="201">
        <v>0</v>
      </c>
      <c r="H216" s="231">
        <f>F216+TIME(0,G216,0)</f>
        <v>0.41041666666666637</v>
      </c>
      <c r="I216" s="207"/>
    </row>
    <row r="217" spans="1:9" ht="15" x14ac:dyDescent="0.2">
      <c r="A217" s="186" t="s">
        <v>342</v>
      </c>
      <c r="B217" s="192"/>
      <c r="C217" s="192"/>
      <c r="D217" s="192"/>
      <c r="E217" s="192"/>
      <c r="F217" s="226">
        <f>H216</f>
        <v>0.41041666666666637</v>
      </c>
      <c r="G217" s="199">
        <v>0</v>
      </c>
      <c r="H217" s="226">
        <f>F217+TIME(0,G217,0)</f>
        <v>0.41041666666666637</v>
      </c>
      <c r="I217" s="205"/>
    </row>
    <row r="219" spans="1:9" ht="15.75" x14ac:dyDescent="0.25">
      <c r="A219" s="140" t="s">
        <v>344</v>
      </c>
      <c r="B219" s="153"/>
      <c r="C219" s="153" t="s">
        <v>408</v>
      </c>
      <c r="D219" s="153"/>
      <c r="E219" s="153"/>
      <c r="F219" s="229"/>
      <c r="G219" s="171"/>
      <c r="H219" s="229"/>
      <c r="I219" s="153"/>
    </row>
    <row r="220" spans="1:9" ht="15" x14ac:dyDescent="0.2">
      <c r="A220" s="143" t="s">
        <v>395</v>
      </c>
      <c r="B220" s="155" t="s">
        <v>183</v>
      </c>
      <c r="C220" s="155" t="s">
        <v>409</v>
      </c>
      <c r="D220" s="161" t="s">
        <v>350</v>
      </c>
      <c r="E220" s="155" t="s">
        <v>185</v>
      </c>
      <c r="F220" s="233">
        <f>H217</f>
        <v>0.41041666666666637</v>
      </c>
      <c r="G220" s="174">
        <v>1</v>
      </c>
      <c r="H220" s="233">
        <f>F220+TIME(0,G220,0)</f>
        <v>0.41111111111111082</v>
      </c>
      <c r="I220" s="155"/>
    </row>
    <row r="221" spans="1:9" ht="15" x14ac:dyDescent="0.2">
      <c r="A221" s="143" t="s">
        <v>398</v>
      </c>
      <c r="B221" s="155" t="s">
        <v>183</v>
      </c>
      <c r="C221" s="155" t="s">
        <v>256</v>
      </c>
      <c r="D221" s="161" t="s">
        <v>350</v>
      </c>
      <c r="E221" s="155" t="s">
        <v>185</v>
      </c>
      <c r="F221" s="233">
        <f>H220</f>
        <v>0.41111111111111082</v>
      </c>
      <c r="G221" s="174">
        <v>1</v>
      </c>
      <c r="H221" s="233">
        <f>F221+TIME(0,G221,0)</f>
        <v>0.41180555555555526</v>
      </c>
      <c r="I221" s="155"/>
    </row>
    <row r="222" spans="1:9" ht="15" x14ac:dyDescent="0.2">
      <c r="A222" s="143" t="s">
        <v>402</v>
      </c>
      <c r="B222" s="155" t="s">
        <v>193</v>
      </c>
      <c r="C222" s="155" t="s">
        <v>410</v>
      </c>
      <c r="D222" s="155"/>
      <c r="E222" s="155" t="s">
        <v>185</v>
      </c>
      <c r="F222" s="233">
        <f>H221</f>
        <v>0.41180555555555526</v>
      </c>
      <c r="G222" s="174">
        <v>1</v>
      </c>
      <c r="H222" s="233">
        <f>F222+TIME(0,G222,0)</f>
        <v>0.4124999999999997</v>
      </c>
      <c r="I222" s="155"/>
    </row>
    <row r="223" spans="1:9" x14ac:dyDescent="0.2">
      <c r="A223" s="141"/>
      <c r="B223" s="141"/>
      <c r="C223" s="141" t="s">
        <v>346</v>
      </c>
      <c r="D223" s="141"/>
      <c r="E223" s="141"/>
      <c r="F223" s="230"/>
      <c r="G223" s="172">
        <f>(H223-H222) * 24 * 60</f>
        <v>126.00000000000043</v>
      </c>
      <c r="H223" s="230">
        <v>0.5</v>
      </c>
      <c r="I223" s="141"/>
    </row>
  </sheetData>
  <mergeCells count="11">
    <mergeCell ref="A7:I7"/>
    <mergeCell ref="A8:I8"/>
    <mergeCell ref="A12:I12"/>
    <mergeCell ref="A94:I94"/>
    <mergeCell ref="A136:I136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59" r:id="rId53"/>
    <hyperlink ref="D160" r:id="rId54"/>
    <hyperlink ref="D163" r:id="rId55"/>
    <hyperlink ref="D164" r:id="rId56"/>
    <hyperlink ref="D165" r:id="rId57"/>
    <hyperlink ref="D166" r:id="rId58"/>
    <hyperlink ref="D167" r:id="rId59"/>
    <hyperlink ref="D168" r:id="rId60"/>
    <hyperlink ref="D170" r:id="rId61"/>
    <hyperlink ref="D171" r:id="rId62"/>
    <hyperlink ref="D172" r:id="rId63"/>
    <hyperlink ref="D173" r:id="rId64"/>
    <hyperlink ref="D174" r:id="rId65"/>
    <hyperlink ref="D175" r:id="rId66"/>
    <hyperlink ref="D176" r:id="rId67"/>
    <hyperlink ref="D177" r:id="rId68"/>
    <hyperlink ref="D178" r:id="rId69"/>
    <hyperlink ref="D180" r:id="rId70"/>
    <hyperlink ref="D182" r:id="rId71"/>
    <hyperlink ref="D184" r:id="rId72"/>
    <hyperlink ref="D185" r:id="rId73"/>
    <hyperlink ref="D186" r:id="rId74"/>
    <hyperlink ref="D187" r:id="rId75"/>
    <hyperlink ref="D188" r:id="rId76"/>
    <hyperlink ref="D192" r:id="rId77"/>
    <hyperlink ref="D220" r:id="rId78"/>
    <hyperlink ref="D221" r:id="rId79"/>
  </hyperlinks>
  <pageMargins left="0.7" right="0.7" top="0.75" bottom="0.75" header="0.3" footer="0.3"/>
  <pageSetup paperSize="9" orientation="portrait" r:id="rId80"/>
  <legacyDrawing r:id="rId8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R4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527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2016-11-09T16:42:40Z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