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6" r:id="rId5"/>
    <sheet name="CAC" sheetId="79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7" l="1"/>
  <c r="H26" i="797"/>
  <c r="F26" i="797"/>
  <c r="H24" i="797"/>
  <c r="F24" i="797"/>
  <c r="H22" i="797"/>
  <c r="F22" i="797"/>
  <c r="H20" i="797"/>
  <c r="F20" i="797"/>
  <c r="H18" i="797"/>
  <c r="F18" i="797"/>
  <c r="H16" i="797"/>
  <c r="F16" i="797"/>
  <c r="H14" i="797"/>
  <c r="B8" i="782"/>
  <c r="A8" i="797"/>
  <c r="A3" i="797"/>
  <c r="A2" i="797"/>
  <c r="A1" i="797"/>
  <c r="G232" i="796"/>
  <c r="H231" i="796"/>
  <c r="F231" i="796"/>
  <c r="H230" i="796"/>
  <c r="F230" i="796"/>
  <c r="H229" i="796"/>
  <c r="F229" i="796"/>
  <c r="H226" i="796"/>
  <c r="F226" i="796"/>
  <c r="H225" i="796"/>
  <c r="F225" i="796"/>
  <c r="H222" i="796"/>
  <c r="F222" i="796"/>
  <c r="H220" i="796"/>
  <c r="F220" i="796"/>
  <c r="H219" i="796"/>
  <c r="F219" i="796"/>
  <c r="H218" i="796"/>
  <c r="F218" i="796"/>
  <c r="H217" i="796"/>
  <c r="F217" i="796"/>
  <c r="H216" i="796"/>
  <c r="F216" i="796"/>
  <c r="H215" i="796"/>
  <c r="F215" i="796"/>
  <c r="H214" i="796"/>
  <c r="F214" i="796"/>
  <c r="H213" i="796"/>
  <c r="F213" i="796"/>
  <c r="H212" i="796"/>
  <c r="F212" i="796"/>
  <c r="H210" i="796"/>
  <c r="F210" i="796"/>
  <c r="H209" i="796"/>
  <c r="F209" i="796"/>
  <c r="H208" i="796"/>
  <c r="F208" i="796"/>
  <c r="H207" i="796"/>
  <c r="F207" i="796"/>
  <c r="H206" i="796"/>
  <c r="F206" i="796"/>
  <c r="H205" i="796"/>
  <c r="F205" i="796"/>
  <c r="H203" i="796"/>
  <c r="F203" i="796"/>
  <c r="H202" i="796"/>
  <c r="F202" i="796"/>
  <c r="H201" i="796"/>
  <c r="F201" i="796"/>
  <c r="H200" i="796"/>
  <c r="F200" i="796"/>
  <c r="H196" i="796"/>
  <c r="F196" i="796"/>
  <c r="H195" i="796"/>
  <c r="F195" i="796"/>
  <c r="H194" i="796"/>
  <c r="F194" i="796"/>
  <c r="H193" i="796"/>
  <c r="F193" i="796"/>
  <c r="H192" i="796"/>
  <c r="F192" i="796"/>
  <c r="H189" i="796"/>
  <c r="F189" i="796"/>
  <c r="H187" i="796"/>
  <c r="F187" i="796"/>
  <c r="H186" i="796"/>
  <c r="F186" i="796"/>
  <c r="H185" i="796"/>
  <c r="F185" i="796"/>
  <c r="H184" i="796"/>
  <c r="F184" i="796"/>
  <c r="H182" i="796"/>
  <c r="F182" i="796"/>
  <c r="H180" i="796"/>
  <c r="F180" i="796"/>
  <c r="H178" i="796"/>
  <c r="F178" i="796"/>
  <c r="H177" i="796"/>
  <c r="F177" i="796"/>
  <c r="H176" i="796"/>
  <c r="F176" i="796"/>
  <c r="H175" i="796"/>
  <c r="F175" i="796"/>
  <c r="H174" i="796"/>
  <c r="F174" i="796"/>
  <c r="H173" i="796"/>
  <c r="F173" i="796"/>
  <c r="H172" i="796"/>
  <c r="F172" i="796"/>
  <c r="H171" i="796"/>
  <c r="F171" i="796"/>
  <c r="H170" i="796"/>
  <c r="F170" i="796"/>
  <c r="H168" i="796"/>
  <c r="F168" i="796"/>
  <c r="H167" i="796"/>
  <c r="F167" i="796"/>
  <c r="H166" i="796"/>
  <c r="F166" i="796"/>
  <c r="H165" i="796"/>
  <c r="F165" i="796"/>
  <c r="H164" i="796"/>
  <c r="F164" i="796"/>
  <c r="H162" i="796"/>
  <c r="F162" i="796"/>
  <c r="H161" i="796"/>
  <c r="F161" i="796"/>
  <c r="H160" i="796"/>
  <c r="F160" i="796"/>
  <c r="H159" i="796"/>
  <c r="F159" i="796"/>
  <c r="H158" i="796"/>
  <c r="F158" i="796"/>
  <c r="H157" i="796"/>
  <c r="F157" i="796"/>
  <c r="H156" i="796"/>
  <c r="F156" i="796"/>
  <c r="H152" i="796"/>
  <c r="F152" i="796"/>
  <c r="H151" i="796"/>
  <c r="F151" i="796"/>
  <c r="H150" i="796"/>
  <c r="F150" i="796"/>
  <c r="H149" i="796"/>
  <c r="F149" i="796"/>
  <c r="H148" i="796"/>
  <c r="F148" i="796"/>
  <c r="H147" i="796"/>
  <c r="F147" i="796"/>
  <c r="H146" i="796"/>
  <c r="F146" i="796"/>
  <c r="H145" i="796"/>
  <c r="F145" i="796"/>
  <c r="H142" i="796"/>
  <c r="F142" i="796"/>
  <c r="H141" i="796"/>
  <c r="F141" i="796"/>
  <c r="H140" i="796"/>
  <c r="H130" i="796"/>
  <c r="F131" i="796"/>
  <c r="H131" i="796"/>
  <c r="F132" i="796"/>
  <c r="H132" i="796"/>
  <c r="F134" i="796"/>
  <c r="H134" i="796"/>
  <c r="G135" i="796"/>
  <c r="F130" i="796"/>
  <c r="H129" i="796"/>
  <c r="F129" i="796"/>
  <c r="H128" i="796"/>
  <c r="F128" i="796"/>
  <c r="H127" i="796"/>
  <c r="F127" i="796"/>
  <c r="H124" i="796"/>
  <c r="F124" i="796"/>
  <c r="H123" i="796"/>
  <c r="F123" i="796"/>
  <c r="H122" i="796"/>
  <c r="F122" i="796"/>
  <c r="H120" i="796"/>
  <c r="F120" i="796"/>
  <c r="H119" i="796"/>
  <c r="F119" i="796"/>
  <c r="H115" i="796"/>
  <c r="F115" i="796"/>
  <c r="H114" i="796"/>
  <c r="F114" i="796"/>
  <c r="H111" i="796"/>
  <c r="F111" i="796"/>
  <c r="H110" i="796"/>
  <c r="F110" i="796"/>
  <c r="H109" i="796"/>
  <c r="F109" i="796"/>
  <c r="H108" i="796"/>
  <c r="F108" i="796"/>
  <c r="H107" i="796"/>
  <c r="F107" i="796"/>
  <c r="H106" i="796"/>
  <c r="F106" i="796"/>
  <c r="H105" i="796"/>
  <c r="F105" i="796"/>
  <c r="H102" i="796"/>
  <c r="F102" i="796"/>
  <c r="H101" i="796"/>
  <c r="F101" i="796"/>
  <c r="H100" i="796"/>
  <c r="G95" i="796"/>
  <c r="H94" i="796"/>
  <c r="F94" i="796"/>
  <c r="H92" i="796"/>
  <c r="F92" i="796"/>
  <c r="H91" i="796"/>
  <c r="F91" i="796"/>
  <c r="H90" i="796"/>
  <c r="F90" i="796"/>
  <c r="H87" i="796"/>
  <c r="F87" i="796"/>
  <c r="H85" i="796"/>
  <c r="F85" i="796"/>
  <c r="H84" i="796"/>
  <c r="F84" i="796"/>
  <c r="H83" i="796"/>
  <c r="F83" i="796"/>
  <c r="H82" i="796"/>
  <c r="F82" i="796"/>
  <c r="H81" i="796"/>
  <c r="F81" i="796"/>
  <c r="H80" i="796"/>
  <c r="F80" i="796"/>
  <c r="H79" i="796"/>
  <c r="F79" i="796"/>
  <c r="H78" i="796"/>
  <c r="F78" i="796"/>
  <c r="H77" i="796"/>
  <c r="F77" i="796"/>
  <c r="H75" i="796"/>
  <c r="F75" i="796"/>
  <c r="H74" i="796"/>
  <c r="F74" i="796"/>
  <c r="H73" i="796"/>
  <c r="F73" i="796"/>
  <c r="H72" i="796"/>
  <c r="F72" i="796"/>
  <c r="H71" i="796"/>
  <c r="F71" i="796"/>
  <c r="H69" i="796"/>
  <c r="F69" i="796"/>
  <c r="H68" i="796"/>
  <c r="F68" i="796"/>
  <c r="H67" i="796"/>
  <c r="F67" i="796"/>
  <c r="H66" i="796"/>
  <c r="F66" i="796"/>
  <c r="H65" i="796"/>
  <c r="F65" i="796"/>
  <c r="H64" i="796"/>
  <c r="F64" i="796"/>
  <c r="H63" i="796"/>
  <c r="F63" i="796"/>
  <c r="H62" i="796"/>
  <c r="F62" i="796"/>
  <c r="H61" i="796"/>
  <c r="F61" i="796"/>
  <c r="H60" i="796"/>
  <c r="F60" i="796"/>
  <c r="H56" i="796"/>
  <c r="F56" i="796"/>
  <c r="H55" i="796"/>
  <c r="F55" i="796"/>
  <c r="H54" i="796"/>
  <c r="F54" i="796"/>
  <c r="H53" i="796"/>
  <c r="F53" i="796"/>
  <c r="H52" i="796"/>
  <c r="F52" i="796"/>
  <c r="H51" i="796"/>
  <c r="F51" i="796"/>
  <c r="H50" i="796"/>
  <c r="F50" i="796"/>
  <c r="H49" i="796"/>
  <c r="F49" i="796"/>
  <c r="H48" i="796"/>
  <c r="F48" i="796"/>
  <c r="H47" i="796"/>
  <c r="F47" i="796"/>
  <c r="H46" i="796"/>
  <c r="F46" i="796"/>
  <c r="H43" i="796"/>
  <c r="F43" i="796"/>
  <c r="H42" i="796"/>
  <c r="F42" i="796"/>
  <c r="H40" i="796"/>
  <c r="F40" i="796"/>
  <c r="H39" i="796"/>
  <c r="F39" i="796"/>
  <c r="H37" i="796"/>
  <c r="F37" i="796"/>
  <c r="H36" i="796"/>
  <c r="F36" i="796"/>
  <c r="H35" i="796"/>
  <c r="F35" i="796"/>
  <c r="H34" i="796"/>
  <c r="F34" i="796"/>
  <c r="H33" i="796"/>
  <c r="F33" i="796"/>
  <c r="H32" i="796"/>
  <c r="F32" i="796"/>
  <c r="H31" i="796"/>
  <c r="F31" i="796"/>
  <c r="H30" i="796"/>
  <c r="F30" i="796"/>
  <c r="H29" i="796"/>
  <c r="F29" i="796"/>
  <c r="H28" i="796"/>
  <c r="F28" i="796"/>
  <c r="H27" i="796"/>
  <c r="F27" i="796"/>
  <c r="H26" i="796"/>
  <c r="F26" i="796"/>
  <c r="H24" i="796"/>
  <c r="F24" i="796"/>
  <c r="H20" i="796"/>
  <c r="F20" i="796"/>
  <c r="H19" i="796"/>
  <c r="F19" i="796"/>
  <c r="H18" i="796"/>
  <c r="F18" i="796"/>
  <c r="H17" i="796"/>
  <c r="F17" i="796"/>
  <c r="H16" i="796"/>
  <c r="F16" i="796"/>
  <c r="H15" i="796"/>
  <c r="A8" i="796"/>
  <c r="A3" i="796"/>
  <c r="A2" i="796"/>
  <c r="A1" i="796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<sst xmlns="http://schemas.openxmlformats.org/spreadsheetml/2006/main" count="1093" uniqueCount="562">
  <si>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</si>
  <si>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</si>
  <si>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</si>
  <si>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</si>
  <si>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</si>
  <si>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</si>
  <si>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</si>
  <si>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</si>
  <si>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</si>
  <si>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</si>
  <si>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</si>
  <si>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</si>
  <si>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</si>
  <si>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</si>
  <si>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</si>
  <si>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</si>
  <si>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</si>
  <si>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</si>
  <si>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</si>
  <si>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</si>
  <si>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</si>
  <si>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</si>
  <si>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</si>
  <si>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</si>
  <si>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</si>
  <si>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</si>
  <si>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</si>
  <si>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</si>
  <si>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</si>
  <si>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</si>
  <si>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</si>
  <si>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</si>
  <si>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</si>
  <si>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</si>
  <si>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</si>
  <si>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</si>
  <si>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</si>
  <si>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</si>
  <si>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</si>
  <si>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</si>
  <si>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</si>
  <si>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</si>
  <si>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</si>
  <si>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</si>
  <si>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</si>
  <si>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</si>
  <si>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</si>
  <si>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</si>
  <si>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</si>
  <si>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</si>
  <si>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</si>
  <si>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</si>
  <si>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</si>
  <si>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</si>
  <si>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</si>
  <si>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</si>
  <si>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</si>
  <si>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</si>
  <si>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</si>
  <si>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</si>
  <si>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</si>
  <si>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</si>
  <si>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</si>
  <si>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</si>
  <si>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</si>
  <si>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</si>
  <si>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</si>
  <si>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</si>
  <si>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</si>
  <si>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</si>
  <si>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</si>
  <si>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</si>
  <si>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</si>
  <si>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</si>
  <si>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</si>
  <si>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</si>
  <si>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</si>
  <si>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</si>
  <si>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</si>
  <si>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</si>
  <si>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</si>
  <si>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</si>
  <si>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</si>
  <si>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</si>
  <si>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</si>
  <si>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</si>
  <si>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</si>
  <si>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</si>
  <si>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</si>
  <si>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</si>
  <si>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</si>
  <si>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</si>
  <si>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</si>
  <si>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</si>
  <si>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</si>
  <si>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</si>
  <si>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</si>
  <si>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</si>
  <si>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</si>
  <si>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</si>
  <si>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</si>
  <si>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</si>
  <si>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</si>
  <si>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</si>
  <si>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</si>
  <si>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</si>
  <si>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</si>
  <si>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</si>
  <si>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</si>
  <si>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</si>
  <si>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</si>
  <si>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</si>
  <si>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</si>
  <si>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</si>
  <si>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</si>
  <si>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</si>
  <si>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</si>
  <si>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</si>
  <si>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</si>
  <si>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</si>
  <si>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</si>
  <si>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</si>
  <si>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</si>
  <si>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</si>
  <si>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</si>
  <si>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</si>
  <si>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</si>
  <si>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</si>
  <si>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</si>
  <si>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</si>
  <si>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</si>
  <si>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</si>
  <si>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</si>
  <si>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</si>
  <si>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</si>
  <si>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</si>
  <si>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</si>
  <si>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</si>
  <si>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</si>
  <si>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</si>
  <si>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</si>
  <si>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</si>
  <si>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</si>
  <si>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</si>
  <si>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</si>
  <si>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</si>
  <si>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</si>
  <si>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</si>
  <si>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</si>
  <si>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</si>
  <si>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</si>
  <si>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</si>
  <si>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</si>
  <si>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</si>
  <si>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</si>
  <si>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</si>
  <si>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</si>
  <si>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</si>
  <si>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</si>
  <si>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</si>
  <si>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</si>
  <si>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</si>
  <si>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</si>
  <si>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</si>
  <si>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</si>
  <si>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</si>
  <si>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</si>
  <si>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</si>
  <si>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</si>
  <si>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</si>
  <si>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</si>
  <si>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</si>
  <si>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</si>
  <si>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</si>
  <si>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</si>
  <si>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</si>
  <si>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</si>
  <si>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</si>
  <si>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</si>
  <si>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</si>
  <si>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</si>
  <si>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</si>
  <si>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</si>
  <si>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</si>
  <si>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</si>
  <si>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</si>
  <si>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</si>
  <si>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</si>
  <si>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</si>
  <si>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</si>
  <si>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</si>
  <si>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</si>
  <si>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</si>
  <si>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</si>
  <si>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</si>
  <si>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</si>
  <si>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</si>
  <si>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</si>
  <si>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</si>
  <si>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</si>
  <si>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</si>
  <si>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</si>
  <si>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</si>
  <si>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</si>
  <si>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</si>
  <si>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</si>
  <si>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</si>
  <si>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</si>
  <si>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</si>
  <si>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</si>
  <si>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</si>
  <si>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</si>
  <si>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</si>
  <si>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</si>
  <si>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</si>
  <si>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</si>
  <si>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</si>
  <si>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</si>
  <si>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</si>
  <si>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</si>
  <si>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</si>
  <si>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</si>
  <si>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</si>
  <si>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</si>
  <si>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</si>
  <si>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</si>
  <si>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</si>
  <si>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</si>
  <si>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</si>
  <si>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</si>
  <si>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</si>
  <si>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</si>
  <si>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</si>
  <si>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</si>
  <si>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</si>
  <si>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</si>
  <si>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</si>
  <si>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</si>
  <si>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</si>
  <si>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</si>
  <si>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</si>
  <si>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</si>
  <si>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</si>
  <si>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</si>
  <si>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</si>
  <si>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</si>
  <si>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</si>
  <si>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</si>
  <si>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</si>
  <si>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</si>
  <si>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</si>
  <si>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</si>
  <si>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</si>
  <si>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</si>
  <si>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</si>
  <si>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</si>
  <si>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</si>
  <si>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</si>
  <si>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</si>
  <si>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</si>
  <si>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</si>
  <si>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</si>
  <si>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</si>
  <si>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</si>
  <si>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</si>
  <si>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</si>
  <si>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</si>
  <si>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</si>
  <si>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</si>
  <si>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</si>
  <si>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</si>
  <si>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</si>
  <si>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</si>
  <si>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</si>
  <si>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</si>
  <si>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</si>
  <si>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</si>
  <si>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</si>
  <si>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</si>
  <si>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</si>
  <si>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</si>
  <si>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</si>
  <si>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</si>
  <si>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</si>
  <si>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</si>
  <si>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</si>
  <si>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</si>
  <si>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</si>
  <si>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</si>
  <si>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</si>
  <si>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</si>
  <si>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</si>
  <si>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</si>
  <si>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</si>
  <si>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</si>
  <si>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</si>
  <si>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</si>
  <si>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</si>
  <si>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</si>
  <si>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</si>
  <si>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</si>
  <si>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</si>
  <si>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</si>
  <si>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</si>
  <si>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</si>
  <si>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</si>
  <si>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</si>
  <si>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</si>
  <si>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</si>
  <si>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</si>
  <si>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</si>
  <si>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</si>
  <si>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</si>
  <si>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</si>
  <si>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</si>
  <si>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</si>
  <si>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</si>
  <si>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</si>
  <si>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</si>
  <si>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</si>
  <si>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</si>
  <si>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</si>
  <si>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</si>
  <si>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</si>
  <si>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</si>
  <si>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</si>
  <si>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</si>
  <si>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</si>
  <si>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</si>
  <si>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</si>
  <si>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</si>
  <si>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</si>
  <si>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</si>
  <si>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</si>
  <si>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</si>
  <si>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</si>
  <si>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</si>
  <si>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</si>
  <si>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</si>
  <si>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</si>
  <si>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</si>
  <si>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</si>
  <si>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</si>
  <si>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</si>
  <si>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</si>
  <si>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</si>
  <si>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</si>
  <si>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</si>
  <si>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</si>
  <si>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</si>
  <si>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</si>
  <si>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</si>
  <si>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</si>
  <si>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</si>
  <si>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</si>
  <si>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</si>
  <si>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</si>
  <si>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</si>
  <si>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</si>
  <si>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</si>
  <si>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</si>
  <si>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</si>
  <si>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</si>
  <si>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</si>
  <si>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</si>
  <si>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</si>
  <si>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</si>
  <si>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</si>
  <si>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</si>
  <si>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</si>
  <si>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</si>
  <si>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</si>
  <si>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</si>
  <si>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</si>
  <si>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</si>
  <si>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</si>
  <si>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</si>
  <si>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</si>
  <si>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</si>
  <si>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</si>
  <si>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</si>
  <si>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</si>
  <si>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</si>
  <si>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</si>
  <si>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</si>
  <si>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</si>
  <si>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</si>
  <si>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</si>
  <si>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</si>
  <si>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</si>
  <si>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</si>
  <si>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</si>
  <si>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</si>
  <si>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</si>
  <si>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</si>
  <si>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</si>
  <si>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</si>
  <si>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</si>
  <si>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</si>
  <si>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</si>
  <si>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</si>
  <si>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</si>
  <si>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</si>
  <si>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</si>
  <si>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</si>
  <si>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</si>
  <si>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</si>
  <si>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</si>
  <si>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</si>
  <si>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</si>
  <si>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</si>
  <si>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</si>
  <si>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</si>
  <si>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</si>
  <si>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</si>
  <si>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</si>
  <si>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</si>
  <si>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</si>
  <si>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</si>
  <si>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</si>
  <si>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</si>
  <si>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</si>
  <si>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</si>
  <si>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</si>
  <si>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</si>
  <si>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</si>
  <si>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</si>
  <si>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</si>
  <si>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</si>
  <si>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</si>
  <si>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</si>
  <si>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</si>
  <si>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</si>
  <si>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</si>
  <si>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</si>
  <si>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</si>
  <si>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</si>
  <si>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</si>
  <si>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</si>
  <si>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</si>
  <si>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</si>
  <si>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</si>
  <si>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</si>
  <si>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</si>
  <si>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</si>
  <si>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</si>
  <si>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</si>
  <si>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</si>
  <si>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</si>
  <si>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</si>
  <si>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Status of LRLP - completed its work</t>
  </si>
  <si>
    <t>Wang</t>
  </si>
  <si>
    <t>Yee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</si>
  <si>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</si>
  <si>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</si>
  <si>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</si>
  <si>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</si>
  <si>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</si>
  <si>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</si>
  <si>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</si>
  <si>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</si>
  <si>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</si>
  <si>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</si>
  <si>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</si>
  <si>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</si>
  <si>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</si>
  <si>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</si>
  <si>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</si>
  <si>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</si>
  <si>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</si>
  <si>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</si>
  <si>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</si>
  <si>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</si>
  <si>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</si>
  <si>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</si>
  <si>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</si>
  <si>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</si>
  <si>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</si>
  <si>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</si>
  <si>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</si>
  <si>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</si>
  <si>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</si>
  <si>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</si>
  <si>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</si>
  <si>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</si>
  <si>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</si>
  <si>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</si>
  <si>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</si>
  <si>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</si>
  <si>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</si>
  <si>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</si>
  <si>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</si>
  <si>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</si>
  <si>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</si>
  <si>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</si>
  <si>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</si>
  <si>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</si>
  <si>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</si>
  <si>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</si>
  <si>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</si>
  <si>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</si>
  <si>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</si>
  <si>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</si>
  <si>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</si>
  <si>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</si>
  <si>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</si>
  <si>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</si>
  <si>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</si>
  <si>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</si>
  <si>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</si>
  <si>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</si>
  <si>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</si>
  <si>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</si>
  <si>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</si>
  <si>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</si>
  <si>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</si>
  <si>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</si>
  <si>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</si>
  <si>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</si>
  <si>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</si>
  <si>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</si>
  <si>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6.1.1</t>
  </si>
  <si>
    <t xml:space="preserve">      6.1.2</t>
  </si>
  <si>
    <t xml:space="preserve">      6.1.3</t>
  </si>
  <si>
    <t xml:space="preserve">      6.1.4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</si>
  <si>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</si>
  <si>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</si>
  <si>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</si>
  <si>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</si>
  <si>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</si>
  <si>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</si>
  <si>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</si>
  <si>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</si>
  <si>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</si>
  <si>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</si>
  <si>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</si>
  <si>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</si>
  <si>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</si>
  <si>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</si>
  <si>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</si>
  <si>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</si>
  <si>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</si>
  <si>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</si>
  <si>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</si>
  <si>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</si>
  <si>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</si>
  <si>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</si>
  <si>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</si>
  <si>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</si>
  <si>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</si>
  <si>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</si>
  <si>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</si>
  <si>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</si>
  <si>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</si>
  <si>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</si>
  <si>
    <t>Globecom workshop on wake up radio</t>
  </si>
  <si>
    <t>R2</t>
  </si>
  <si>
    <t>New:R2</t>
  </si>
  <si>
    <t>11-16/790</t>
  </si>
  <si>
    <t>R4</t>
  </si>
  <si>
    <t>Straw poll on interest in ITU-R 64-71 GHz for WAS RLANs</t>
  </si>
  <si>
    <t>doc.: IEEE 802.11-16/0769r4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</si>
</sst>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49" fontId="88" fillId="56" borderId="1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9" fillId="56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 &amp; .1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26" Type="http://schemas.openxmlformats.org/officeDocument/2006/relationships/hyperlink" Target="https://mentor.ieee.org/802.11/dcn/11-16-0771" TargetMode="External"/><Relationship Id="rId39" Type="http://schemas.openxmlformats.org/officeDocument/2006/relationships/hyperlink" Target="https://mentor.ieee.org/802.11/dcn/11-16-0786" TargetMode="External"/><Relationship Id="rId21" Type="http://schemas.openxmlformats.org/officeDocument/2006/relationships/hyperlink" Target="https://mentor.ieee.org/802.11/dcn/11-16-0804" TargetMode="External"/><Relationship Id="rId34" Type="http://schemas.openxmlformats.org/officeDocument/2006/relationships/hyperlink" Target="https://mentor.ieee.org/802.11/dcn/11-16-0786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50" Type="http://schemas.openxmlformats.org/officeDocument/2006/relationships/hyperlink" Target="https://mentor.ieee.org/802.11/dcn/11-16-0771" TargetMode="External"/><Relationship Id="rId55" Type="http://schemas.openxmlformats.org/officeDocument/2006/relationships/hyperlink" Target="https://mentor.ieee.org/802.11/dcn/11-16-0769" TargetMode="External"/><Relationship Id="rId63" Type="http://schemas.openxmlformats.org/officeDocument/2006/relationships/hyperlink" Target="https://mentor.ieee.org/802.11/dcn/11-16-0805" TargetMode="External"/><Relationship Id="rId68" Type="http://schemas.openxmlformats.org/officeDocument/2006/relationships/hyperlink" Target="https://mentor.ieee.org/802.11/dcn/11-16-0789" TargetMode="External"/><Relationship Id="rId76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9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16" Type="http://schemas.openxmlformats.org/officeDocument/2006/relationships/hyperlink" Target="https://mentor.ieee.org/802.11/dcn/11-16-0804" TargetMode="External"/><Relationship Id="rId29" Type="http://schemas.openxmlformats.org/officeDocument/2006/relationships/hyperlink" Target="https://mentor.ieee.org/802.11/dcn/11-16-0786" TargetMode="External"/><Relationship Id="rId11" Type="http://schemas.openxmlformats.org/officeDocument/2006/relationships/hyperlink" Target="https://mentor.ieee.org/802.11/dcn/11-16-0771" TargetMode="External"/><Relationship Id="rId24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69" TargetMode="External"/><Relationship Id="rId58" Type="http://schemas.openxmlformats.org/officeDocument/2006/relationships/hyperlink" Target="https://mentor.ieee.org/802.11/dcn/11-16-0771" TargetMode="External"/><Relationship Id="rId66" Type="http://schemas.openxmlformats.org/officeDocument/2006/relationships/hyperlink" Target="https://mentor.ieee.org/802.11/dcn/11-16-0789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771" TargetMode="External"/><Relationship Id="rId82" Type="http://schemas.openxmlformats.org/officeDocument/2006/relationships/hyperlink" Target="https://mentor.ieee.org/802.11/dcn/11-16-0789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6-0804" TargetMode="External"/><Relationship Id="rId14" Type="http://schemas.openxmlformats.org/officeDocument/2006/relationships/hyperlink" Target="https://mentor.ieee.org/802.11/dcn/11-16-0771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69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71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9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71" TargetMode="External"/><Relationship Id="rId59" Type="http://schemas.openxmlformats.org/officeDocument/2006/relationships/hyperlink" Target="https://mentor.ieee.org/802.11/dcn/11-16-0771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88" TargetMode="External"/><Relationship Id="rId62" Type="http://schemas.openxmlformats.org/officeDocument/2006/relationships/hyperlink" Target="https://mentor.ieee.org/802.11/dcn/11-16-0804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71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71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561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453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454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42578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2" t="s">
        <v>136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</row>
    <row r="23" spans="1:16" ht="20.100000000000001" customHeight="1" x14ac:dyDescent="0.3">
      <c r="B23" s="36" t="s">
        <v>135</v>
      </c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16" ht="20.100000000000001" customHeight="1" x14ac:dyDescent="0.25"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</row>
    <row r="32" spans="1:16" ht="20.100000000000001" customHeight="1" x14ac:dyDescent="0.25">
      <c r="B32" s="37"/>
      <c r="C32" s="251"/>
      <c r="D32" s="251"/>
      <c r="E32" s="251"/>
      <c r="F32" s="251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0"/>
      <c r="D34" s="250"/>
      <c r="E34" s="250"/>
      <c r="F34" s="250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0"/>
      <c r="D36" s="250"/>
      <c r="E36" s="250"/>
      <c r="F36" s="250"/>
    </row>
    <row r="37" spans="2:6" ht="20.100000000000001" customHeight="1" x14ac:dyDescent="0.25">
      <c r="C37" s="250"/>
      <c r="D37" s="250"/>
      <c r="E37" s="250"/>
      <c r="F37" s="25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7" t="str">
        <f>Parameters!B1</f>
        <v>158th IEEE 802.11 WIRELESS LOCAL AREA NETWORKS SESSION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IS2" s="1" t="s">
        <v>4</v>
      </c>
    </row>
    <row r="3" spans="1:253" ht="15.75" customHeight="1" x14ac:dyDescent="0.2"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1:253" ht="15.75" customHeight="1" x14ac:dyDescent="0.2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5"/>
    </row>
    <row r="5" spans="1:253" ht="21" customHeight="1" x14ac:dyDescent="0.2">
      <c r="B5" s="276" t="str">
        <f>Parameters!B2</f>
        <v>Manchester Grand Hyatt, San Diego, CA, USA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253" ht="15.75" customHeight="1" x14ac:dyDescent="0.2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253" ht="15.75" customHeight="1" x14ac:dyDescent="0.2">
      <c r="A7" s="54"/>
      <c r="B7" s="278" t="str">
        <f>Parameters!B3</f>
        <v>July 24-29, 2016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74"/>
      <c r="R7" s="74"/>
    </row>
    <row r="8" spans="1:253" ht="15.75" customHeight="1" x14ac:dyDescent="0.2">
      <c r="A8" s="54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7" t="s">
        <v>3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74"/>
      <c r="R25" s="74"/>
    </row>
    <row r="26" spans="1:21" ht="15.75" customHeight="1" x14ac:dyDescent="0.2">
      <c r="A26" s="54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74"/>
      <c r="R26" s="74"/>
    </row>
    <row r="27" spans="1:21" ht="15.75" customHeight="1" x14ac:dyDescent="0.2">
      <c r="B27" s="264" t="s">
        <v>134</v>
      </c>
      <c r="C27" s="264"/>
      <c r="D27" s="264"/>
      <c r="E27" s="264"/>
      <c r="F27" s="264"/>
      <c r="G27" s="264"/>
      <c r="H27" s="264"/>
      <c r="I27" s="264"/>
      <c r="J27" s="265"/>
      <c r="K27" s="265"/>
      <c r="L27" s="261" t="str">
        <f>Title!C14</f>
        <v>adrian.p.stephens@ieee.org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64" t="s">
        <v>54</v>
      </c>
      <c r="C29" s="264"/>
      <c r="D29" s="264"/>
      <c r="E29" s="264"/>
      <c r="F29" s="264"/>
      <c r="G29" s="264"/>
      <c r="H29" s="264"/>
      <c r="I29" s="264"/>
      <c r="J29" s="265"/>
      <c r="K29" s="265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64" t="s">
        <v>65</v>
      </c>
      <c r="C31" s="264"/>
      <c r="D31" s="264"/>
      <c r="E31" s="264"/>
      <c r="F31" s="264"/>
      <c r="G31" s="264"/>
      <c r="H31" s="264"/>
      <c r="I31" s="264"/>
      <c r="J31" s="265"/>
      <c r="K31" s="265"/>
      <c r="L31" s="261" t="str">
        <f>Title!I20</f>
        <v>dorothy.stanley@hpe.com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3"/>
      <c r="M32" s="263"/>
      <c r="N32" s="263"/>
      <c r="O32" s="263"/>
      <c r="P32" s="263"/>
      <c r="Q32" s="263"/>
      <c r="R32" s="26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D16" sqref="D1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9" t="s">
        <v>107</v>
      </c>
      <c r="B3" s="279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484</v>
      </c>
    </row>
    <row r="6" spans="1:5" x14ac:dyDescent="0.2">
      <c r="A6" s="215" t="s">
        <v>145</v>
      </c>
      <c r="B6" s="48" t="s">
        <v>88</v>
      </c>
      <c r="C6" s="48" t="s">
        <v>479</v>
      </c>
      <c r="D6" s="70" t="s">
        <v>482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458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485</v>
      </c>
    </row>
    <row r="9" spans="1:5" ht="12.75" customHeight="1" x14ac:dyDescent="0.2">
      <c r="A9" s="131" t="s">
        <v>48</v>
      </c>
      <c r="B9" s="47" t="s">
        <v>176</v>
      </c>
      <c r="C9" s="47" t="s">
        <v>480</v>
      </c>
      <c r="D9" s="70" t="s">
        <v>466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463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544</v>
      </c>
    </row>
    <row r="12" spans="1:5" ht="12.75" customHeight="1" x14ac:dyDescent="0.2">
      <c r="A12" s="92" t="s">
        <v>143</v>
      </c>
      <c r="B12" s="48" t="s">
        <v>164</v>
      </c>
      <c r="C12" s="48" t="s">
        <v>469</v>
      </c>
      <c r="D12" s="70" t="s">
        <v>468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464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478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477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465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462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467</v>
      </c>
    </row>
    <row r="19" spans="1:10" ht="12.75" customHeight="1" x14ac:dyDescent="0.2">
      <c r="A19" s="216" t="s">
        <v>470</v>
      </c>
      <c r="B19" s="48" t="s">
        <v>471</v>
      </c>
      <c r="C19" s="47" t="s">
        <v>472</v>
      </c>
      <c r="D19" s="70" t="s">
        <v>481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541</v>
      </c>
      <c r="C34" s="2"/>
      <c r="D34" s="2"/>
    </row>
    <row r="35" spans="1:4" x14ac:dyDescent="0.2">
      <c r="A35" s="52" t="s">
        <v>125</v>
      </c>
      <c r="B35" s="76" t="s">
        <v>459</v>
      </c>
      <c r="C35" s="2"/>
      <c r="D35" s="2"/>
    </row>
    <row r="36" spans="1:4" x14ac:dyDescent="0.2">
      <c r="A36" s="52" t="s">
        <v>126</v>
      </c>
      <c r="B36" s="76" t="s">
        <v>473</v>
      </c>
      <c r="C36" s="2"/>
      <c r="D36" s="2"/>
    </row>
    <row r="37" spans="1:4" ht="14.25" x14ac:dyDescent="0.2">
      <c r="A37" s="52" t="s">
        <v>129</v>
      </c>
      <c r="B37" s="76" t="s">
        <v>542</v>
      </c>
      <c r="C37" s="2"/>
      <c r="D37" s="2"/>
    </row>
    <row r="38" spans="1:4" ht="14.25" x14ac:dyDescent="0.2">
      <c r="A38" s="52" t="s">
        <v>131</v>
      </c>
      <c r="B38" s="76" t="s">
        <v>474</v>
      </c>
      <c r="C38" s="2"/>
      <c r="D38" s="2"/>
    </row>
    <row r="39" spans="1:4" x14ac:dyDescent="0.2">
      <c r="A39" s="52" t="s">
        <v>130</v>
      </c>
      <c r="B39" s="76" t="s">
        <v>543</v>
      </c>
      <c r="C39" s="2"/>
      <c r="D39" s="2"/>
    </row>
    <row r="40" spans="1:4" x14ac:dyDescent="0.2">
      <c r="A40" s="52" t="s">
        <v>127</v>
      </c>
      <c r="B40" s="76" t="s">
        <v>459</v>
      </c>
      <c r="C40" s="2"/>
      <c r="D40" s="2"/>
    </row>
    <row r="41" spans="1:4" x14ac:dyDescent="0.2">
      <c r="A41" s="52" t="s">
        <v>2</v>
      </c>
      <c r="B41" s="76" t="s">
        <v>475</v>
      </c>
      <c r="C41" s="2"/>
      <c r="D41" s="2"/>
    </row>
    <row r="42" spans="1:4" x14ac:dyDescent="0.2">
      <c r="A42" s="52" t="s">
        <v>128</v>
      </c>
      <c r="B42" s="76" t="s">
        <v>476</v>
      </c>
      <c r="C42" s="2"/>
      <c r="D42" s="2"/>
    </row>
    <row r="43" spans="1:4" x14ac:dyDescent="0.2">
      <c r="A43" s="52" t="s">
        <v>177</v>
      </c>
      <c r="B43" s="76" t="s">
        <v>458</v>
      </c>
      <c r="C43" s="2"/>
      <c r="D43" s="2"/>
    </row>
    <row r="44" spans="1:4" x14ac:dyDescent="0.2">
      <c r="A44" s="52" t="s">
        <v>178</v>
      </c>
      <c r="B44" s="76" t="s">
        <v>483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0" zoomScale="160" zoomScaleNormal="160" workbookViewId="0">
      <selection activeCell="C18" sqref="C18:C21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0" t="str">
        <f>" 802.11 Agenda R" &amp;Parameters!B8</f>
        <v xml:space="preserve"> 802.11 Agenda R4</v>
      </c>
      <c r="B1" s="282" t="str">
        <f>Parameters!B2</f>
        <v>Manchester Grand Hyatt, San Diego, CA, USA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s="2" customFormat="1" ht="20.25" customHeight="1" x14ac:dyDescent="0.2">
      <c r="A2" s="28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1"/>
      <c r="B3" s="308" t="str">
        <f>Parameters!B3</f>
        <v>July 24-29, 2016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29">
        <f>B5+1</f>
        <v>42576</v>
      </c>
      <c r="D5" s="330"/>
      <c r="E5" s="330"/>
      <c r="F5" s="330"/>
      <c r="G5" s="330"/>
      <c r="H5" s="331"/>
      <c r="I5" s="329">
        <f>B5+2</f>
        <v>42577</v>
      </c>
      <c r="J5" s="330"/>
      <c r="K5" s="330"/>
      <c r="L5" s="330"/>
      <c r="M5" s="330"/>
      <c r="N5" s="331"/>
      <c r="O5" s="329">
        <f>B5+3</f>
        <v>42578</v>
      </c>
      <c r="P5" s="330"/>
      <c r="Q5" s="330"/>
      <c r="R5" s="330"/>
      <c r="S5" s="330"/>
      <c r="T5" s="331"/>
      <c r="U5" s="329">
        <f>B5+4</f>
        <v>42579</v>
      </c>
      <c r="V5" s="330"/>
      <c r="W5" s="330"/>
      <c r="X5" s="330"/>
      <c r="Y5" s="330"/>
      <c r="Z5" s="331"/>
      <c r="AA5" s="329">
        <f>B5+5</f>
        <v>42580</v>
      </c>
      <c r="AB5" s="330"/>
      <c r="AC5" s="330"/>
      <c r="AD5" s="330"/>
      <c r="AE5" s="330"/>
      <c r="AF5" s="331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3" t="s">
        <v>148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300" t="s">
        <v>66</v>
      </c>
      <c r="D7" s="290"/>
      <c r="E7" s="341" t="s">
        <v>57</v>
      </c>
      <c r="F7" s="290"/>
      <c r="G7" s="338" t="s">
        <v>56</v>
      </c>
      <c r="H7" s="290"/>
      <c r="I7" s="285" t="s">
        <v>147</v>
      </c>
      <c r="J7" s="318" t="s">
        <v>152</v>
      </c>
      <c r="K7" s="290"/>
      <c r="L7" s="346" t="s">
        <v>172</v>
      </c>
      <c r="M7" s="283" t="s">
        <v>52</v>
      </c>
      <c r="N7" s="290"/>
      <c r="O7" s="300" t="s">
        <v>66</v>
      </c>
      <c r="P7" s="290"/>
      <c r="Q7" s="305" t="s">
        <v>174</v>
      </c>
      <c r="R7" s="346" t="s">
        <v>172</v>
      </c>
      <c r="S7" s="296" t="s">
        <v>47</v>
      </c>
      <c r="T7" s="290"/>
      <c r="U7" s="332" t="s">
        <v>1</v>
      </c>
      <c r="V7" s="318" t="s">
        <v>152</v>
      </c>
      <c r="W7" s="338" t="s">
        <v>56</v>
      </c>
      <c r="X7" s="346" t="s">
        <v>172</v>
      </c>
      <c r="Y7" s="343"/>
      <c r="Z7" s="335" t="s">
        <v>171</v>
      </c>
      <c r="AA7" s="320" t="s">
        <v>68</v>
      </c>
      <c r="AB7" s="321"/>
      <c r="AC7" s="321"/>
      <c r="AD7" s="321"/>
      <c r="AE7" s="321"/>
      <c r="AF7" s="322"/>
    </row>
    <row r="8" spans="1:32" s="2" customFormat="1" ht="15.75" customHeight="1" x14ac:dyDescent="0.2">
      <c r="A8" s="101" t="s">
        <v>37</v>
      </c>
      <c r="B8" s="119"/>
      <c r="C8" s="301"/>
      <c r="D8" s="291"/>
      <c r="E8" s="342"/>
      <c r="F8" s="291"/>
      <c r="G8" s="339"/>
      <c r="H8" s="291"/>
      <c r="I8" s="286"/>
      <c r="J8" s="319"/>
      <c r="K8" s="291"/>
      <c r="L8" s="347"/>
      <c r="M8" s="283"/>
      <c r="N8" s="291"/>
      <c r="O8" s="301"/>
      <c r="P8" s="291"/>
      <c r="Q8" s="306"/>
      <c r="R8" s="347"/>
      <c r="S8" s="297"/>
      <c r="T8" s="291"/>
      <c r="U8" s="333"/>
      <c r="V8" s="319"/>
      <c r="W8" s="339"/>
      <c r="X8" s="347"/>
      <c r="Y8" s="344"/>
      <c r="Z8" s="336"/>
      <c r="AA8" s="323"/>
      <c r="AB8" s="324"/>
      <c r="AC8" s="324"/>
      <c r="AD8" s="324"/>
      <c r="AE8" s="324"/>
      <c r="AF8" s="325"/>
    </row>
    <row r="9" spans="1:32" s="2" customFormat="1" ht="15.75" customHeight="1" x14ac:dyDescent="0.2">
      <c r="A9" s="123" t="s">
        <v>35</v>
      </c>
      <c r="B9" s="95"/>
      <c r="C9" s="301"/>
      <c r="D9" s="291"/>
      <c r="E9" s="342"/>
      <c r="F9" s="291"/>
      <c r="G9" s="339"/>
      <c r="H9" s="291"/>
      <c r="I9" s="286"/>
      <c r="J9" s="319"/>
      <c r="K9" s="291"/>
      <c r="L9" s="347"/>
      <c r="M9" s="283"/>
      <c r="N9" s="291"/>
      <c r="O9" s="301"/>
      <c r="P9" s="291"/>
      <c r="Q9" s="306"/>
      <c r="R9" s="347"/>
      <c r="S9" s="297"/>
      <c r="T9" s="291"/>
      <c r="U9" s="333"/>
      <c r="V9" s="319"/>
      <c r="W9" s="339"/>
      <c r="X9" s="347"/>
      <c r="Y9" s="344"/>
      <c r="Z9" s="336"/>
      <c r="AA9" s="323"/>
      <c r="AB9" s="324"/>
      <c r="AC9" s="324"/>
      <c r="AD9" s="324"/>
      <c r="AE9" s="324"/>
      <c r="AF9" s="325"/>
    </row>
    <row r="10" spans="1:32" s="2" customFormat="1" ht="15.75" customHeight="1" x14ac:dyDescent="0.2">
      <c r="A10" s="123" t="s">
        <v>36</v>
      </c>
      <c r="B10" s="95"/>
      <c r="C10" s="302"/>
      <c r="D10" s="292"/>
      <c r="E10" s="342"/>
      <c r="F10" s="292"/>
      <c r="G10" s="340"/>
      <c r="H10" s="292"/>
      <c r="I10" s="287"/>
      <c r="J10" s="319"/>
      <c r="K10" s="292"/>
      <c r="L10" s="348"/>
      <c r="M10" s="284"/>
      <c r="N10" s="292"/>
      <c r="O10" s="302"/>
      <c r="P10" s="292"/>
      <c r="Q10" s="307"/>
      <c r="R10" s="348"/>
      <c r="S10" s="298"/>
      <c r="T10" s="292"/>
      <c r="U10" s="334"/>
      <c r="V10" s="319"/>
      <c r="W10" s="340"/>
      <c r="X10" s="348"/>
      <c r="Y10" s="345"/>
      <c r="Z10" s="337"/>
      <c r="AA10" s="323"/>
      <c r="AB10" s="324"/>
      <c r="AC10" s="324"/>
      <c r="AD10" s="324"/>
      <c r="AE10" s="324"/>
      <c r="AF10" s="325"/>
    </row>
    <row r="11" spans="1:32" s="2" customFormat="1" ht="27" customHeight="1" x14ac:dyDescent="0.2">
      <c r="A11" s="124" t="s">
        <v>22</v>
      </c>
      <c r="B11" s="122"/>
      <c r="C11" s="376" t="s">
        <v>7</v>
      </c>
      <c r="D11" s="377"/>
      <c r="E11" s="377"/>
      <c r="F11" s="377"/>
      <c r="G11" s="377"/>
      <c r="H11" s="349"/>
      <c r="I11" s="299" t="s">
        <v>7</v>
      </c>
      <c r="J11" s="299"/>
      <c r="K11" s="299"/>
      <c r="L11" s="299"/>
      <c r="M11" s="299"/>
      <c r="N11" s="299"/>
      <c r="O11" s="349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23"/>
      <c r="AB11" s="324"/>
      <c r="AC11" s="324"/>
      <c r="AD11" s="324"/>
      <c r="AE11" s="324"/>
      <c r="AF11" s="325"/>
    </row>
    <row r="12" spans="1:32" s="2" customFormat="1" ht="15.75" customHeight="1" x14ac:dyDescent="0.2">
      <c r="A12" s="121" t="s">
        <v>21</v>
      </c>
      <c r="B12" s="95"/>
      <c r="C12" s="309" t="s">
        <v>175</v>
      </c>
      <c r="D12" s="310"/>
      <c r="E12" s="310"/>
      <c r="F12" s="310"/>
      <c r="G12" s="310"/>
      <c r="H12" s="311"/>
      <c r="I12" s="300" t="s">
        <v>66</v>
      </c>
      <c r="J12" s="300" t="s">
        <v>66</v>
      </c>
      <c r="K12" s="296" t="s">
        <v>47</v>
      </c>
      <c r="L12" s="290"/>
      <c r="M12" s="293" t="s">
        <v>460</v>
      </c>
      <c r="N12" s="335" t="s">
        <v>171</v>
      </c>
      <c r="O12" s="309" t="s">
        <v>67</v>
      </c>
      <c r="P12" s="310"/>
      <c r="Q12" s="310"/>
      <c r="R12" s="310"/>
      <c r="S12" s="310"/>
      <c r="T12" s="311"/>
      <c r="U12" s="300" t="s">
        <v>66</v>
      </c>
      <c r="V12" s="288" t="s">
        <v>161</v>
      </c>
      <c r="W12" s="341" t="s">
        <v>57</v>
      </c>
      <c r="X12" s="305" t="s">
        <v>174</v>
      </c>
      <c r="Y12" s="293" t="s">
        <v>460</v>
      </c>
      <c r="Z12" s="335" t="s">
        <v>171</v>
      </c>
      <c r="AA12" s="323"/>
      <c r="AB12" s="324"/>
      <c r="AC12" s="324"/>
      <c r="AD12" s="324"/>
      <c r="AE12" s="324"/>
      <c r="AF12" s="325"/>
    </row>
    <row r="13" spans="1:32" s="2" customFormat="1" ht="15.75" customHeight="1" x14ac:dyDescent="0.2">
      <c r="A13" s="121" t="s">
        <v>23</v>
      </c>
      <c r="B13" s="95"/>
      <c r="C13" s="312"/>
      <c r="D13" s="313"/>
      <c r="E13" s="313"/>
      <c r="F13" s="313"/>
      <c r="G13" s="313"/>
      <c r="H13" s="314"/>
      <c r="I13" s="301"/>
      <c r="J13" s="301"/>
      <c r="K13" s="297"/>
      <c r="L13" s="291"/>
      <c r="M13" s="294"/>
      <c r="N13" s="336"/>
      <c r="O13" s="312"/>
      <c r="P13" s="313"/>
      <c r="Q13" s="313"/>
      <c r="R13" s="313"/>
      <c r="S13" s="313"/>
      <c r="T13" s="314"/>
      <c r="U13" s="301"/>
      <c r="V13" s="289"/>
      <c r="W13" s="342"/>
      <c r="X13" s="306"/>
      <c r="Y13" s="294"/>
      <c r="Z13" s="336"/>
      <c r="AA13" s="323"/>
      <c r="AB13" s="324"/>
      <c r="AC13" s="324"/>
      <c r="AD13" s="324"/>
      <c r="AE13" s="324"/>
      <c r="AF13" s="325"/>
    </row>
    <row r="14" spans="1:32" s="2" customFormat="1" ht="15.75" customHeight="1" x14ac:dyDescent="0.2">
      <c r="A14" s="121" t="s">
        <v>24</v>
      </c>
      <c r="B14" s="95"/>
      <c r="C14" s="312"/>
      <c r="D14" s="313"/>
      <c r="E14" s="313"/>
      <c r="F14" s="313"/>
      <c r="G14" s="313"/>
      <c r="H14" s="314"/>
      <c r="I14" s="301"/>
      <c r="J14" s="301"/>
      <c r="K14" s="297"/>
      <c r="L14" s="291"/>
      <c r="M14" s="294"/>
      <c r="N14" s="336"/>
      <c r="O14" s="312"/>
      <c r="P14" s="313"/>
      <c r="Q14" s="313"/>
      <c r="R14" s="313"/>
      <c r="S14" s="313"/>
      <c r="T14" s="314"/>
      <c r="U14" s="301"/>
      <c r="V14" s="289"/>
      <c r="W14" s="342"/>
      <c r="X14" s="306"/>
      <c r="Y14" s="294"/>
      <c r="Z14" s="336"/>
      <c r="AA14" s="326"/>
      <c r="AB14" s="327"/>
      <c r="AC14" s="327"/>
      <c r="AD14" s="327"/>
      <c r="AE14" s="327"/>
      <c r="AF14" s="328"/>
    </row>
    <row r="15" spans="1:32" s="2" customFormat="1" ht="15.75" customHeight="1" x14ac:dyDescent="0.2">
      <c r="A15" s="121" t="s">
        <v>25</v>
      </c>
      <c r="B15" s="95"/>
      <c r="C15" s="315"/>
      <c r="D15" s="316"/>
      <c r="E15" s="316"/>
      <c r="F15" s="316"/>
      <c r="G15" s="316"/>
      <c r="H15" s="317"/>
      <c r="I15" s="302"/>
      <c r="J15" s="302"/>
      <c r="K15" s="298"/>
      <c r="L15" s="292"/>
      <c r="M15" s="295"/>
      <c r="N15" s="337"/>
      <c r="O15" s="315"/>
      <c r="P15" s="316"/>
      <c r="Q15" s="316"/>
      <c r="R15" s="316"/>
      <c r="S15" s="316"/>
      <c r="T15" s="317"/>
      <c r="U15" s="302"/>
      <c r="V15" s="289"/>
      <c r="W15" s="342"/>
      <c r="X15" s="307"/>
      <c r="Y15" s="295"/>
      <c r="Z15" s="337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49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4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32" t="s">
        <v>1</v>
      </c>
      <c r="D18" s="305" t="s">
        <v>174</v>
      </c>
      <c r="E18" s="378" t="s">
        <v>173</v>
      </c>
      <c r="F18" s="358" t="s">
        <v>53</v>
      </c>
      <c r="G18" s="283" t="s">
        <v>52</v>
      </c>
      <c r="H18" s="290"/>
      <c r="I18" s="350" t="s">
        <v>461</v>
      </c>
      <c r="J18" s="305" t="s">
        <v>174</v>
      </c>
      <c r="K18" s="288" t="s">
        <v>161</v>
      </c>
      <c r="L18" s="283" t="s">
        <v>52</v>
      </c>
      <c r="M18" s="338" t="s">
        <v>56</v>
      </c>
      <c r="N18" s="352" t="s">
        <v>48</v>
      </c>
      <c r="O18" s="300" t="s">
        <v>66</v>
      </c>
      <c r="P18" s="300" t="s">
        <v>66</v>
      </c>
      <c r="Q18" s="288" t="s">
        <v>161</v>
      </c>
      <c r="R18" s="305" t="s">
        <v>174</v>
      </c>
      <c r="S18" s="338" t="s">
        <v>56</v>
      </c>
      <c r="T18" s="290"/>
      <c r="U18" s="300" t="s">
        <v>66</v>
      </c>
      <c r="V18" s="318" t="s">
        <v>152</v>
      </c>
      <c r="W18" s="343"/>
      <c r="X18" s="305" t="s">
        <v>174</v>
      </c>
      <c r="Y18" s="283" t="s">
        <v>52</v>
      </c>
      <c r="Z18" s="343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33"/>
      <c r="D19" s="306"/>
      <c r="E19" s="379"/>
      <c r="F19" s="359"/>
      <c r="G19" s="283"/>
      <c r="H19" s="291"/>
      <c r="I19" s="351"/>
      <c r="J19" s="306"/>
      <c r="K19" s="289"/>
      <c r="L19" s="283"/>
      <c r="M19" s="339"/>
      <c r="N19" s="353"/>
      <c r="O19" s="301"/>
      <c r="P19" s="301"/>
      <c r="Q19" s="289"/>
      <c r="R19" s="306"/>
      <c r="S19" s="339"/>
      <c r="T19" s="291"/>
      <c r="U19" s="301"/>
      <c r="V19" s="319"/>
      <c r="W19" s="344"/>
      <c r="X19" s="306"/>
      <c r="Y19" s="283"/>
      <c r="Z19" s="344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33"/>
      <c r="D20" s="306"/>
      <c r="E20" s="379"/>
      <c r="F20" s="359"/>
      <c r="G20" s="283"/>
      <c r="H20" s="291"/>
      <c r="I20" s="351"/>
      <c r="J20" s="306"/>
      <c r="K20" s="289"/>
      <c r="L20" s="283"/>
      <c r="M20" s="339"/>
      <c r="N20" s="353"/>
      <c r="O20" s="301"/>
      <c r="P20" s="301"/>
      <c r="Q20" s="289"/>
      <c r="R20" s="306"/>
      <c r="S20" s="339"/>
      <c r="T20" s="291"/>
      <c r="U20" s="301"/>
      <c r="V20" s="319"/>
      <c r="W20" s="344"/>
      <c r="X20" s="306"/>
      <c r="Y20" s="283"/>
      <c r="Z20" s="344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34"/>
      <c r="D21" s="307"/>
      <c r="E21" s="380"/>
      <c r="F21" s="360"/>
      <c r="G21" s="284"/>
      <c r="H21" s="292"/>
      <c r="I21" s="351"/>
      <c r="J21" s="307"/>
      <c r="K21" s="289"/>
      <c r="L21" s="284"/>
      <c r="M21" s="340"/>
      <c r="N21" s="354"/>
      <c r="O21" s="302"/>
      <c r="P21" s="302"/>
      <c r="Q21" s="289"/>
      <c r="R21" s="307"/>
      <c r="S21" s="340"/>
      <c r="T21" s="292"/>
      <c r="U21" s="302"/>
      <c r="V21" s="319"/>
      <c r="W21" s="345"/>
      <c r="X21" s="307"/>
      <c r="Y21" s="284"/>
      <c r="Z21" s="345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49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62" t="s">
        <v>70</v>
      </c>
      <c r="C23" s="300" t="s">
        <v>66</v>
      </c>
      <c r="D23" s="318" t="s">
        <v>152</v>
      </c>
      <c r="E23" s="341" t="s">
        <v>57</v>
      </c>
      <c r="F23" s="338" t="s">
        <v>56</v>
      </c>
      <c r="G23" s="293" t="s">
        <v>460</v>
      </c>
      <c r="H23" s="290"/>
      <c r="I23" s="300" t="s">
        <v>66</v>
      </c>
      <c r="J23" s="300" t="s">
        <v>66</v>
      </c>
      <c r="K23" s="341" t="s">
        <v>57</v>
      </c>
      <c r="L23" s="346" t="s">
        <v>172</v>
      </c>
      <c r="M23" s="283" t="s">
        <v>52</v>
      </c>
      <c r="N23" s="290"/>
      <c r="O23" s="300" t="s">
        <v>66</v>
      </c>
      <c r="P23" s="290"/>
      <c r="Q23" s="341" t="s">
        <v>57</v>
      </c>
      <c r="R23" s="346" t="s">
        <v>172</v>
      </c>
      <c r="S23" s="283" t="s">
        <v>52</v>
      </c>
      <c r="T23" s="290"/>
      <c r="U23" s="350" t="s">
        <v>461</v>
      </c>
      <c r="V23" s="290"/>
      <c r="W23" s="341" t="s">
        <v>57</v>
      </c>
      <c r="X23" s="346" t="s">
        <v>172</v>
      </c>
      <c r="Y23" s="338" t="s">
        <v>56</v>
      </c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62"/>
      <c r="C24" s="301"/>
      <c r="D24" s="319"/>
      <c r="E24" s="342"/>
      <c r="F24" s="339"/>
      <c r="G24" s="294"/>
      <c r="H24" s="291"/>
      <c r="I24" s="301"/>
      <c r="J24" s="301"/>
      <c r="K24" s="342"/>
      <c r="L24" s="347"/>
      <c r="M24" s="283"/>
      <c r="N24" s="291"/>
      <c r="O24" s="301"/>
      <c r="P24" s="291"/>
      <c r="Q24" s="342"/>
      <c r="R24" s="347"/>
      <c r="S24" s="283"/>
      <c r="T24" s="291"/>
      <c r="U24" s="351"/>
      <c r="V24" s="291"/>
      <c r="W24" s="342"/>
      <c r="X24" s="347"/>
      <c r="Y24" s="339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62"/>
      <c r="C25" s="301"/>
      <c r="D25" s="319"/>
      <c r="E25" s="342"/>
      <c r="F25" s="339"/>
      <c r="G25" s="294"/>
      <c r="H25" s="291"/>
      <c r="I25" s="301"/>
      <c r="J25" s="301"/>
      <c r="K25" s="342"/>
      <c r="L25" s="347"/>
      <c r="M25" s="283"/>
      <c r="N25" s="291"/>
      <c r="O25" s="301"/>
      <c r="P25" s="291"/>
      <c r="Q25" s="342"/>
      <c r="R25" s="347"/>
      <c r="S25" s="283"/>
      <c r="T25" s="291"/>
      <c r="U25" s="351"/>
      <c r="V25" s="291"/>
      <c r="W25" s="342"/>
      <c r="X25" s="347"/>
      <c r="Y25" s="339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302"/>
      <c r="D26" s="319"/>
      <c r="E26" s="342"/>
      <c r="F26" s="340"/>
      <c r="G26" s="295"/>
      <c r="H26" s="292"/>
      <c r="I26" s="302"/>
      <c r="J26" s="302"/>
      <c r="K26" s="342"/>
      <c r="L26" s="348"/>
      <c r="M26" s="284"/>
      <c r="N26" s="292"/>
      <c r="O26" s="302"/>
      <c r="P26" s="292"/>
      <c r="Q26" s="342"/>
      <c r="R26" s="348"/>
      <c r="S26" s="284"/>
      <c r="T26" s="292"/>
      <c r="U26" s="351"/>
      <c r="V26" s="292"/>
      <c r="W26" s="342"/>
      <c r="X26" s="348"/>
      <c r="Y26" s="340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1" t="s">
        <v>69</v>
      </c>
      <c r="C27" s="299" t="s">
        <v>49</v>
      </c>
      <c r="D27" s="299"/>
      <c r="E27" s="299"/>
      <c r="F27" s="299"/>
      <c r="G27" s="299"/>
      <c r="H27" s="299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1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0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1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363" t="s">
        <v>162</v>
      </c>
      <c r="P29" s="364"/>
      <c r="Q29" s="364"/>
      <c r="R29" s="364"/>
      <c r="S29" s="364"/>
      <c r="T29" s="364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81" t="s">
        <v>375</v>
      </c>
      <c r="D30" s="382"/>
      <c r="E30" s="382"/>
      <c r="F30" s="382"/>
      <c r="G30" s="382"/>
      <c r="H30" s="217"/>
      <c r="I30" s="355" t="s">
        <v>66</v>
      </c>
      <c r="J30" s="355" t="s">
        <v>66</v>
      </c>
      <c r="K30" s="290"/>
      <c r="L30" s="290"/>
      <c r="M30" s="338" t="s">
        <v>56</v>
      </c>
      <c r="N30" s="372" t="s">
        <v>375</v>
      </c>
      <c r="O30" s="365"/>
      <c r="P30" s="366"/>
      <c r="Q30" s="366"/>
      <c r="R30" s="366"/>
      <c r="S30" s="366"/>
      <c r="T30" s="367"/>
      <c r="U30" s="371" t="s">
        <v>69</v>
      </c>
      <c r="V30" s="371"/>
      <c r="W30" s="371"/>
      <c r="X30" s="371"/>
      <c r="Y30" s="371"/>
      <c r="Z30" s="343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83"/>
      <c r="D31" s="384"/>
      <c r="E31" s="384"/>
      <c r="F31" s="384"/>
      <c r="G31" s="384"/>
      <c r="H31" s="218"/>
      <c r="I31" s="356"/>
      <c r="J31" s="356"/>
      <c r="K31" s="291"/>
      <c r="L31" s="291"/>
      <c r="M31" s="339"/>
      <c r="N31" s="373"/>
      <c r="O31" s="365"/>
      <c r="P31" s="366"/>
      <c r="Q31" s="366"/>
      <c r="R31" s="366"/>
      <c r="S31" s="366"/>
      <c r="T31" s="367"/>
      <c r="U31" s="371"/>
      <c r="V31" s="371"/>
      <c r="W31" s="371"/>
      <c r="X31" s="371"/>
      <c r="Y31" s="371"/>
      <c r="Z31" s="344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85"/>
      <c r="D32" s="386"/>
      <c r="E32" s="386"/>
      <c r="F32" s="386"/>
      <c r="G32" s="386"/>
      <c r="H32" s="219"/>
      <c r="I32" s="356"/>
      <c r="J32" s="356"/>
      <c r="K32" s="291"/>
      <c r="L32" s="291"/>
      <c r="M32" s="339"/>
      <c r="N32" s="373"/>
      <c r="O32" s="365"/>
      <c r="P32" s="366"/>
      <c r="Q32" s="366"/>
      <c r="R32" s="366"/>
      <c r="S32" s="366"/>
      <c r="T32" s="367"/>
      <c r="U32" s="371"/>
      <c r="V32" s="371"/>
      <c r="W32" s="371"/>
      <c r="X32" s="371"/>
      <c r="Y32" s="371"/>
      <c r="Z32" s="344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20"/>
      <c r="D33" s="221"/>
      <c r="E33" s="221"/>
      <c r="F33" s="221"/>
      <c r="G33" s="221"/>
      <c r="H33" s="222"/>
      <c r="I33" s="357"/>
      <c r="J33" s="357"/>
      <c r="K33" s="292"/>
      <c r="L33" s="292"/>
      <c r="M33" s="340"/>
      <c r="N33" s="374"/>
      <c r="O33" s="365"/>
      <c r="P33" s="366"/>
      <c r="Q33" s="366"/>
      <c r="R33" s="366"/>
      <c r="S33" s="366"/>
      <c r="T33" s="367"/>
      <c r="U33" s="371"/>
      <c r="V33" s="371"/>
      <c r="W33" s="371"/>
      <c r="X33" s="371"/>
      <c r="Y33" s="371"/>
      <c r="Z33" s="345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3"/>
      <c r="D34" s="224"/>
      <c r="E34" s="224"/>
      <c r="F34" s="224"/>
      <c r="G34" s="224"/>
      <c r="H34" s="225"/>
      <c r="I34" s="103"/>
      <c r="J34" s="95"/>
      <c r="K34" s="95"/>
      <c r="L34" s="103"/>
      <c r="M34" s="95"/>
      <c r="N34" s="99"/>
      <c r="O34" s="368"/>
      <c r="P34" s="369"/>
      <c r="Q34" s="369"/>
      <c r="R34" s="369"/>
      <c r="S34" s="369"/>
      <c r="T34" s="37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6"/>
      <c r="D35" s="227"/>
      <c r="E35" s="227"/>
      <c r="F35" s="227"/>
      <c r="G35" s="227"/>
      <c r="H35" s="228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61" t="s">
        <v>146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</row>
    <row r="37" spans="1:32" x14ac:dyDescent="0.2">
      <c r="A37" s="375"/>
      <c r="B37" s="375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75"/>
      <c r="B38" s="375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75"/>
      <c r="B39" s="375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2"/>
  <sheetViews>
    <sheetView zoomScale="175" zoomScaleNormal="175" workbookViewId="0">
      <selection activeCell="C119" sqref="C119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389" t="str">
        <f>Parameters!B1</f>
        <v>158th IEEE 802.11 WIRELESS LOCAL AREA NETWORKS SESSION</v>
      </c>
      <c r="B1" s="388"/>
      <c r="C1" s="388"/>
      <c r="D1" s="388"/>
      <c r="E1" s="388"/>
      <c r="F1" s="388"/>
      <c r="G1" s="388"/>
      <c r="H1" s="388"/>
      <c r="I1" s="388"/>
    </row>
    <row r="2" spans="1:9" ht="24.95" customHeight="1" x14ac:dyDescent="0.4">
      <c r="A2" s="389" t="str">
        <f>Parameters!B2</f>
        <v>Manchester Grand Hyatt, San Diego, CA, USA</v>
      </c>
      <c r="B2" s="388"/>
      <c r="C2" s="388"/>
      <c r="D2" s="388"/>
      <c r="E2" s="388"/>
      <c r="F2" s="388"/>
      <c r="G2" s="388"/>
      <c r="H2" s="388"/>
      <c r="I2" s="388"/>
    </row>
    <row r="3" spans="1:9" ht="24.95" customHeight="1" x14ac:dyDescent="0.4">
      <c r="A3" s="389" t="str">
        <f>Parameters!B3</f>
        <v>July 24-29, 2016</v>
      </c>
      <c r="B3" s="388"/>
      <c r="C3" s="388"/>
      <c r="D3" s="388"/>
      <c r="E3" s="388"/>
      <c r="F3" s="388"/>
      <c r="G3" s="388"/>
      <c r="H3" s="388"/>
      <c r="I3" s="388"/>
    </row>
    <row r="4" spans="1:9" ht="18" customHeight="1" x14ac:dyDescent="0.25">
      <c r="A4" s="387" t="s">
        <v>179</v>
      </c>
      <c r="B4" s="388"/>
      <c r="C4" s="388"/>
      <c r="D4" s="388"/>
      <c r="E4" s="388"/>
      <c r="F4" s="388"/>
      <c r="G4" s="388"/>
      <c r="H4" s="388"/>
      <c r="I4" s="388"/>
    </row>
    <row r="5" spans="1:9" ht="18" customHeight="1" x14ac:dyDescent="0.25">
      <c r="A5" s="387" t="s">
        <v>180</v>
      </c>
      <c r="B5" s="388"/>
      <c r="C5" s="388"/>
      <c r="D5" s="388"/>
      <c r="E5" s="388"/>
      <c r="F5" s="388"/>
      <c r="G5" s="388"/>
      <c r="H5" s="388"/>
      <c r="I5" s="388"/>
    </row>
    <row r="6" spans="1:9" ht="18" customHeight="1" x14ac:dyDescent="0.25">
      <c r="A6" s="387" t="s">
        <v>181</v>
      </c>
      <c r="B6" s="388"/>
      <c r="C6" s="388"/>
      <c r="D6" s="388"/>
      <c r="E6" s="388"/>
      <c r="F6" s="388"/>
      <c r="G6" s="388"/>
      <c r="H6" s="388"/>
      <c r="I6" s="388"/>
    </row>
    <row r="7" spans="1:9" ht="18" customHeight="1" x14ac:dyDescent="0.25">
      <c r="A7" s="387" t="s">
        <v>182</v>
      </c>
      <c r="B7" s="388"/>
      <c r="C7" s="388"/>
      <c r="D7" s="388"/>
      <c r="E7" s="388"/>
      <c r="F7" s="388"/>
      <c r="G7" s="388"/>
      <c r="H7" s="388"/>
      <c r="I7" s="388"/>
    </row>
    <row r="8" spans="1:9" ht="30" customHeight="1" x14ac:dyDescent="0.4">
      <c r="A8" s="390" t="str">
        <f>"Agenda R" &amp; Parameters!$B$8</f>
        <v>Agenda R4</v>
      </c>
      <c r="B8" s="391"/>
      <c r="C8" s="391"/>
      <c r="D8" s="391"/>
      <c r="E8" s="391"/>
      <c r="F8" s="391"/>
      <c r="G8" s="391"/>
      <c r="H8" s="391"/>
      <c r="I8" s="391"/>
    </row>
    <row r="12" spans="1:9" ht="15.75" x14ac:dyDescent="0.25">
      <c r="A12" s="392" t="s">
        <v>486</v>
      </c>
      <c r="B12" s="393"/>
      <c r="C12" s="393"/>
      <c r="D12" s="393"/>
      <c r="E12" s="393"/>
      <c r="F12" s="393"/>
      <c r="G12" s="393"/>
      <c r="H12" s="393"/>
      <c r="I12" s="393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30"/>
      <c r="G14" s="164"/>
      <c r="H14" s="230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1">
        <v>0.4375</v>
      </c>
      <c r="G15" s="165">
        <v>1</v>
      </c>
      <c r="H15" s="231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1">
        <f>H15</f>
        <v>0.43819444444444444</v>
      </c>
      <c r="G16" s="165">
        <v>1</v>
      </c>
      <c r="H16" s="231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1">
        <f>H16</f>
        <v>0.43888888888888888</v>
      </c>
      <c r="G17" s="165">
        <v>1</v>
      </c>
      <c r="H17" s="231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487</v>
      </c>
      <c r="D18" s="157" t="s">
        <v>124</v>
      </c>
      <c r="E18" s="147" t="s">
        <v>196</v>
      </c>
      <c r="F18" s="231">
        <f>H17</f>
        <v>0.43958333333333333</v>
      </c>
      <c r="G18" s="165">
        <v>10</v>
      </c>
      <c r="H18" s="231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1">
        <f>H18</f>
        <v>0.44652777777777775</v>
      </c>
      <c r="G19" s="165">
        <v>1</v>
      </c>
      <c r="H19" s="231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2">
        <f>H19</f>
        <v>0.44722222222222219</v>
      </c>
      <c r="G20" s="166">
        <v>1</v>
      </c>
      <c r="H20" s="232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30"/>
      <c r="G22" s="164"/>
      <c r="H22" s="230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3"/>
      <c r="G23" s="167"/>
      <c r="H23" s="233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4">
        <f>H20</f>
        <v>0.44791666666666663</v>
      </c>
      <c r="G24" s="168">
        <v>2</v>
      </c>
      <c r="H24" s="234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5"/>
      <c r="G25" s="169"/>
      <c r="H25" s="235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6">
        <f>H24</f>
        <v>0.44930555555555551</v>
      </c>
      <c r="G26" s="170">
        <v>1</v>
      </c>
      <c r="H26" s="236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6">
        <f t="shared" ref="F27:F37" si="2">H26</f>
        <v>0.44999999999999996</v>
      </c>
      <c r="G27" s="170">
        <v>1</v>
      </c>
      <c r="H27" s="236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6">
        <f t="shared" si="2"/>
        <v>0.4506944444444444</v>
      </c>
      <c r="G28" s="170">
        <v>1</v>
      </c>
      <c r="H28" s="236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6">
        <f t="shared" si="2"/>
        <v>0.45138888888888884</v>
      </c>
      <c r="G29" s="170">
        <v>1</v>
      </c>
      <c r="H29" s="236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6">
        <f t="shared" si="2"/>
        <v>0.45208333333333328</v>
      </c>
      <c r="G30" s="170">
        <v>1</v>
      </c>
      <c r="H30" s="236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6">
        <f t="shared" si="2"/>
        <v>0.45277777777777772</v>
      </c>
      <c r="G31" s="170">
        <v>1</v>
      </c>
      <c r="H31" s="236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6">
        <f t="shared" si="2"/>
        <v>0.45347222222222217</v>
      </c>
      <c r="G32" s="170">
        <v>1</v>
      </c>
      <c r="H32" s="236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6">
        <f t="shared" si="2"/>
        <v>0.45416666666666661</v>
      </c>
      <c r="G33" s="170">
        <v>1</v>
      </c>
      <c r="H33" s="236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6">
        <f t="shared" si="2"/>
        <v>0.45486111111111105</v>
      </c>
      <c r="G34" s="170">
        <v>1</v>
      </c>
      <c r="H34" s="236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7">
        <f t="shared" si="2"/>
        <v>0.45555555555555549</v>
      </c>
      <c r="G35" s="200">
        <v>0</v>
      </c>
      <c r="H35" s="237">
        <f t="shared" si="1"/>
        <v>0.45555555555555549</v>
      </c>
      <c r="I35" s="206"/>
    </row>
    <row r="36" spans="1:9" x14ac:dyDescent="0.2">
      <c r="A36" s="186" t="s">
        <v>545</v>
      </c>
      <c r="B36" s="192"/>
      <c r="C36" s="192"/>
      <c r="D36" s="192"/>
      <c r="E36" s="192"/>
      <c r="F36" s="237">
        <f t="shared" si="2"/>
        <v>0.45555555555555549</v>
      </c>
      <c r="G36" s="200">
        <v>0</v>
      </c>
      <c r="H36" s="237">
        <f t="shared" si="1"/>
        <v>0.45555555555555549</v>
      </c>
      <c r="I36" s="206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1">
        <f t="shared" si="2"/>
        <v>0.45555555555555549</v>
      </c>
      <c r="G37" s="165">
        <v>1</v>
      </c>
      <c r="H37" s="231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3"/>
      <c r="G38" s="167"/>
      <c r="H38" s="233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4">
        <f>H37</f>
        <v>0.45624999999999993</v>
      </c>
      <c r="G39" s="168">
        <v>1</v>
      </c>
      <c r="H39" s="234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546</v>
      </c>
      <c r="D40" s="157" t="s">
        <v>202</v>
      </c>
      <c r="E40" s="147" t="s">
        <v>196</v>
      </c>
      <c r="F40" s="231">
        <f>H39</f>
        <v>0.45694444444444438</v>
      </c>
      <c r="G40" s="165">
        <v>5</v>
      </c>
      <c r="H40" s="231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3"/>
      <c r="G41" s="167"/>
      <c r="H41" s="233"/>
      <c r="I41" s="180"/>
    </row>
    <row r="42" spans="1:9" ht="14.25" x14ac:dyDescent="0.2">
      <c r="A42" s="137" t="s">
        <v>547</v>
      </c>
      <c r="B42" s="150" t="s">
        <v>194</v>
      </c>
      <c r="C42" s="150" t="s">
        <v>548</v>
      </c>
      <c r="D42" s="150"/>
      <c r="E42" s="150" t="s">
        <v>321</v>
      </c>
      <c r="F42" s="234">
        <f>H40</f>
        <v>0.46041666666666659</v>
      </c>
      <c r="G42" s="168">
        <v>1</v>
      </c>
      <c r="H42" s="234">
        <f>F42+TIME(0,G42,0)</f>
        <v>0.46111111111111103</v>
      </c>
      <c r="I42" s="181"/>
    </row>
    <row r="43" spans="1:9" ht="14.25" x14ac:dyDescent="0.2">
      <c r="A43" s="140" t="s">
        <v>549</v>
      </c>
      <c r="B43" s="153" t="s">
        <v>194</v>
      </c>
      <c r="C43" s="153" t="s">
        <v>550</v>
      </c>
      <c r="D43" s="153"/>
      <c r="E43" s="153" t="s">
        <v>310</v>
      </c>
      <c r="F43" s="238">
        <f>H42</f>
        <v>0.46111111111111103</v>
      </c>
      <c r="G43" s="171">
        <v>1</v>
      </c>
      <c r="H43" s="238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30"/>
      <c r="G45" s="164"/>
      <c r="H45" s="230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1">
        <f>H43</f>
        <v>0.46180555555555547</v>
      </c>
      <c r="G46" s="165">
        <v>1</v>
      </c>
      <c r="H46" s="231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1">
        <f t="shared" ref="F47:F56" si="4">H46</f>
        <v>0.46249999999999991</v>
      </c>
      <c r="G47" s="165">
        <v>1</v>
      </c>
      <c r="H47" s="231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1">
        <f t="shared" si="4"/>
        <v>0.46319444444444435</v>
      </c>
      <c r="G48" s="165">
        <v>1</v>
      </c>
      <c r="H48" s="231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1">
        <f t="shared" si="4"/>
        <v>0.4638888888888888</v>
      </c>
      <c r="G49" s="165">
        <v>1</v>
      </c>
      <c r="H49" s="231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1">
        <f t="shared" si="4"/>
        <v>0.46458333333333324</v>
      </c>
      <c r="G50" s="165">
        <v>1</v>
      </c>
      <c r="H50" s="231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1">
        <f t="shared" si="4"/>
        <v>0.46527777777777768</v>
      </c>
      <c r="G51" s="165">
        <v>1</v>
      </c>
      <c r="H51" s="231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1">
        <f t="shared" si="4"/>
        <v>0.46597222222222212</v>
      </c>
      <c r="G52" s="165">
        <v>1</v>
      </c>
      <c r="H52" s="231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1">
        <f t="shared" si="4"/>
        <v>0.46666666666666656</v>
      </c>
      <c r="G53" s="165">
        <v>1</v>
      </c>
      <c r="H53" s="231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1">
        <f t="shared" si="4"/>
        <v>0.46736111111111101</v>
      </c>
      <c r="G54" s="165">
        <v>1</v>
      </c>
      <c r="H54" s="231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1">
        <f t="shared" si="4"/>
        <v>0.46805555555555545</v>
      </c>
      <c r="G55" s="165">
        <v>3</v>
      </c>
      <c r="H55" s="231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9">
        <f t="shared" si="4"/>
        <v>0.47013888888888877</v>
      </c>
      <c r="G56" s="201">
        <v>0</v>
      </c>
      <c r="H56" s="239">
        <f t="shared" si="3"/>
        <v>0.47013888888888877</v>
      </c>
      <c r="I56" s="207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30"/>
      <c r="G58" s="164"/>
      <c r="H58" s="230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3"/>
      <c r="G59" s="167"/>
      <c r="H59" s="233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4">
        <f>H56</f>
        <v>0.47013888888888877</v>
      </c>
      <c r="G60" s="168">
        <v>1</v>
      </c>
      <c r="H60" s="234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4">
        <f t="shared" ref="F61:F69" si="6">H60</f>
        <v>0.47083333333333321</v>
      </c>
      <c r="G61" s="168">
        <v>1</v>
      </c>
      <c r="H61" s="234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4">
        <f t="shared" si="6"/>
        <v>0.47152777777777766</v>
      </c>
      <c r="G62" s="168">
        <v>1</v>
      </c>
      <c r="H62" s="234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4">
        <f t="shared" si="6"/>
        <v>0.4722222222222221</v>
      </c>
      <c r="G63" s="168">
        <v>1</v>
      </c>
      <c r="H63" s="234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4">
        <f t="shared" si="6"/>
        <v>0.47291666666666654</v>
      </c>
      <c r="G64" s="168">
        <v>2</v>
      </c>
      <c r="H64" s="234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4">
        <f t="shared" si="6"/>
        <v>0.47430555555555542</v>
      </c>
      <c r="G65" s="168">
        <v>1</v>
      </c>
      <c r="H65" s="234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4">
        <f t="shared" si="6"/>
        <v>0.47499999999999987</v>
      </c>
      <c r="G66" s="168">
        <v>1</v>
      </c>
      <c r="H66" s="234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4">
        <f t="shared" si="6"/>
        <v>0.47569444444444431</v>
      </c>
      <c r="G67" s="168">
        <v>1</v>
      </c>
      <c r="H67" s="234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4">
        <f t="shared" si="6"/>
        <v>0.47638888888888875</v>
      </c>
      <c r="G68" s="168">
        <v>1</v>
      </c>
      <c r="H68" s="234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40">
        <f t="shared" si="6"/>
        <v>0.47708333333333319</v>
      </c>
      <c r="G69" s="202">
        <v>0</v>
      </c>
      <c r="H69" s="240">
        <f t="shared" si="5"/>
        <v>0.47708333333333319</v>
      </c>
      <c r="I69" s="208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3"/>
      <c r="G70" s="167"/>
      <c r="H70" s="233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401</v>
      </c>
      <c r="F71" s="234">
        <f>H69</f>
        <v>0.47708333333333319</v>
      </c>
      <c r="G71" s="168">
        <v>2</v>
      </c>
      <c r="H71" s="234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4">
        <f>H71</f>
        <v>0.47847222222222208</v>
      </c>
      <c r="G72" s="168">
        <v>1</v>
      </c>
      <c r="H72" s="234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4">
        <f>H72</f>
        <v>0.47916666666666652</v>
      </c>
      <c r="G73" s="168">
        <v>1</v>
      </c>
      <c r="H73" s="234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4">
        <f>H73</f>
        <v>0.47986111111111096</v>
      </c>
      <c r="G74" s="168">
        <v>1</v>
      </c>
      <c r="H74" s="234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4">
        <f>H74</f>
        <v>0.4805555555555554</v>
      </c>
      <c r="G75" s="168">
        <v>1</v>
      </c>
      <c r="H75" s="234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3"/>
      <c r="G76" s="167"/>
      <c r="H76" s="233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4">
        <f>H75</f>
        <v>0.48124999999999984</v>
      </c>
      <c r="G77" s="168">
        <v>1</v>
      </c>
      <c r="H77" s="234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551</v>
      </c>
      <c r="F78" s="234">
        <f t="shared" ref="F78:F85" si="8">H77</f>
        <v>0.48194444444444429</v>
      </c>
      <c r="G78" s="168">
        <v>1</v>
      </c>
      <c r="H78" s="234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4">
        <f t="shared" si="8"/>
        <v>0.48263888888888873</v>
      </c>
      <c r="G79" s="168">
        <v>1</v>
      </c>
      <c r="H79" s="234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403</v>
      </c>
      <c r="F80" s="234">
        <f t="shared" si="8"/>
        <v>0.48333333333333317</v>
      </c>
      <c r="G80" s="168">
        <v>1</v>
      </c>
      <c r="H80" s="234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4">
        <f t="shared" si="8"/>
        <v>0.48402777777777761</v>
      </c>
      <c r="G81" s="168">
        <v>1</v>
      </c>
      <c r="H81" s="234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4">
        <f t="shared" si="8"/>
        <v>0.48472222222222205</v>
      </c>
      <c r="G82" s="168">
        <v>1</v>
      </c>
      <c r="H82" s="234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4">
        <f t="shared" si="8"/>
        <v>0.4854166666666665</v>
      </c>
      <c r="G83" s="168">
        <v>1</v>
      </c>
      <c r="H83" s="234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4">
        <f t="shared" si="8"/>
        <v>0.48611111111111094</v>
      </c>
      <c r="G84" s="168">
        <v>1</v>
      </c>
      <c r="H84" s="234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4">
        <f t="shared" si="8"/>
        <v>0.48680555555555538</v>
      </c>
      <c r="G85" s="168">
        <v>1</v>
      </c>
      <c r="H85" s="234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3"/>
      <c r="G86" s="167"/>
      <c r="H86" s="233"/>
      <c r="I86" s="180"/>
    </row>
    <row r="87" spans="1:9" ht="14.25" x14ac:dyDescent="0.2">
      <c r="A87" s="140" t="s">
        <v>349</v>
      </c>
      <c r="B87" s="153" t="s">
        <v>194</v>
      </c>
      <c r="C87" s="153" t="s">
        <v>488</v>
      </c>
      <c r="D87" s="160" t="s">
        <v>298</v>
      </c>
      <c r="E87" s="153" t="s">
        <v>448</v>
      </c>
      <c r="F87" s="238">
        <f>H85</f>
        <v>0.48749999999999982</v>
      </c>
      <c r="G87" s="171">
        <v>1</v>
      </c>
      <c r="H87" s="238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30"/>
      <c r="G89" s="164"/>
      <c r="H89" s="230"/>
      <c r="I89" s="177"/>
    </row>
    <row r="90" spans="1:9" ht="30" x14ac:dyDescent="0.2">
      <c r="A90" s="134" t="s">
        <v>353</v>
      </c>
      <c r="B90" s="147" t="s">
        <v>194</v>
      </c>
      <c r="C90" s="147" t="s">
        <v>552</v>
      </c>
      <c r="D90" s="157" t="s">
        <v>202</v>
      </c>
      <c r="E90" s="147" t="s">
        <v>196</v>
      </c>
      <c r="F90" s="231">
        <f>H87</f>
        <v>0.48819444444444426</v>
      </c>
      <c r="G90" s="165">
        <v>15</v>
      </c>
      <c r="H90" s="231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489</v>
      </c>
      <c r="D91" s="157" t="s">
        <v>202</v>
      </c>
      <c r="E91" s="147" t="s">
        <v>553</v>
      </c>
      <c r="F91" s="231">
        <f>H90</f>
        <v>0.49861111111111095</v>
      </c>
      <c r="G91" s="165">
        <v>15</v>
      </c>
      <c r="H91" s="231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9">
        <f>H91</f>
        <v>0.50902777777777763</v>
      </c>
      <c r="G92" s="201">
        <v>0</v>
      </c>
      <c r="H92" s="239">
        <f>F92+TIME(0,G92,0)</f>
        <v>0.50902777777777763</v>
      </c>
      <c r="I92" s="207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1">
        <f>H92</f>
        <v>0.50902777777777763</v>
      </c>
      <c r="G94" s="172">
        <v>1</v>
      </c>
      <c r="H94" s="241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2"/>
      <c r="G95" s="173">
        <f>(H95-H94) * 24 * 60</f>
        <v>16.000000000000263</v>
      </c>
      <c r="H95" s="242">
        <v>0.52083333333333337</v>
      </c>
      <c r="I95" s="142"/>
    </row>
    <row r="97" spans="1:9" ht="15.75" x14ac:dyDescent="0.25">
      <c r="A97" s="392" t="s">
        <v>359</v>
      </c>
      <c r="B97" s="393"/>
      <c r="C97" s="393"/>
      <c r="D97" s="393"/>
      <c r="E97" s="393"/>
      <c r="F97" s="393"/>
      <c r="G97" s="393"/>
      <c r="H97" s="393"/>
      <c r="I97" s="393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9" t="s">
        <v>187</v>
      </c>
      <c r="G98" s="163" t="s">
        <v>188</v>
      </c>
      <c r="H98" s="229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30"/>
      <c r="G99" s="164"/>
      <c r="H99" s="230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1">
        <v>0.4375</v>
      </c>
      <c r="G100" s="165">
        <v>1</v>
      </c>
      <c r="H100" s="231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1">
        <f>H100</f>
        <v>0.43819444444444444</v>
      </c>
      <c r="G101" s="165">
        <v>1</v>
      </c>
      <c r="H101" s="231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490</v>
      </c>
      <c r="D102" s="161" t="s">
        <v>124</v>
      </c>
      <c r="E102" s="148" t="s">
        <v>196</v>
      </c>
      <c r="F102" s="232">
        <f>H101</f>
        <v>0.43888888888888888</v>
      </c>
      <c r="G102" s="166">
        <v>1</v>
      </c>
      <c r="H102" s="232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30"/>
      <c r="G104" s="164"/>
      <c r="H104" s="230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1">
        <f>H102</f>
        <v>0.43958333333333333</v>
      </c>
      <c r="G105" s="165">
        <v>1</v>
      </c>
      <c r="H105" s="231">
        <f t="shared" ref="H105:H111" si="9"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1">
        <f t="shared" ref="F106:F111" si="10">H105</f>
        <v>0.44027777777777777</v>
      </c>
      <c r="G106" s="165">
        <v>1</v>
      </c>
      <c r="H106" s="231">
        <f t="shared" si="9"/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1">
        <f t="shared" si="10"/>
        <v>0.44097222222222221</v>
      </c>
      <c r="G107" s="165">
        <v>1</v>
      </c>
      <c r="H107" s="231">
        <f t="shared" si="9"/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555</v>
      </c>
      <c r="D108" s="157" t="s">
        <v>363</v>
      </c>
      <c r="E108" s="147" t="s">
        <v>196</v>
      </c>
      <c r="F108" s="231">
        <f t="shared" si="10"/>
        <v>0.44166666666666665</v>
      </c>
      <c r="G108" s="165">
        <v>2</v>
      </c>
      <c r="H108" s="231">
        <f t="shared" si="9"/>
        <v>0.44305555555555554</v>
      </c>
      <c r="I108" s="178" t="s">
        <v>556</v>
      </c>
    </row>
    <row r="109" spans="1:9" ht="15" x14ac:dyDescent="0.2">
      <c r="A109" s="134" t="s">
        <v>254</v>
      </c>
      <c r="B109" s="147" t="s">
        <v>194</v>
      </c>
      <c r="C109" s="147" t="s">
        <v>366</v>
      </c>
      <c r="D109" s="147"/>
      <c r="E109" s="147" t="s">
        <v>199</v>
      </c>
      <c r="F109" s="231">
        <f t="shared" si="10"/>
        <v>0.44305555555555554</v>
      </c>
      <c r="G109" s="165">
        <v>1</v>
      </c>
      <c r="H109" s="231">
        <f t="shared" si="9"/>
        <v>0.44374999999999998</v>
      </c>
      <c r="I109" s="178"/>
    </row>
    <row r="110" spans="1:9" ht="15" x14ac:dyDescent="0.2">
      <c r="A110" s="189" t="s">
        <v>367</v>
      </c>
      <c r="B110" s="195"/>
      <c r="C110" s="195"/>
      <c r="D110" s="195"/>
      <c r="E110" s="195"/>
      <c r="F110" s="243">
        <f t="shared" si="10"/>
        <v>0.44374999999999998</v>
      </c>
      <c r="G110" s="203">
        <v>0</v>
      </c>
      <c r="H110" s="243">
        <f t="shared" si="9"/>
        <v>0.44374999999999998</v>
      </c>
      <c r="I110" s="209" t="s">
        <v>557</v>
      </c>
    </row>
    <row r="111" spans="1:9" ht="15" x14ac:dyDescent="0.2">
      <c r="A111" s="187" t="s">
        <v>389</v>
      </c>
      <c r="B111" s="193"/>
      <c r="C111" s="193"/>
      <c r="D111" s="193"/>
      <c r="E111" s="193"/>
      <c r="F111" s="239">
        <f t="shared" si="10"/>
        <v>0.44374999999999998</v>
      </c>
      <c r="G111" s="201">
        <v>0</v>
      </c>
      <c r="H111" s="239">
        <f t="shared" si="9"/>
        <v>0.44374999999999998</v>
      </c>
      <c r="I111" s="207" t="s">
        <v>557</v>
      </c>
    </row>
    <row r="113" spans="1:9" ht="15.75" x14ac:dyDescent="0.25">
      <c r="A113" s="133" t="s">
        <v>255</v>
      </c>
      <c r="B113" s="146"/>
      <c r="C113" s="146" t="s">
        <v>368</v>
      </c>
      <c r="D113" s="146"/>
      <c r="E113" s="146"/>
      <c r="F113" s="230"/>
      <c r="G113" s="164"/>
      <c r="H113" s="230"/>
      <c r="I113" s="177"/>
    </row>
    <row r="114" spans="1:9" ht="15" x14ac:dyDescent="0.2">
      <c r="A114" s="189" t="s">
        <v>257</v>
      </c>
      <c r="B114" s="195" t="s">
        <v>194</v>
      </c>
      <c r="C114" s="195" t="s">
        <v>395</v>
      </c>
      <c r="D114" s="195"/>
      <c r="E114" s="195" t="s">
        <v>264</v>
      </c>
      <c r="F114" s="243">
        <f>H111</f>
        <v>0.44374999999999998</v>
      </c>
      <c r="G114" s="203">
        <v>0</v>
      </c>
      <c r="H114" s="243">
        <f>F114+TIME(0,G114,0)</f>
        <v>0.44374999999999998</v>
      </c>
      <c r="I114" s="209" t="s">
        <v>556</v>
      </c>
    </row>
    <row r="115" spans="1:9" ht="15" x14ac:dyDescent="0.2">
      <c r="A115" s="187" t="s">
        <v>259</v>
      </c>
      <c r="B115" s="193"/>
      <c r="C115" s="193"/>
      <c r="D115" s="193"/>
      <c r="E115" s="193"/>
      <c r="F115" s="239">
        <f>H114</f>
        <v>0.44374999999999998</v>
      </c>
      <c r="G115" s="201">
        <v>0</v>
      </c>
      <c r="H115" s="239">
        <f>F115+TIME(0,G115,0)</f>
        <v>0.44374999999999998</v>
      </c>
      <c r="I115" s="207"/>
    </row>
    <row r="117" spans="1:9" ht="15.75" x14ac:dyDescent="0.25">
      <c r="A117" s="133" t="s">
        <v>280</v>
      </c>
      <c r="B117" s="146"/>
      <c r="C117" s="146" t="s">
        <v>369</v>
      </c>
      <c r="D117" s="146"/>
      <c r="E117" s="146"/>
      <c r="F117" s="230"/>
      <c r="G117" s="164"/>
      <c r="H117" s="230"/>
      <c r="I117" s="177"/>
    </row>
    <row r="118" spans="1:9" ht="15.75" x14ac:dyDescent="0.25">
      <c r="A118" s="136" t="s">
        <v>282</v>
      </c>
      <c r="B118" s="149"/>
      <c r="C118" s="149" t="s">
        <v>370</v>
      </c>
      <c r="D118" s="149"/>
      <c r="E118" s="149"/>
      <c r="F118" s="233"/>
      <c r="G118" s="167"/>
      <c r="H118" s="233"/>
      <c r="I118" s="180"/>
    </row>
    <row r="119" spans="1:9" ht="14.25" x14ac:dyDescent="0.2">
      <c r="A119" s="137" t="s">
        <v>284</v>
      </c>
      <c r="B119" s="150" t="s">
        <v>194</v>
      </c>
      <c r="C119" s="150" t="s">
        <v>371</v>
      </c>
      <c r="D119" s="150"/>
      <c r="E119" s="150" t="s">
        <v>372</v>
      </c>
      <c r="F119" s="234">
        <f>H115</f>
        <v>0.44374999999999998</v>
      </c>
      <c r="G119" s="168">
        <v>10</v>
      </c>
      <c r="H119" s="234">
        <f>F119+TIME(0,G119,0)</f>
        <v>0.4506944444444444</v>
      </c>
      <c r="I119" s="181" t="s">
        <v>556</v>
      </c>
    </row>
    <row r="120" spans="1:9" ht="14.25" x14ac:dyDescent="0.2">
      <c r="A120" s="137" t="s">
        <v>286</v>
      </c>
      <c r="B120" s="150" t="s">
        <v>194</v>
      </c>
      <c r="C120" s="150" t="s">
        <v>373</v>
      </c>
      <c r="D120" s="150" t="s">
        <v>558</v>
      </c>
      <c r="E120" s="150" t="s">
        <v>218</v>
      </c>
      <c r="F120" s="234">
        <f>H119</f>
        <v>0.4506944444444444</v>
      </c>
      <c r="G120" s="168">
        <v>10</v>
      </c>
      <c r="H120" s="234">
        <f>F120+TIME(0,G120,0)</f>
        <v>0.45763888888888882</v>
      </c>
      <c r="I120" s="181" t="s">
        <v>559</v>
      </c>
    </row>
    <row r="121" spans="1:9" ht="15.75" x14ac:dyDescent="0.25">
      <c r="A121" s="136" t="s">
        <v>306</v>
      </c>
      <c r="B121" s="149"/>
      <c r="C121" s="149" t="s">
        <v>374</v>
      </c>
      <c r="D121" s="149"/>
      <c r="E121" s="149"/>
      <c r="F121" s="233"/>
      <c r="G121" s="167"/>
      <c r="H121" s="233"/>
      <c r="I121" s="180"/>
    </row>
    <row r="122" spans="1:9" ht="14.25" x14ac:dyDescent="0.2">
      <c r="A122" s="137" t="s">
        <v>308</v>
      </c>
      <c r="B122" s="150" t="s">
        <v>194</v>
      </c>
      <c r="C122" s="150" t="s">
        <v>550</v>
      </c>
      <c r="D122" s="150"/>
      <c r="E122" s="150" t="s">
        <v>310</v>
      </c>
      <c r="F122" s="234">
        <f>H120</f>
        <v>0.45763888888888882</v>
      </c>
      <c r="G122" s="168">
        <v>15</v>
      </c>
      <c r="H122" s="234">
        <f>F122+TIME(0,G122,0)</f>
        <v>0.4680555555555555</v>
      </c>
      <c r="I122" s="181"/>
    </row>
    <row r="123" spans="1:9" ht="14.25" x14ac:dyDescent="0.2">
      <c r="A123" s="137" t="s">
        <v>311</v>
      </c>
      <c r="B123" s="150" t="s">
        <v>194</v>
      </c>
      <c r="C123" s="150" t="s">
        <v>376</v>
      </c>
      <c r="D123" s="150"/>
      <c r="E123" s="150" t="s">
        <v>377</v>
      </c>
      <c r="F123" s="234">
        <f>H122</f>
        <v>0.4680555555555555</v>
      </c>
      <c r="G123" s="168">
        <v>10</v>
      </c>
      <c r="H123" s="234">
        <f>F123+TIME(0,G123,0)</f>
        <v>0.47499999999999992</v>
      </c>
      <c r="I123" s="181" t="s">
        <v>556</v>
      </c>
    </row>
    <row r="124" spans="1:9" ht="14.25" x14ac:dyDescent="0.2">
      <c r="A124" s="190" t="s">
        <v>313</v>
      </c>
      <c r="B124" s="196"/>
      <c r="C124" s="196"/>
      <c r="D124" s="196"/>
      <c r="E124" s="196"/>
      <c r="F124" s="244">
        <f>H123</f>
        <v>0.47499999999999992</v>
      </c>
      <c r="G124" s="204">
        <v>0</v>
      </c>
      <c r="H124" s="244">
        <f>F124+TIME(0,G124,0)</f>
        <v>0.47499999999999992</v>
      </c>
      <c r="I124" s="210"/>
    </row>
    <row r="126" spans="1:9" ht="15.75" x14ac:dyDescent="0.25">
      <c r="A126" s="133" t="s">
        <v>351</v>
      </c>
      <c r="B126" s="146"/>
      <c r="C126" s="146" t="s">
        <v>378</v>
      </c>
      <c r="D126" s="146"/>
      <c r="E126" s="146"/>
      <c r="F126" s="230"/>
      <c r="G126" s="164"/>
      <c r="H126" s="230"/>
      <c r="I126" s="177"/>
    </row>
    <row r="127" spans="1:9" ht="15" x14ac:dyDescent="0.2">
      <c r="A127" s="134" t="s">
        <v>353</v>
      </c>
      <c r="B127" s="147" t="s">
        <v>204</v>
      </c>
      <c r="C127" s="147" t="s">
        <v>379</v>
      </c>
      <c r="D127" s="157" t="s">
        <v>124</v>
      </c>
      <c r="E127" s="147" t="s">
        <v>196</v>
      </c>
      <c r="F127" s="231">
        <f>H124</f>
        <v>0.47499999999999992</v>
      </c>
      <c r="G127" s="165">
        <v>6</v>
      </c>
      <c r="H127" s="231">
        <f t="shared" ref="H127:H132" si="11">F127+TIME(0,G127,0)</f>
        <v>0.47916666666666657</v>
      </c>
      <c r="I127" s="178"/>
    </row>
    <row r="128" spans="1:9" ht="15" x14ac:dyDescent="0.2">
      <c r="A128" s="134" t="s">
        <v>354</v>
      </c>
      <c r="B128" s="147" t="s">
        <v>423</v>
      </c>
      <c r="C128" s="147" t="s">
        <v>491</v>
      </c>
      <c r="D128" s="157" t="s">
        <v>2</v>
      </c>
      <c r="E128" s="147" t="s">
        <v>218</v>
      </c>
      <c r="F128" s="231">
        <f>H127</f>
        <v>0.47916666666666657</v>
      </c>
      <c r="G128" s="165">
        <v>30</v>
      </c>
      <c r="H128" s="231">
        <f t="shared" si="11"/>
        <v>0.49999999999999989</v>
      </c>
      <c r="I128" s="178"/>
    </row>
    <row r="129" spans="1:9" ht="30" x14ac:dyDescent="0.2">
      <c r="A129" s="134" t="s">
        <v>355</v>
      </c>
      <c r="B129" s="147" t="s">
        <v>380</v>
      </c>
      <c r="C129" s="147" t="s">
        <v>554</v>
      </c>
      <c r="D129" s="147" t="s">
        <v>492</v>
      </c>
      <c r="E129" s="147" t="s">
        <v>218</v>
      </c>
      <c r="F129" s="231">
        <f>H128</f>
        <v>0.49999999999999989</v>
      </c>
      <c r="G129" s="165">
        <v>20</v>
      </c>
      <c r="H129" s="231">
        <f t="shared" si="11"/>
        <v>0.51388888888888873</v>
      </c>
      <c r="I129" s="178" t="s">
        <v>559</v>
      </c>
    </row>
    <row r="130" spans="1:9" ht="30" x14ac:dyDescent="0.2">
      <c r="A130" s="134" t="s">
        <v>381</v>
      </c>
      <c r="B130" s="134" t="s">
        <v>380</v>
      </c>
      <c r="C130" s="134" t="s">
        <v>560</v>
      </c>
      <c r="D130" s="134"/>
      <c r="E130" s="134" t="s">
        <v>304</v>
      </c>
      <c r="F130" s="134">
        <f>H129</f>
        <v>0.51388888888888873</v>
      </c>
      <c r="G130" s="134">
        <v>5</v>
      </c>
      <c r="H130" s="134">
        <f t="shared" si="11"/>
        <v>0.51736111111111094</v>
      </c>
      <c r="I130" s="134"/>
    </row>
    <row r="131" spans="1:9" ht="15" x14ac:dyDescent="0.2">
      <c r="A131" s="189" t="s">
        <v>382</v>
      </c>
      <c r="B131" s="195"/>
      <c r="C131" s="195"/>
      <c r="D131" s="195"/>
      <c r="E131" s="195"/>
      <c r="F131" s="243">
        <f>H130</f>
        <v>0.51736111111111094</v>
      </c>
      <c r="G131" s="203">
        <v>0</v>
      </c>
      <c r="H131" s="243">
        <f t="shared" si="11"/>
        <v>0.51736111111111094</v>
      </c>
      <c r="I131" s="209"/>
    </row>
    <row r="132" spans="1:9" ht="15" x14ac:dyDescent="0.2">
      <c r="A132" s="187" t="s">
        <v>383</v>
      </c>
      <c r="B132" s="193"/>
      <c r="C132" s="193"/>
      <c r="D132" s="193"/>
      <c r="E132" s="193"/>
      <c r="F132" s="239">
        <f>H131</f>
        <v>0.51736111111111094</v>
      </c>
      <c r="G132" s="201">
        <v>0</v>
      </c>
      <c r="H132" s="239">
        <f t="shared" si="11"/>
        <v>0.51736111111111094</v>
      </c>
      <c r="I132" s="207"/>
    </row>
    <row r="134" spans="1:9" ht="15.75" x14ac:dyDescent="0.25">
      <c r="A134" s="191" t="s">
        <v>356</v>
      </c>
      <c r="B134" s="197"/>
      <c r="C134" s="197" t="s">
        <v>357</v>
      </c>
      <c r="D134" s="197"/>
      <c r="E134" s="197" t="s">
        <v>196</v>
      </c>
      <c r="F134" s="245">
        <f>H132</f>
        <v>0.51736111111111094</v>
      </c>
      <c r="G134" s="205">
        <v>0</v>
      </c>
      <c r="H134" s="245">
        <f>F134+TIME(0,G134,0)</f>
        <v>0.51736111111111094</v>
      </c>
      <c r="I134" s="197"/>
    </row>
    <row r="135" spans="1:9" x14ac:dyDescent="0.2">
      <c r="A135" s="142"/>
      <c r="B135" s="142"/>
      <c r="C135" s="142" t="s">
        <v>358</v>
      </c>
      <c r="D135" s="142"/>
      <c r="E135" s="142"/>
      <c r="F135" s="242"/>
      <c r="G135" s="173">
        <f>(H135-H134) * 24 * 60</f>
        <v>5.000000000000302</v>
      </c>
      <c r="H135" s="242">
        <v>0.52083333333333337</v>
      </c>
      <c r="I135" s="142"/>
    </row>
    <row r="137" spans="1:9" ht="15.75" x14ac:dyDescent="0.25">
      <c r="A137" s="392" t="s">
        <v>384</v>
      </c>
      <c r="B137" s="393"/>
      <c r="C137" s="393"/>
      <c r="D137" s="393"/>
      <c r="E137" s="393"/>
      <c r="F137" s="393"/>
      <c r="G137" s="393"/>
      <c r="H137" s="393"/>
      <c r="I137" s="393"/>
    </row>
    <row r="138" spans="1:9" s="3" customFormat="1" ht="31.5" x14ac:dyDescent="0.25">
      <c r="A138" s="132" t="s">
        <v>183</v>
      </c>
      <c r="B138" s="132" t="s">
        <v>184</v>
      </c>
      <c r="C138" s="132" t="s">
        <v>73</v>
      </c>
      <c r="D138" s="132" t="s">
        <v>185</v>
      </c>
      <c r="E138" s="132" t="s">
        <v>186</v>
      </c>
      <c r="F138" s="229" t="s">
        <v>187</v>
      </c>
      <c r="G138" s="163" t="s">
        <v>188</v>
      </c>
      <c r="H138" s="229" t="s">
        <v>189</v>
      </c>
      <c r="I138" s="132" t="s">
        <v>190</v>
      </c>
    </row>
    <row r="139" spans="1:9" ht="15.75" x14ac:dyDescent="0.25">
      <c r="A139" s="133" t="s">
        <v>191</v>
      </c>
      <c r="B139" s="146"/>
      <c r="C139" s="146" t="s">
        <v>192</v>
      </c>
      <c r="D139" s="146"/>
      <c r="E139" s="146"/>
      <c r="F139" s="230"/>
      <c r="G139" s="164"/>
      <c r="H139" s="230"/>
      <c r="I139" s="177"/>
    </row>
    <row r="140" spans="1:9" ht="15" x14ac:dyDescent="0.2">
      <c r="A140" s="134" t="s">
        <v>193</v>
      </c>
      <c r="B140" s="147" t="s">
        <v>194</v>
      </c>
      <c r="C140" s="147" t="s">
        <v>360</v>
      </c>
      <c r="D140" s="147"/>
      <c r="E140" s="147" t="s">
        <v>196</v>
      </c>
      <c r="F140" s="231">
        <v>0.33333333333333331</v>
      </c>
      <c r="G140" s="165">
        <v>1</v>
      </c>
      <c r="H140" s="231">
        <f>F140+TIME(0,G140,0)</f>
        <v>0.33402777777777776</v>
      </c>
      <c r="I140" s="178"/>
    </row>
    <row r="141" spans="1:9" ht="15" x14ac:dyDescent="0.2">
      <c r="A141" s="134" t="s">
        <v>197</v>
      </c>
      <c r="B141" s="147" t="s">
        <v>194</v>
      </c>
      <c r="C141" s="147" t="s">
        <v>361</v>
      </c>
      <c r="D141" s="147"/>
      <c r="E141" s="147" t="s">
        <v>199</v>
      </c>
      <c r="F141" s="231">
        <f>H140</f>
        <v>0.33402777777777776</v>
      </c>
      <c r="G141" s="165">
        <v>1</v>
      </c>
      <c r="H141" s="231">
        <f>F141+TIME(0,G141,0)</f>
        <v>0.3347222222222222</v>
      </c>
      <c r="I141" s="178"/>
    </row>
    <row r="142" spans="1:9" ht="15" x14ac:dyDescent="0.2">
      <c r="A142" s="135" t="s">
        <v>200</v>
      </c>
      <c r="B142" s="148" t="s">
        <v>204</v>
      </c>
      <c r="C142" s="148" t="s">
        <v>493</v>
      </c>
      <c r="D142" s="161" t="s">
        <v>124</v>
      </c>
      <c r="E142" s="148" t="s">
        <v>196</v>
      </c>
      <c r="F142" s="232">
        <f>H141</f>
        <v>0.3347222222222222</v>
      </c>
      <c r="G142" s="166">
        <v>1</v>
      </c>
      <c r="H142" s="232">
        <f>F142+TIME(0,G142,0)</f>
        <v>0.33541666666666664</v>
      </c>
      <c r="I142" s="179"/>
    </row>
    <row r="144" spans="1:9" ht="15.75" x14ac:dyDescent="0.25">
      <c r="A144" s="133" t="s">
        <v>211</v>
      </c>
      <c r="B144" s="146"/>
      <c r="C144" s="146" t="s">
        <v>212</v>
      </c>
      <c r="D144" s="146"/>
      <c r="E144" s="146"/>
      <c r="F144" s="230"/>
      <c r="G144" s="164"/>
      <c r="H144" s="230"/>
      <c r="I144" s="177"/>
    </row>
    <row r="145" spans="1:9" ht="15" x14ac:dyDescent="0.2">
      <c r="A145" s="134" t="s">
        <v>213</v>
      </c>
      <c r="B145" s="147" t="s">
        <v>194</v>
      </c>
      <c r="C145" s="147" t="s">
        <v>362</v>
      </c>
      <c r="D145" s="157" t="s">
        <v>363</v>
      </c>
      <c r="E145" s="147" t="s">
        <v>196</v>
      </c>
      <c r="F145" s="231">
        <f>H142</f>
        <v>0.33541666666666664</v>
      </c>
      <c r="G145" s="165">
        <v>1</v>
      </c>
      <c r="H145" s="231">
        <f t="shared" ref="H145:H152" si="12">F145+TIME(0,G145,0)</f>
        <v>0.33611111111111108</v>
      </c>
      <c r="I145" s="178"/>
    </row>
    <row r="146" spans="1:9" ht="15" x14ac:dyDescent="0.2">
      <c r="A146" s="134" t="s">
        <v>246</v>
      </c>
      <c r="B146" s="147" t="s">
        <v>194</v>
      </c>
      <c r="C146" s="147" t="s">
        <v>364</v>
      </c>
      <c r="D146" s="157" t="s">
        <v>363</v>
      </c>
      <c r="E146" s="147" t="s">
        <v>196</v>
      </c>
      <c r="F146" s="231">
        <f t="shared" ref="F146:F152" si="13">H145</f>
        <v>0.33611111111111108</v>
      </c>
      <c r="G146" s="165">
        <v>1</v>
      </c>
      <c r="H146" s="231">
        <f t="shared" si="12"/>
        <v>0.33680555555555552</v>
      </c>
      <c r="I146" s="178"/>
    </row>
    <row r="147" spans="1:9" ht="15" x14ac:dyDescent="0.2">
      <c r="A147" s="134" t="s">
        <v>248</v>
      </c>
      <c r="B147" s="147" t="s">
        <v>194</v>
      </c>
      <c r="C147" s="147" t="s">
        <v>385</v>
      </c>
      <c r="D147" s="147"/>
      <c r="E147" s="147" t="s">
        <v>208</v>
      </c>
      <c r="F147" s="231">
        <f t="shared" si="13"/>
        <v>0.33680555555555552</v>
      </c>
      <c r="G147" s="165">
        <v>1</v>
      </c>
      <c r="H147" s="231">
        <f t="shared" si="12"/>
        <v>0.33749999999999997</v>
      </c>
      <c r="I147" s="178"/>
    </row>
    <row r="148" spans="1:9" ht="30" x14ac:dyDescent="0.2">
      <c r="A148" s="134" t="s">
        <v>252</v>
      </c>
      <c r="B148" s="147" t="s">
        <v>194</v>
      </c>
      <c r="C148" s="147" t="s">
        <v>386</v>
      </c>
      <c r="D148" s="157" t="s">
        <v>363</v>
      </c>
      <c r="E148" s="147" t="s">
        <v>196</v>
      </c>
      <c r="F148" s="231">
        <f t="shared" si="13"/>
        <v>0.33749999999999997</v>
      </c>
      <c r="G148" s="165">
        <v>1</v>
      </c>
      <c r="H148" s="231">
        <f t="shared" si="12"/>
        <v>0.33819444444444441</v>
      </c>
      <c r="I148" s="178"/>
    </row>
    <row r="149" spans="1:9" ht="15" x14ac:dyDescent="0.2">
      <c r="A149" s="134" t="s">
        <v>254</v>
      </c>
      <c r="B149" s="147" t="s">
        <v>194</v>
      </c>
      <c r="C149" s="147" t="s">
        <v>387</v>
      </c>
      <c r="D149" s="157" t="s">
        <v>363</v>
      </c>
      <c r="E149" s="147" t="s">
        <v>196</v>
      </c>
      <c r="F149" s="231">
        <f t="shared" si="13"/>
        <v>0.33819444444444441</v>
      </c>
      <c r="G149" s="165">
        <v>1</v>
      </c>
      <c r="H149" s="231">
        <f t="shared" si="12"/>
        <v>0.33888888888888885</v>
      </c>
      <c r="I149" s="178"/>
    </row>
    <row r="150" spans="1:9" ht="15" x14ac:dyDescent="0.2">
      <c r="A150" s="134" t="s">
        <v>367</v>
      </c>
      <c r="B150" s="147" t="s">
        <v>194</v>
      </c>
      <c r="C150" s="147" t="s">
        <v>388</v>
      </c>
      <c r="D150" s="157" t="s">
        <v>363</v>
      </c>
      <c r="E150" s="147" t="s">
        <v>196</v>
      </c>
      <c r="F150" s="231">
        <f t="shared" si="13"/>
        <v>0.33888888888888885</v>
      </c>
      <c r="G150" s="165">
        <v>1</v>
      </c>
      <c r="H150" s="231">
        <f t="shared" si="12"/>
        <v>0.33958333333333329</v>
      </c>
      <c r="I150" s="178"/>
    </row>
    <row r="151" spans="1:9" ht="15" x14ac:dyDescent="0.2">
      <c r="A151" s="134" t="s">
        <v>389</v>
      </c>
      <c r="B151" s="147" t="s">
        <v>194</v>
      </c>
      <c r="C151" s="147" t="s">
        <v>390</v>
      </c>
      <c r="D151" s="157" t="s">
        <v>363</v>
      </c>
      <c r="E151" s="147" t="s">
        <v>196</v>
      </c>
      <c r="F151" s="231">
        <f t="shared" si="13"/>
        <v>0.33958333333333329</v>
      </c>
      <c r="G151" s="165">
        <v>1</v>
      </c>
      <c r="H151" s="231">
        <f t="shared" si="12"/>
        <v>0.34027777777777773</v>
      </c>
      <c r="I151" s="178"/>
    </row>
    <row r="152" spans="1:9" ht="15" x14ac:dyDescent="0.2">
      <c r="A152" s="135" t="s">
        <v>449</v>
      </c>
      <c r="B152" s="148" t="s">
        <v>194</v>
      </c>
      <c r="C152" s="148" t="s">
        <v>450</v>
      </c>
      <c r="D152" s="148"/>
      <c r="E152" s="148" t="s">
        <v>196</v>
      </c>
      <c r="F152" s="232">
        <f t="shared" si="13"/>
        <v>0.34027777777777773</v>
      </c>
      <c r="G152" s="166">
        <v>2</v>
      </c>
      <c r="H152" s="232">
        <f t="shared" si="12"/>
        <v>0.34166666666666662</v>
      </c>
      <c r="I152" s="179"/>
    </row>
    <row r="154" spans="1:9" ht="15.75" x14ac:dyDescent="0.25">
      <c r="A154" s="133" t="s">
        <v>255</v>
      </c>
      <c r="B154" s="146"/>
      <c r="C154" s="146" t="s">
        <v>391</v>
      </c>
      <c r="D154" s="146"/>
      <c r="E154" s="146"/>
      <c r="F154" s="230"/>
      <c r="G154" s="164"/>
      <c r="H154" s="230"/>
      <c r="I154" s="177"/>
    </row>
    <row r="155" spans="1:9" ht="15.75" x14ac:dyDescent="0.25">
      <c r="A155" s="136" t="s">
        <v>257</v>
      </c>
      <c r="B155" s="149"/>
      <c r="C155" s="149" t="s">
        <v>392</v>
      </c>
      <c r="D155" s="149"/>
      <c r="E155" s="149"/>
      <c r="F155" s="233"/>
      <c r="G155" s="167"/>
      <c r="H155" s="233"/>
      <c r="I155" s="180"/>
    </row>
    <row r="156" spans="1:9" ht="28.5" x14ac:dyDescent="0.2">
      <c r="A156" s="137" t="s">
        <v>494</v>
      </c>
      <c r="B156" s="150" t="s">
        <v>194</v>
      </c>
      <c r="C156" s="150" t="s">
        <v>393</v>
      </c>
      <c r="D156" s="150"/>
      <c r="E156" s="150" t="s">
        <v>264</v>
      </c>
      <c r="F156" s="234">
        <f>H152</f>
        <v>0.34166666666666662</v>
      </c>
      <c r="G156" s="168">
        <v>2</v>
      </c>
      <c r="H156" s="234">
        <f t="shared" ref="H156:H162" si="14">F156+TIME(0,G156,0)</f>
        <v>0.3430555555555555</v>
      </c>
      <c r="I156" s="181"/>
    </row>
    <row r="157" spans="1:9" ht="14.25" x14ac:dyDescent="0.2">
      <c r="A157" s="137" t="s">
        <v>495</v>
      </c>
      <c r="B157" s="150" t="s">
        <v>380</v>
      </c>
      <c r="C157" s="150" t="s">
        <v>394</v>
      </c>
      <c r="D157" s="158" t="s">
        <v>263</v>
      </c>
      <c r="E157" s="150" t="s">
        <v>264</v>
      </c>
      <c r="F157" s="234">
        <f t="shared" ref="F157:F162" si="15">H156</f>
        <v>0.3430555555555555</v>
      </c>
      <c r="G157" s="168">
        <v>10</v>
      </c>
      <c r="H157" s="234">
        <f t="shared" si="14"/>
        <v>0.34999999999999992</v>
      </c>
      <c r="I157" s="181"/>
    </row>
    <row r="158" spans="1:9" ht="28.5" x14ac:dyDescent="0.2">
      <c r="A158" s="137" t="s">
        <v>496</v>
      </c>
      <c r="B158" s="150" t="s">
        <v>194</v>
      </c>
      <c r="C158" s="150" t="s">
        <v>395</v>
      </c>
      <c r="D158" s="158" t="s">
        <v>395</v>
      </c>
      <c r="E158" s="150" t="s">
        <v>264</v>
      </c>
      <c r="F158" s="234">
        <f t="shared" si="15"/>
        <v>0.34999999999999992</v>
      </c>
      <c r="G158" s="168">
        <v>5</v>
      </c>
      <c r="H158" s="234">
        <f t="shared" si="14"/>
        <v>0.35347222222222213</v>
      </c>
      <c r="I158" s="181"/>
    </row>
    <row r="159" spans="1:9" ht="14.25" x14ac:dyDescent="0.2">
      <c r="A159" s="137" t="s">
        <v>497</v>
      </c>
      <c r="B159" s="150" t="s">
        <v>194</v>
      </c>
      <c r="C159" s="150" t="s">
        <v>396</v>
      </c>
      <c r="D159" s="150"/>
      <c r="E159" s="150" t="s">
        <v>208</v>
      </c>
      <c r="F159" s="234">
        <f t="shared" si="15"/>
        <v>0.35347222222222213</v>
      </c>
      <c r="G159" s="168">
        <v>5</v>
      </c>
      <c r="H159" s="234">
        <f t="shared" si="14"/>
        <v>0.35694444444444434</v>
      </c>
      <c r="I159" s="181"/>
    </row>
    <row r="160" spans="1:9" ht="14.25" x14ac:dyDescent="0.2">
      <c r="A160" s="137" t="s">
        <v>498</v>
      </c>
      <c r="B160" s="150" t="s">
        <v>194</v>
      </c>
      <c r="C160" s="150" t="s">
        <v>397</v>
      </c>
      <c r="D160" s="158" t="s">
        <v>398</v>
      </c>
      <c r="E160" s="150" t="s">
        <v>196</v>
      </c>
      <c r="F160" s="234">
        <f t="shared" si="15"/>
        <v>0.35694444444444434</v>
      </c>
      <c r="G160" s="168">
        <v>2</v>
      </c>
      <c r="H160" s="234">
        <f t="shared" si="14"/>
        <v>0.35833333333333323</v>
      </c>
      <c r="I160" s="181"/>
    </row>
    <row r="161" spans="1:9" ht="14.25" x14ac:dyDescent="0.2">
      <c r="A161" s="137" t="s">
        <v>499</v>
      </c>
      <c r="B161" s="150" t="s">
        <v>194</v>
      </c>
      <c r="C161" s="150" t="s">
        <v>399</v>
      </c>
      <c r="D161" s="158" t="s">
        <v>398</v>
      </c>
      <c r="E161" s="150" t="s">
        <v>304</v>
      </c>
      <c r="F161" s="234">
        <f t="shared" si="15"/>
        <v>0.35833333333333323</v>
      </c>
      <c r="G161" s="168">
        <v>3</v>
      </c>
      <c r="H161" s="234">
        <f t="shared" si="14"/>
        <v>0.36041666666666655</v>
      </c>
      <c r="I161" s="181"/>
    </row>
    <row r="162" spans="1:9" ht="14.25" x14ac:dyDescent="0.2">
      <c r="A162" s="188" t="s">
        <v>500</v>
      </c>
      <c r="B162" s="194"/>
      <c r="C162" s="194"/>
      <c r="D162" s="194"/>
      <c r="E162" s="194"/>
      <c r="F162" s="240">
        <f t="shared" si="15"/>
        <v>0.36041666666666655</v>
      </c>
      <c r="G162" s="202">
        <v>0</v>
      </c>
      <c r="H162" s="240">
        <f t="shared" si="14"/>
        <v>0.36041666666666655</v>
      </c>
      <c r="I162" s="208"/>
    </row>
    <row r="163" spans="1:9" ht="15.75" x14ac:dyDescent="0.25">
      <c r="A163" s="136" t="s">
        <v>259</v>
      </c>
      <c r="B163" s="149"/>
      <c r="C163" s="149" t="s">
        <v>307</v>
      </c>
      <c r="D163" s="149"/>
      <c r="E163" s="149"/>
      <c r="F163" s="233"/>
      <c r="G163" s="167"/>
      <c r="H163" s="233"/>
      <c r="I163" s="180"/>
    </row>
    <row r="164" spans="1:9" ht="14.25" x14ac:dyDescent="0.2">
      <c r="A164" s="137" t="s">
        <v>501</v>
      </c>
      <c r="B164" s="150" t="s">
        <v>194</v>
      </c>
      <c r="C164" s="150" t="s">
        <v>400</v>
      </c>
      <c r="D164" s="158" t="s">
        <v>398</v>
      </c>
      <c r="E164" s="150" t="s">
        <v>401</v>
      </c>
      <c r="F164" s="234">
        <f>H162</f>
        <v>0.36041666666666655</v>
      </c>
      <c r="G164" s="168">
        <v>3</v>
      </c>
      <c r="H164" s="234">
        <f>F164+TIME(0,G164,0)</f>
        <v>0.36249999999999988</v>
      </c>
      <c r="I164" s="181"/>
    </row>
    <row r="165" spans="1:9" ht="14.25" x14ac:dyDescent="0.2">
      <c r="A165" s="188" t="s">
        <v>502</v>
      </c>
      <c r="B165" s="194" t="s">
        <v>194</v>
      </c>
      <c r="C165" s="194" t="s">
        <v>312</v>
      </c>
      <c r="D165" s="198" t="s">
        <v>398</v>
      </c>
      <c r="E165" s="194" t="s">
        <v>264</v>
      </c>
      <c r="F165" s="240">
        <f>H164</f>
        <v>0.36249999999999988</v>
      </c>
      <c r="G165" s="202">
        <v>0</v>
      </c>
      <c r="H165" s="240">
        <f>F165+TIME(0,G165,0)</f>
        <v>0.36249999999999988</v>
      </c>
      <c r="I165" s="208"/>
    </row>
    <row r="166" spans="1:9" ht="14.25" x14ac:dyDescent="0.2">
      <c r="A166" s="137" t="s">
        <v>503</v>
      </c>
      <c r="B166" s="150" t="s">
        <v>194</v>
      </c>
      <c r="C166" s="150" t="s">
        <v>314</v>
      </c>
      <c r="D166" s="158" t="s">
        <v>398</v>
      </c>
      <c r="E166" s="150" t="s">
        <v>315</v>
      </c>
      <c r="F166" s="234">
        <f>H165</f>
        <v>0.36249999999999988</v>
      </c>
      <c r="G166" s="168">
        <v>3</v>
      </c>
      <c r="H166" s="234">
        <f>F166+TIME(0,G166,0)</f>
        <v>0.3645833333333332</v>
      </c>
      <c r="I166" s="181"/>
    </row>
    <row r="167" spans="1:9" ht="14.25" x14ac:dyDescent="0.2">
      <c r="A167" s="137" t="s">
        <v>504</v>
      </c>
      <c r="B167" s="150" t="s">
        <v>194</v>
      </c>
      <c r="C167" s="150" t="s">
        <v>317</v>
      </c>
      <c r="D167" s="158" t="s">
        <v>398</v>
      </c>
      <c r="E167" s="150" t="s">
        <v>451</v>
      </c>
      <c r="F167" s="234">
        <f>H166</f>
        <v>0.3645833333333332</v>
      </c>
      <c r="G167" s="168">
        <v>3</v>
      </c>
      <c r="H167" s="234">
        <f>F167+TIME(0,G167,0)</f>
        <v>0.36666666666666653</v>
      </c>
      <c r="I167" s="181"/>
    </row>
    <row r="168" spans="1:9" ht="14.25" x14ac:dyDescent="0.2">
      <c r="A168" s="137" t="s">
        <v>505</v>
      </c>
      <c r="B168" s="150" t="s">
        <v>194</v>
      </c>
      <c r="C168" s="150" t="s">
        <v>402</v>
      </c>
      <c r="D168" s="158" t="s">
        <v>398</v>
      </c>
      <c r="E168" s="150" t="s">
        <v>452</v>
      </c>
      <c r="F168" s="234">
        <f>H167</f>
        <v>0.36666666666666653</v>
      </c>
      <c r="G168" s="168">
        <v>3</v>
      </c>
      <c r="H168" s="234">
        <f>F168+TIME(0,G168,0)</f>
        <v>0.36874999999999986</v>
      </c>
      <c r="I168" s="181"/>
    </row>
    <row r="169" spans="1:9" ht="15.75" x14ac:dyDescent="0.25">
      <c r="A169" s="136" t="s">
        <v>261</v>
      </c>
      <c r="B169" s="149"/>
      <c r="C169" s="149" t="s">
        <v>323</v>
      </c>
      <c r="D169" s="149"/>
      <c r="E169" s="149"/>
      <c r="F169" s="233"/>
      <c r="G169" s="167"/>
      <c r="H169" s="233"/>
      <c r="I169" s="180"/>
    </row>
    <row r="170" spans="1:9" ht="14.25" x14ac:dyDescent="0.2">
      <c r="A170" s="137" t="s">
        <v>506</v>
      </c>
      <c r="B170" s="150" t="s">
        <v>194</v>
      </c>
      <c r="C170" s="150" t="s">
        <v>325</v>
      </c>
      <c r="D170" s="158" t="s">
        <v>398</v>
      </c>
      <c r="E170" s="150" t="s">
        <v>218</v>
      </c>
      <c r="F170" s="234">
        <f>H168</f>
        <v>0.36874999999999986</v>
      </c>
      <c r="G170" s="168">
        <v>3</v>
      </c>
      <c r="H170" s="234">
        <f t="shared" ref="H170:H178" si="16">F170+TIME(0,G170,0)</f>
        <v>0.37083333333333318</v>
      </c>
      <c r="I170" s="181"/>
    </row>
    <row r="171" spans="1:9" ht="14.25" x14ac:dyDescent="0.2">
      <c r="A171" s="137" t="s">
        <v>507</v>
      </c>
      <c r="B171" s="150" t="s">
        <v>194</v>
      </c>
      <c r="C171" s="150" t="s">
        <v>327</v>
      </c>
      <c r="D171" s="158" t="s">
        <v>398</v>
      </c>
      <c r="E171" s="150" t="s">
        <v>447</v>
      </c>
      <c r="F171" s="234">
        <f t="shared" ref="F171:F178" si="17">H170</f>
        <v>0.37083333333333318</v>
      </c>
      <c r="G171" s="168">
        <v>3</v>
      </c>
      <c r="H171" s="234">
        <f t="shared" si="16"/>
        <v>0.37291666666666651</v>
      </c>
      <c r="I171" s="181"/>
    </row>
    <row r="172" spans="1:9" ht="14.25" x14ac:dyDescent="0.2">
      <c r="A172" s="137" t="s">
        <v>508</v>
      </c>
      <c r="B172" s="150" t="s">
        <v>194</v>
      </c>
      <c r="C172" s="150" t="s">
        <v>329</v>
      </c>
      <c r="D172" s="158" t="s">
        <v>398</v>
      </c>
      <c r="E172" s="150" t="s">
        <v>330</v>
      </c>
      <c r="F172" s="234">
        <f t="shared" si="17"/>
        <v>0.37291666666666651</v>
      </c>
      <c r="G172" s="168">
        <v>3</v>
      </c>
      <c r="H172" s="234">
        <f t="shared" si="16"/>
        <v>0.37499999999999983</v>
      </c>
      <c r="I172" s="181"/>
    </row>
    <row r="173" spans="1:9" ht="14.25" x14ac:dyDescent="0.2">
      <c r="A173" s="137" t="s">
        <v>509</v>
      </c>
      <c r="B173" s="150" t="s">
        <v>194</v>
      </c>
      <c r="C173" s="150" t="s">
        <v>332</v>
      </c>
      <c r="D173" s="158" t="s">
        <v>398</v>
      </c>
      <c r="E173" s="150" t="s">
        <v>403</v>
      </c>
      <c r="F173" s="234">
        <f t="shared" si="17"/>
        <v>0.37499999999999983</v>
      </c>
      <c r="G173" s="168">
        <v>3</v>
      </c>
      <c r="H173" s="234">
        <f t="shared" si="16"/>
        <v>0.37708333333333316</v>
      </c>
      <c r="I173" s="181"/>
    </row>
    <row r="174" spans="1:9" ht="14.25" x14ac:dyDescent="0.2">
      <c r="A174" s="137" t="s">
        <v>510</v>
      </c>
      <c r="B174" s="150" t="s">
        <v>194</v>
      </c>
      <c r="C174" s="150" t="s">
        <v>334</v>
      </c>
      <c r="D174" s="158" t="s">
        <v>398</v>
      </c>
      <c r="E174" s="150" t="s">
        <v>335</v>
      </c>
      <c r="F174" s="234">
        <f t="shared" si="17"/>
        <v>0.37708333333333316</v>
      </c>
      <c r="G174" s="168">
        <v>3</v>
      </c>
      <c r="H174" s="234">
        <f t="shared" si="16"/>
        <v>0.37916666666666649</v>
      </c>
      <c r="I174" s="181"/>
    </row>
    <row r="175" spans="1:9" ht="14.25" x14ac:dyDescent="0.2">
      <c r="A175" s="137" t="s">
        <v>511</v>
      </c>
      <c r="B175" s="150" t="s">
        <v>194</v>
      </c>
      <c r="C175" s="150" t="s">
        <v>337</v>
      </c>
      <c r="D175" s="158" t="s">
        <v>398</v>
      </c>
      <c r="E175" s="150" t="s">
        <v>208</v>
      </c>
      <c r="F175" s="234">
        <f t="shared" si="17"/>
        <v>0.37916666666666649</v>
      </c>
      <c r="G175" s="168">
        <v>3</v>
      </c>
      <c r="H175" s="234">
        <f t="shared" si="16"/>
        <v>0.38124999999999981</v>
      </c>
      <c r="I175" s="181"/>
    </row>
    <row r="176" spans="1:9" ht="14.25" x14ac:dyDescent="0.2">
      <c r="A176" s="137" t="s">
        <v>512</v>
      </c>
      <c r="B176" s="150" t="s">
        <v>194</v>
      </c>
      <c r="C176" s="150" t="s">
        <v>339</v>
      </c>
      <c r="D176" s="158" t="s">
        <v>398</v>
      </c>
      <c r="E176" s="150" t="s">
        <v>340</v>
      </c>
      <c r="F176" s="234">
        <f t="shared" si="17"/>
        <v>0.38124999999999981</v>
      </c>
      <c r="G176" s="168">
        <v>3</v>
      </c>
      <c r="H176" s="234">
        <f t="shared" si="16"/>
        <v>0.38333333333333314</v>
      </c>
      <c r="I176" s="181"/>
    </row>
    <row r="177" spans="1:9" ht="14.25" x14ac:dyDescent="0.2">
      <c r="A177" s="137" t="s">
        <v>513</v>
      </c>
      <c r="B177" s="150" t="s">
        <v>194</v>
      </c>
      <c r="C177" s="150" t="s">
        <v>404</v>
      </c>
      <c r="D177" s="158" t="s">
        <v>398</v>
      </c>
      <c r="E177" s="150" t="s">
        <v>343</v>
      </c>
      <c r="F177" s="234">
        <f t="shared" si="17"/>
        <v>0.38333333333333314</v>
      </c>
      <c r="G177" s="168">
        <v>3</v>
      </c>
      <c r="H177" s="234">
        <f t="shared" si="16"/>
        <v>0.38541666666666646</v>
      </c>
      <c r="I177" s="181"/>
    </row>
    <row r="178" spans="1:9" ht="14.25" x14ac:dyDescent="0.2">
      <c r="A178" s="137" t="s">
        <v>514</v>
      </c>
      <c r="B178" s="150" t="s">
        <v>194</v>
      </c>
      <c r="C178" s="150" t="s">
        <v>405</v>
      </c>
      <c r="D178" s="158" t="s">
        <v>398</v>
      </c>
      <c r="E178" s="150" t="s">
        <v>346</v>
      </c>
      <c r="F178" s="234">
        <f t="shared" si="17"/>
        <v>0.38541666666666646</v>
      </c>
      <c r="G178" s="168">
        <v>3</v>
      </c>
      <c r="H178" s="234">
        <f t="shared" si="16"/>
        <v>0.38749999999999979</v>
      </c>
      <c r="I178" s="181"/>
    </row>
    <row r="179" spans="1:9" ht="15.75" x14ac:dyDescent="0.25">
      <c r="A179" s="136" t="s">
        <v>265</v>
      </c>
      <c r="B179" s="149"/>
      <c r="C179" s="149" t="s">
        <v>406</v>
      </c>
      <c r="D179" s="149"/>
      <c r="E179" s="149"/>
      <c r="F179" s="233"/>
      <c r="G179" s="167"/>
      <c r="H179" s="233"/>
      <c r="I179" s="180"/>
    </row>
    <row r="180" spans="1:9" ht="14.25" x14ac:dyDescent="0.2">
      <c r="A180" s="137" t="s">
        <v>515</v>
      </c>
      <c r="B180" s="150" t="s">
        <v>194</v>
      </c>
      <c r="C180" s="150" t="s">
        <v>488</v>
      </c>
      <c r="D180" s="158" t="s">
        <v>398</v>
      </c>
      <c r="E180" s="150" t="s">
        <v>448</v>
      </c>
      <c r="F180" s="234">
        <f>H178</f>
        <v>0.38749999999999979</v>
      </c>
      <c r="G180" s="168">
        <v>3</v>
      </c>
      <c r="H180" s="234">
        <f>F180+TIME(0,G180,0)</f>
        <v>0.38958333333333311</v>
      </c>
      <c r="I180" s="181"/>
    </row>
    <row r="181" spans="1:9" ht="15.75" x14ac:dyDescent="0.25">
      <c r="A181" s="136" t="s">
        <v>267</v>
      </c>
      <c r="B181" s="149"/>
      <c r="C181" s="149" t="s">
        <v>407</v>
      </c>
      <c r="D181" s="149"/>
      <c r="E181" s="149"/>
      <c r="F181" s="233"/>
      <c r="G181" s="167"/>
      <c r="H181" s="233"/>
      <c r="I181" s="180"/>
    </row>
    <row r="182" spans="1:9" ht="14.25" x14ac:dyDescent="0.2">
      <c r="A182" s="188" t="s">
        <v>516</v>
      </c>
      <c r="B182" s="194"/>
      <c r="C182" s="194"/>
      <c r="D182" s="198" t="s">
        <v>398</v>
      </c>
      <c r="E182" s="194" t="s">
        <v>218</v>
      </c>
      <c r="F182" s="240">
        <f>H180</f>
        <v>0.38958333333333311</v>
      </c>
      <c r="G182" s="202">
        <v>0</v>
      </c>
      <c r="H182" s="240">
        <f>F182+TIME(0,G182,0)</f>
        <v>0.38958333333333311</v>
      </c>
      <c r="I182" s="208"/>
    </row>
    <row r="183" spans="1:9" ht="15.75" x14ac:dyDescent="0.25">
      <c r="A183" s="136" t="s">
        <v>269</v>
      </c>
      <c r="B183" s="149"/>
      <c r="C183" s="149" t="s">
        <v>408</v>
      </c>
      <c r="D183" s="149"/>
      <c r="E183" s="149"/>
      <c r="F183" s="233"/>
      <c r="G183" s="167"/>
      <c r="H183" s="233"/>
      <c r="I183" s="180"/>
    </row>
    <row r="184" spans="1:9" ht="14.25" x14ac:dyDescent="0.2">
      <c r="A184" s="188" t="s">
        <v>517</v>
      </c>
      <c r="B184" s="194" t="s">
        <v>194</v>
      </c>
      <c r="C184" s="194" t="s">
        <v>409</v>
      </c>
      <c r="D184" s="198" t="s">
        <v>398</v>
      </c>
      <c r="E184" s="194" t="s">
        <v>410</v>
      </c>
      <c r="F184" s="240">
        <f>H182</f>
        <v>0.38958333333333311</v>
      </c>
      <c r="G184" s="202">
        <v>0</v>
      </c>
      <c r="H184" s="240">
        <f>F184+TIME(0,G184,0)</f>
        <v>0.38958333333333311</v>
      </c>
      <c r="I184" s="208"/>
    </row>
    <row r="185" spans="1:9" ht="14.25" x14ac:dyDescent="0.2">
      <c r="A185" s="137" t="s">
        <v>518</v>
      </c>
      <c r="B185" s="150" t="s">
        <v>194</v>
      </c>
      <c r="C185" s="150" t="s">
        <v>411</v>
      </c>
      <c r="D185" s="158" t="s">
        <v>398</v>
      </c>
      <c r="E185" s="150" t="s">
        <v>315</v>
      </c>
      <c r="F185" s="234">
        <f>H184</f>
        <v>0.38958333333333311</v>
      </c>
      <c r="G185" s="168">
        <v>10</v>
      </c>
      <c r="H185" s="234">
        <f>F185+TIME(0,G185,0)</f>
        <v>0.39652777777777753</v>
      </c>
      <c r="I185" s="181"/>
    </row>
    <row r="186" spans="1:9" ht="14.25" x14ac:dyDescent="0.2">
      <c r="A186" s="137" t="s">
        <v>519</v>
      </c>
      <c r="B186" s="150" t="s">
        <v>194</v>
      </c>
      <c r="C186" s="150" t="s">
        <v>412</v>
      </c>
      <c r="D186" s="158" t="s">
        <v>398</v>
      </c>
      <c r="E186" s="150" t="s">
        <v>350</v>
      </c>
      <c r="F186" s="234">
        <f>H185</f>
        <v>0.39652777777777753</v>
      </c>
      <c r="G186" s="168">
        <v>5</v>
      </c>
      <c r="H186" s="234">
        <f>F186+TIME(0,G186,0)</f>
        <v>0.39999999999999974</v>
      </c>
      <c r="I186" s="181"/>
    </row>
    <row r="187" spans="1:9" ht="14.25" x14ac:dyDescent="0.2">
      <c r="A187" s="190" t="s">
        <v>520</v>
      </c>
      <c r="B187" s="196" t="s">
        <v>194</v>
      </c>
      <c r="C187" s="196" t="s">
        <v>413</v>
      </c>
      <c r="D187" s="199" t="s">
        <v>398</v>
      </c>
      <c r="E187" s="196" t="s">
        <v>414</v>
      </c>
      <c r="F187" s="244">
        <f>H186</f>
        <v>0.39999999999999974</v>
      </c>
      <c r="G187" s="204">
        <v>0</v>
      </c>
      <c r="H187" s="244">
        <f>F187+TIME(0,G187,0)</f>
        <v>0.39999999999999974</v>
      </c>
      <c r="I187" s="210"/>
    </row>
    <row r="189" spans="1:9" ht="15.75" x14ac:dyDescent="0.25">
      <c r="A189" s="211" t="s">
        <v>280</v>
      </c>
      <c r="B189" s="212"/>
      <c r="C189" s="212"/>
      <c r="D189" s="212"/>
      <c r="E189" s="212"/>
      <c r="F189" s="246">
        <f>H187</f>
        <v>0.39999999999999974</v>
      </c>
      <c r="G189" s="213">
        <v>0</v>
      </c>
      <c r="H189" s="246">
        <f>F189+TIME(0,G189,0)</f>
        <v>0.39999999999999974</v>
      </c>
      <c r="I189" s="214"/>
    </row>
    <row r="191" spans="1:9" ht="15.75" x14ac:dyDescent="0.25">
      <c r="A191" s="133" t="s">
        <v>351</v>
      </c>
      <c r="B191" s="146"/>
      <c r="C191" s="146" t="s">
        <v>415</v>
      </c>
      <c r="D191" s="146"/>
      <c r="E191" s="146"/>
      <c r="F191" s="230"/>
      <c r="G191" s="164"/>
      <c r="H191" s="230"/>
      <c r="I191" s="177"/>
    </row>
    <row r="192" spans="1:9" ht="15" x14ac:dyDescent="0.2">
      <c r="A192" s="189" t="s">
        <v>353</v>
      </c>
      <c r="B192" s="195"/>
      <c r="C192" s="195"/>
      <c r="D192" s="195"/>
      <c r="E192" s="195"/>
      <c r="F192" s="243">
        <f>H189</f>
        <v>0.39999999999999974</v>
      </c>
      <c r="G192" s="203">
        <v>0</v>
      </c>
      <c r="H192" s="243">
        <f>F192+TIME(0,G192,0)</f>
        <v>0.39999999999999974</v>
      </c>
      <c r="I192" s="209"/>
    </row>
    <row r="193" spans="1:9" ht="15" x14ac:dyDescent="0.2">
      <c r="A193" s="189" t="s">
        <v>354</v>
      </c>
      <c r="B193" s="195"/>
      <c r="C193" s="195"/>
      <c r="D193" s="195"/>
      <c r="E193" s="195"/>
      <c r="F193" s="243">
        <f>H192</f>
        <v>0.39999999999999974</v>
      </c>
      <c r="G193" s="203">
        <v>0</v>
      </c>
      <c r="H193" s="243">
        <f>F193+TIME(0,G193,0)</f>
        <v>0.39999999999999974</v>
      </c>
      <c r="I193" s="209"/>
    </row>
    <row r="194" spans="1:9" ht="15" x14ac:dyDescent="0.2">
      <c r="A194" s="189" t="s">
        <v>355</v>
      </c>
      <c r="B194" s="195"/>
      <c r="C194" s="195"/>
      <c r="D194" s="195"/>
      <c r="E194" s="195"/>
      <c r="F194" s="243">
        <f>H193</f>
        <v>0.39999999999999974</v>
      </c>
      <c r="G194" s="203">
        <v>0</v>
      </c>
      <c r="H194" s="243">
        <f>F194+TIME(0,G194,0)</f>
        <v>0.39999999999999974</v>
      </c>
      <c r="I194" s="209"/>
    </row>
    <row r="195" spans="1:9" ht="15" x14ac:dyDescent="0.2">
      <c r="A195" s="189" t="s">
        <v>381</v>
      </c>
      <c r="B195" s="195"/>
      <c r="C195" s="195"/>
      <c r="D195" s="195"/>
      <c r="E195" s="195"/>
      <c r="F195" s="243">
        <f>H194</f>
        <v>0.39999999999999974</v>
      </c>
      <c r="G195" s="203">
        <v>0</v>
      </c>
      <c r="H195" s="243">
        <f>F195+TIME(0,G195,0)</f>
        <v>0.39999999999999974</v>
      </c>
      <c r="I195" s="209"/>
    </row>
    <row r="196" spans="1:9" ht="15" x14ac:dyDescent="0.2">
      <c r="A196" s="187" t="s">
        <v>382</v>
      </c>
      <c r="B196" s="193"/>
      <c r="C196" s="193"/>
      <c r="D196" s="193"/>
      <c r="E196" s="193"/>
      <c r="F196" s="239">
        <f>H195</f>
        <v>0.39999999999999974</v>
      </c>
      <c r="G196" s="201">
        <v>0</v>
      </c>
      <c r="H196" s="239">
        <f>F196+TIME(0,G196,0)</f>
        <v>0.39999999999999974</v>
      </c>
      <c r="I196" s="207"/>
    </row>
    <row r="198" spans="1:9" ht="15.75" x14ac:dyDescent="0.25">
      <c r="A198" s="133" t="s">
        <v>356</v>
      </c>
      <c r="B198" s="146"/>
      <c r="C198" s="146" t="s">
        <v>416</v>
      </c>
      <c r="D198" s="146"/>
      <c r="E198" s="146"/>
      <c r="F198" s="230"/>
      <c r="G198" s="164"/>
      <c r="H198" s="230"/>
      <c r="I198" s="177"/>
    </row>
    <row r="199" spans="1:9" ht="15.75" x14ac:dyDescent="0.25">
      <c r="A199" s="136" t="s">
        <v>417</v>
      </c>
      <c r="B199" s="149"/>
      <c r="C199" s="149" t="s">
        <v>418</v>
      </c>
      <c r="D199" s="149"/>
      <c r="E199" s="149"/>
      <c r="F199" s="233"/>
      <c r="G199" s="167"/>
      <c r="H199" s="233"/>
      <c r="I199" s="180"/>
    </row>
    <row r="200" spans="1:9" ht="14.25" x14ac:dyDescent="0.2">
      <c r="A200" s="137" t="s">
        <v>521</v>
      </c>
      <c r="B200" s="150" t="s">
        <v>204</v>
      </c>
      <c r="C200" s="150" t="s">
        <v>419</v>
      </c>
      <c r="D200" s="158" t="s">
        <v>2</v>
      </c>
      <c r="E200" s="150" t="s">
        <v>218</v>
      </c>
      <c r="F200" s="234">
        <f>H196</f>
        <v>0.39999999999999974</v>
      </c>
      <c r="G200" s="168">
        <v>3</v>
      </c>
      <c r="H200" s="234">
        <f>F200+TIME(0,G200,0)</f>
        <v>0.40208333333333307</v>
      </c>
      <c r="I200" s="181"/>
    </row>
    <row r="201" spans="1:9" ht="14.25" x14ac:dyDescent="0.2">
      <c r="A201" s="188" t="s">
        <v>522</v>
      </c>
      <c r="B201" s="194" t="s">
        <v>204</v>
      </c>
      <c r="C201" s="194" t="s">
        <v>420</v>
      </c>
      <c r="D201" s="194"/>
      <c r="E201" s="194" t="s">
        <v>218</v>
      </c>
      <c r="F201" s="240">
        <f>H200</f>
        <v>0.40208333333333307</v>
      </c>
      <c r="G201" s="202">
        <v>0</v>
      </c>
      <c r="H201" s="240">
        <f>F201+TIME(0,G201,0)</f>
        <v>0.40208333333333307</v>
      </c>
      <c r="I201" s="208"/>
    </row>
    <row r="202" spans="1:9" ht="14.25" x14ac:dyDescent="0.2">
      <c r="A202" s="188" t="s">
        <v>523</v>
      </c>
      <c r="B202" s="194"/>
      <c r="C202" s="194"/>
      <c r="D202" s="194"/>
      <c r="E202" s="194"/>
      <c r="F202" s="240">
        <f>H201</f>
        <v>0.40208333333333307</v>
      </c>
      <c r="G202" s="202">
        <v>0</v>
      </c>
      <c r="H202" s="240">
        <f>F202+TIME(0,G202,0)</f>
        <v>0.40208333333333307</v>
      </c>
      <c r="I202" s="208"/>
    </row>
    <row r="203" spans="1:9" ht="14.25" x14ac:dyDescent="0.2">
      <c r="A203" s="188" t="s">
        <v>524</v>
      </c>
      <c r="B203" s="194"/>
      <c r="C203" s="194"/>
      <c r="D203" s="194"/>
      <c r="E203" s="194"/>
      <c r="F203" s="240">
        <f>H202</f>
        <v>0.40208333333333307</v>
      </c>
      <c r="G203" s="202">
        <v>0</v>
      </c>
      <c r="H203" s="240">
        <f>F203+TIME(0,G203,0)</f>
        <v>0.40208333333333307</v>
      </c>
      <c r="I203" s="208"/>
    </row>
    <row r="204" spans="1:9" ht="15.75" x14ac:dyDescent="0.25">
      <c r="A204" s="136" t="s">
        <v>421</v>
      </c>
      <c r="B204" s="149"/>
      <c r="C204" s="149" t="s">
        <v>422</v>
      </c>
      <c r="D204" s="149"/>
      <c r="E204" s="149"/>
      <c r="F204" s="233"/>
      <c r="G204" s="167"/>
      <c r="H204" s="233"/>
      <c r="I204" s="180"/>
    </row>
    <row r="205" spans="1:9" ht="14.25" x14ac:dyDescent="0.2">
      <c r="A205" s="188" t="s">
        <v>525</v>
      </c>
      <c r="B205" s="194" t="s">
        <v>423</v>
      </c>
      <c r="C205" s="194" t="s">
        <v>400</v>
      </c>
      <c r="D205" s="194"/>
      <c r="E205" s="194" t="s">
        <v>401</v>
      </c>
      <c r="F205" s="240">
        <f>H203</f>
        <v>0.40208333333333307</v>
      </c>
      <c r="G205" s="202">
        <v>0</v>
      </c>
      <c r="H205" s="240">
        <f t="shared" ref="H205:H210" si="18">F205+TIME(0,G205,0)</f>
        <v>0.40208333333333307</v>
      </c>
      <c r="I205" s="208"/>
    </row>
    <row r="206" spans="1:9" ht="14.25" x14ac:dyDescent="0.2">
      <c r="A206" s="188" t="s">
        <v>526</v>
      </c>
      <c r="B206" s="194" t="s">
        <v>423</v>
      </c>
      <c r="C206" s="194" t="s">
        <v>312</v>
      </c>
      <c r="D206" s="194"/>
      <c r="E206" s="194" t="s">
        <v>264</v>
      </c>
      <c r="F206" s="240">
        <f>H205</f>
        <v>0.40208333333333307</v>
      </c>
      <c r="G206" s="202">
        <v>0</v>
      </c>
      <c r="H206" s="240">
        <f t="shared" si="18"/>
        <v>0.40208333333333307</v>
      </c>
      <c r="I206" s="208"/>
    </row>
    <row r="207" spans="1:9" ht="14.25" x14ac:dyDescent="0.2">
      <c r="A207" s="188" t="s">
        <v>527</v>
      </c>
      <c r="B207" s="194" t="s">
        <v>423</v>
      </c>
      <c r="C207" s="194" t="s">
        <v>424</v>
      </c>
      <c r="D207" s="194"/>
      <c r="E207" s="194" t="s">
        <v>208</v>
      </c>
      <c r="F207" s="240">
        <f>H206</f>
        <v>0.40208333333333307</v>
      </c>
      <c r="G207" s="202">
        <v>0</v>
      </c>
      <c r="H207" s="240">
        <f t="shared" si="18"/>
        <v>0.40208333333333307</v>
      </c>
      <c r="I207" s="208"/>
    </row>
    <row r="208" spans="1:9" ht="14.25" x14ac:dyDescent="0.2">
      <c r="A208" s="188" t="s">
        <v>528</v>
      </c>
      <c r="B208" s="194" t="s">
        <v>423</v>
      </c>
      <c r="C208" s="194" t="s">
        <v>314</v>
      </c>
      <c r="D208" s="194"/>
      <c r="E208" s="194" t="s">
        <v>315</v>
      </c>
      <c r="F208" s="240">
        <f>H207</f>
        <v>0.40208333333333307</v>
      </c>
      <c r="G208" s="202">
        <v>0</v>
      </c>
      <c r="H208" s="240">
        <f t="shared" si="18"/>
        <v>0.40208333333333307</v>
      </c>
      <c r="I208" s="208"/>
    </row>
    <row r="209" spans="1:9" ht="14.25" x14ac:dyDescent="0.2">
      <c r="A209" s="188" t="s">
        <v>529</v>
      </c>
      <c r="B209" s="194" t="s">
        <v>204</v>
      </c>
      <c r="C209" s="194" t="s">
        <v>317</v>
      </c>
      <c r="D209" s="194"/>
      <c r="E209" s="194" t="s">
        <v>318</v>
      </c>
      <c r="F209" s="240">
        <f>H208</f>
        <v>0.40208333333333307</v>
      </c>
      <c r="G209" s="202">
        <v>0</v>
      </c>
      <c r="H209" s="240">
        <f t="shared" si="18"/>
        <v>0.40208333333333307</v>
      </c>
      <c r="I209" s="208"/>
    </row>
    <row r="210" spans="1:9" ht="14.25" x14ac:dyDescent="0.2">
      <c r="A210" s="188" t="s">
        <v>530</v>
      </c>
      <c r="B210" s="194" t="s">
        <v>423</v>
      </c>
      <c r="C210" s="194" t="s">
        <v>402</v>
      </c>
      <c r="D210" s="194"/>
      <c r="E210" s="194" t="s">
        <v>321</v>
      </c>
      <c r="F210" s="240">
        <f>H209</f>
        <v>0.40208333333333307</v>
      </c>
      <c r="G210" s="202">
        <v>0</v>
      </c>
      <c r="H210" s="240">
        <f t="shared" si="18"/>
        <v>0.40208333333333307</v>
      </c>
      <c r="I210" s="208"/>
    </row>
    <row r="211" spans="1:9" ht="15.75" x14ac:dyDescent="0.25">
      <c r="A211" s="136" t="s">
        <v>425</v>
      </c>
      <c r="B211" s="149"/>
      <c r="C211" s="149" t="s">
        <v>426</v>
      </c>
      <c r="D211" s="149"/>
      <c r="E211" s="149"/>
      <c r="F211" s="233"/>
      <c r="G211" s="167"/>
      <c r="H211" s="233"/>
      <c r="I211" s="180"/>
    </row>
    <row r="212" spans="1:9" ht="14.25" x14ac:dyDescent="0.2">
      <c r="A212" s="188" t="s">
        <v>531</v>
      </c>
      <c r="B212" s="194" t="s">
        <v>423</v>
      </c>
      <c r="C212" s="194" t="s">
        <v>325</v>
      </c>
      <c r="D212" s="194"/>
      <c r="E212" s="194" t="s">
        <v>218</v>
      </c>
      <c r="F212" s="240">
        <f>H210</f>
        <v>0.40208333333333307</v>
      </c>
      <c r="G212" s="202">
        <v>0</v>
      </c>
      <c r="H212" s="240">
        <f t="shared" ref="H212:H220" si="19">F212+TIME(0,G212,0)</f>
        <v>0.40208333333333307</v>
      </c>
      <c r="I212" s="208"/>
    </row>
    <row r="213" spans="1:9" ht="14.25" x14ac:dyDescent="0.2">
      <c r="A213" s="188" t="s">
        <v>532</v>
      </c>
      <c r="B213" s="194" t="s">
        <v>204</v>
      </c>
      <c r="C213" s="194" t="s">
        <v>427</v>
      </c>
      <c r="D213" s="194"/>
      <c r="E213" s="194" t="s">
        <v>447</v>
      </c>
      <c r="F213" s="240">
        <f t="shared" ref="F213:F220" si="20">H212</f>
        <v>0.40208333333333307</v>
      </c>
      <c r="G213" s="202">
        <v>0</v>
      </c>
      <c r="H213" s="240">
        <f t="shared" si="19"/>
        <v>0.40208333333333307</v>
      </c>
      <c r="I213" s="208"/>
    </row>
    <row r="214" spans="1:9" ht="14.25" x14ac:dyDescent="0.2">
      <c r="A214" s="188" t="s">
        <v>533</v>
      </c>
      <c r="B214" s="194" t="s">
        <v>204</v>
      </c>
      <c r="C214" s="194" t="s">
        <v>329</v>
      </c>
      <c r="D214" s="194"/>
      <c r="E214" s="194" t="s">
        <v>330</v>
      </c>
      <c r="F214" s="240">
        <f t="shared" si="20"/>
        <v>0.40208333333333307</v>
      </c>
      <c r="G214" s="202">
        <v>0</v>
      </c>
      <c r="H214" s="240">
        <f t="shared" si="19"/>
        <v>0.40208333333333307</v>
      </c>
      <c r="I214" s="208"/>
    </row>
    <row r="215" spans="1:9" ht="14.25" x14ac:dyDescent="0.2">
      <c r="A215" s="188" t="s">
        <v>534</v>
      </c>
      <c r="B215" s="194" t="s">
        <v>204</v>
      </c>
      <c r="C215" s="194" t="s">
        <v>332</v>
      </c>
      <c r="D215" s="194"/>
      <c r="E215" s="194" t="s">
        <v>403</v>
      </c>
      <c r="F215" s="240">
        <f t="shared" si="20"/>
        <v>0.40208333333333307</v>
      </c>
      <c r="G215" s="202">
        <v>0</v>
      </c>
      <c r="H215" s="240">
        <f t="shared" si="19"/>
        <v>0.40208333333333307</v>
      </c>
      <c r="I215" s="208"/>
    </row>
    <row r="216" spans="1:9" ht="14.25" x14ac:dyDescent="0.2">
      <c r="A216" s="188" t="s">
        <v>535</v>
      </c>
      <c r="B216" s="194" t="s">
        <v>204</v>
      </c>
      <c r="C216" s="194" t="s">
        <v>334</v>
      </c>
      <c r="D216" s="194"/>
      <c r="E216" s="194" t="s">
        <v>335</v>
      </c>
      <c r="F216" s="240">
        <f t="shared" si="20"/>
        <v>0.40208333333333307</v>
      </c>
      <c r="G216" s="202">
        <v>0</v>
      </c>
      <c r="H216" s="240">
        <f t="shared" si="19"/>
        <v>0.40208333333333307</v>
      </c>
      <c r="I216" s="208"/>
    </row>
    <row r="217" spans="1:9" ht="14.25" x14ac:dyDescent="0.2">
      <c r="A217" s="188" t="s">
        <v>536</v>
      </c>
      <c r="B217" s="194" t="s">
        <v>204</v>
      </c>
      <c r="C217" s="194" t="s">
        <v>337</v>
      </c>
      <c r="D217" s="194"/>
      <c r="E217" s="194" t="s">
        <v>208</v>
      </c>
      <c r="F217" s="240">
        <f t="shared" si="20"/>
        <v>0.40208333333333307</v>
      </c>
      <c r="G217" s="202">
        <v>0</v>
      </c>
      <c r="H217" s="240">
        <f t="shared" si="19"/>
        <v>0.40208333333333307</v>
      </c>
      <c r="I217" s="208"/>
    </row>
    <row r="218" spans="1:9" ht="14.25" x14ac:dyDescent="0.2">
      <c r="A218" s="188" t="s">
        <v>537</v>
      </c>
      <c r="B218" s="194" t="s">
        <v>204</v>
      </c>
      <c r="C218" s="194" t="s">
        <v>339</v>
      </c>
      <c r="D218" s="194"/>
      <c r="E218" s="194" t="s">
        <v>340</v>
      </c>
      <c r="F218" s="240">
        <f t="shared" si="20"/>
        <v>0.40208333333333307</v>
      </c>
      <c r="G218" s="202">
        <v>0</v>
      </c>
      <c r="H218" s="240">
        <f t="shared" si="19"/>
        <v>0.40208333333333307</v>
      </c>
      <c r="I218" s="208"/>
    </row>
    <row r="219" spans="1:9" ht="14.25" x14ac:dyDescent="0.2">
      <c r="A219" s="188" t="s">
        <v>538</v>
      </c>
      <c r="B219" s="194" t="s">
        <v>204</v>
      </c>
      <c r="C219" s="194" t="s">
        <v>428</v>
      </c>
      <c r="D219" s="194"/>
      <c r="E219" s="194" t="s">
        <v>343</v>
      </c>
      <c r="F219" s="240">
        <f t="shared" si="20"/>
        <v>0.40208333333333307</v>
      </c>
      <c r="G219" s="202">
        <v>0</v>
      </c>
      <c r="H219" s="240">
        <f t="shared" si="19"/>
        <v>0.40208333333333307</v>
      </c>
      <c r="I219" s="208"/>
    </row>
    <row r="220" spans="1:9" ht="14.25" x14ac:dyDescent="0.2">
      <c r="A220" s="188" t="s">
        <v>539</v>
      </c>
      <c r="B220" s="194" t="s">
        <v>204</v>
      </c>
      <c r="C220" s="194" t="s">
        <v>405</v>
      </c>
      <c r="D220" s="194"/>
      <c r="E220" s="194" t="s">
        <v>346</v>
      </c>
      <c r="F220" s="240">
        <f t="shared" si="20"/>
        <v>0.40208333333333307</v>
      </c>
      <c r="G220" s="202">
        <v>0</v>
      </c>
      <c r="H220" s="240">
        <f t="shared" si="19"/>
        <v>0.40208333333333307</v>
      </c>
      <c r="I220" s="208"/>
    </row>
    <row r="221" spans="1:9" ht="15.75" x14ac:dyDescent="0.25">
      <c r="A221" s="136" t="s">
        <v>429</v>
      </c>
      <c r="B221" s="149"/>
      <c r="C221" s="149" t="s">
        <v>430</v>
      </c>
      <c r="D221" s="149"/>
      <c r="E221" s="149"/>
      <c r="F221" s="233"/>
      <c r="G221" s="167"/>
      <c r="H221" s="233"/>
      <c r="I221" s="180"/>
    </row>
    <row r="222" spans="1:9" ht="14.25" x14ac:dyDescent="0.2">
      <c r="A222" s="190" t="s">
        <v>540</v>
      </c>
      <c r="B222" s="196" t="s">
        <v>423</v>
      </c>
      <c r="C222" s="196" t="s">
        <v>488</v>
      </c>
      <c r="D222" s="196"/>
      <c r="E222" s="196" t="s">
        <v>448</v>
      </c>
      <c r="F222" s="244">
        <f>H220</f>
        <v>0.40208333333333307</v>
      </c>
      <c r="G222" s="204">
        <v>0</v>
      </c>
      <c r="H222" s="244">
        <f>F222+TIME(0,G222,0)</f>
        <v>0.40208333333333307</v>
      </c>
      <c r="I222" s="210"/>
    </row>
    <row r="224" spans="1:9" ht="15.75" x14ac:dyDescent="0.25">
      <c r="A224" s="133" t="s">
        <v>431</v>
      </c>
      <c r="B224" s="146"/>
      <c r="C224" s="146" t="s">
        <v>352</v>
      </c>
      <c r="D224" s="146"/>
      <c r="E224" s="146"/>
      <c r="F224" s="230"/>
      <c r="G224" s="164"/>
      <c r="H224" s="230"/>
      <c r="I224" s="177"/>
    </row>
    <row r="225" spans="1:9" ht="15" x14ac:dyDescent="0.2">
      <c r="A225" s="189" t="s">
        <v>432</v>
      </c>
      <c r="B225" s="195"/>
      <c r="C225" s="195"/>
      <c r="D225" s="195"/>
      <c r="E225" s="195"/>
      <c r="F225" s="243">
        <f>H222</f>
        <v>0.40208333333333307</v>
      </c>
      <c r="G225" s="203">
        <v>0</v>
      </c>
      <c r="H225" s="243">
        <f>F225+TIME(0,G225,0)</f>
        <v>0.40208333333333307</v>
      </c>
      <c r="I225" s="209"/>
    </row>
    <row r="226" spans="1:9" ht="15" x14ac:dyDescent="0.2">
      <c r="A226" s="187" t="s">
        <v>433</v>
      </c>
      <c r="B226" s="193"/>
      <c r="C226" s="193"/>
      <c r="D226" s="193"/>
      <c r="E226" s="193"/>
      <c r="F226" s="239">
        <f>H225</f>
        <v>0.40208333333333307</v>
      </c>
      <c r="G226" s="201">
        <v>0</v>
      </c>
      <c r="H226" s="239">
        <f>F226+TIME(0,G226,0)</f>
        <v>0.40208333333333307</v>
      </c>
      <c r="I226" s="207"/>
    </row>
    <row r="228" spans="1:9" ht="15.75" x14ac:dyDescent="0.25">
      <c r="A228" s="141" t="s">
        <v>434</v>
      </c>
      <c r="B228" s="154"/>
      <c r="C228" s="154" t="s">
        <v>435</v>
      </c>
      <c r="D228" s="154"/>
      <c r="E228" s="154"/>
      <c r="F228" s="241"/>
      <c r="G228" s="172"/>
      <c r="H228" s="241"/>
      <c r="I228" s="154"/>
    </row>
    <row r="229" spans="1:9" ht="15" x14ac:dyDescent="0.2">
      <c r="A229" s="144" t="s">
        <v>436</v>
      </c>
      <c r="B229" s="156" t="s">
        <v>194</v>
      </c>
      <c r="C229" s="156" t="s">
        <v>437</v>
      </c>
      <c r="D229" s="162" t="s">
        <v>363</v>
      </c>
      <c r="E229" s="156" t="s">
        <v>196</v>
      </c>
      <c r="F229" s="247">
        <f>H226</f>
        <v>0.40208333333333307</v>
      </c>
      <c r="G229" s="175">
        <v>1</v>
      </c>
      <c r="H229" s="247">
        <f>F229+TIME(0,G229,0)</f>
        <v>0.40277777777777751</v>
      </c>
      <c r="I229" s="156"/>
    </row>
    <row r="230" spans="1:9" ht="15" x14ac:dyDescent="0.2">
      <c r="A230" s="144" t="s">
        <v>438</v>
      </c>
      <c r="B230" s="156" t="s">
        <v>194</v>
      </c>
      <c r="C230" s="156" t="s">
        <v>268</v>
      </c>
      <c r="D230" s="162" t="s">
        <v>363</v>
      </c>
      <c r="E230" s="156" t="s">
        <v>196</v>
      </c>
      <c r="F230" s="247">
        <f>H229</f>
        <v>0.40277777777777751</v>
      </c>
      <c r="G230" s="175">
        <v>1</v>
      </c>
      <c r="H230" s="247">
        <f>F230+TIME(0,G230,0)</f>
        <v>0.40347222222222195</v>
      </c>
      <c r="I230" s="156"/>
    </row>
    <row r="231" spans="1:9" ht="15" x14ac:dyDescent="0.2">
      <c r="A231" s="144" t="s">
        <v>439</v>
      </c>
      <c r="B231" s="156" t="s">
        <v>204</v>
      </c>
      <c r="C231" s="156" t="s">
        <v>440</v>
      </c>
      <c r="D231" s="156"/>
      <c r="E231" s="156" t="s">
        <v>196</v>
      </c>
      <c r="F231" s="247">
        <f>H230</f>
        <v>0.40347222222222195</v>
      </c>
      <c r="G231" s="175">
        <v>1</v>
      </c>
      <c r="H231" s="247">
        <f>F231+TIME(0,G231,0)</f>
        <v>0.4041666666666664</v>
      </c>
      <c r="I231" s="156"/>
    </row>
    <row r="232" spans="1:9" x14ac:dyDescent="0.2">
      <c r="A232" s="142"/>
      <c r="B232" s="142"/>
      <c r="C232" s="142" t="s">
        <v>358</v>
      </c>
      <c r="D232" s="142"/>
      <c r="E232" s="142"/>
      <c r="F232" s="242"/>
      <c r="G232" s="173">
        <f>(H232-H231) * 24 * 60</f>
        <v>138.0000000000004</v>
      </c>
      <c r="H232" s="242">
        <v>0.5</v>
      </c>
      <c r="I232" s="142"/>
    </row>
  </sheetData>
  <mergeCells count="11">
    <mergeCell ref="A7:I7"/>
    <mergeCell ref="A8:I8"/>
    <mergeCell ref="A12:I12"/>
    <mergeCell ref="A97:I97"/>
    <mergeCell ref="A137:I137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08" r:id="rId52"/>
    <hyperlink ref="D127" r:id="rId53"/>
    <hyperlink ref="D128" r:id="rId54"/>
    <hyperlink ref="D142" r:id="rId55"/>
    <hyperlink ref="D145" r:id="rId56"/>
    <hyperlink ref="D146" r:id="rId57"/>
    <hyperlink ref="D148" r:id="rId58"/>
    <hyperlink ref="D149" r:id="rId59"/>
    <hyperlink ref="D150" r:id="rId60"/>
    <hyperlink ref="D151" r:id="rId61"/>
    <hyperlink ref="D157" r:id="rId62"/>
    <hyperlink ref="D158" r:id="rId63"/>
    <hyperlink ref="D160" r:id="rId64"/>
    <hyperlink ref="D161" r:id="rId65"/>
    <hyperlink ref="D164" r:id="rId66"/>
    <hyperlink ref="D165" r:id="rId67"/>
    <hyperlink ref="D166" r:id="rId68"/>
    <hyperlink ref="D167" r:id="rId69"/>
    <hyperlink ref="D168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7" r:id="rId78"/>
    <hyperlink ref="D178" r:id="rId79"/>
    <hyperlink ref="D180" r:id="rId80"/>
    <hyperlink ref="D182" r:id="rId81"/>
    <hyperlink ref="D184" r:id="rId82"/>
    <hyperlink ref="D185" r:id="rId83"/>
    <hyperlink ref="D186" r:id="rId84"/>
    <hyperlink ref="D187" r:id="rId85"/>
    <hyperlink ref="D200" r:id="rId86"/>
    <hyperlink ref="D229" r:id="rId87"/>
    <hyperlink ref="D230" r:id="rId88"/>
  </hyperlinks>
  <pageMargins left="0.7" right="0.7" top="0.75" bottom="0.75" header="0.3" footer="0.3"/>
  <pageSetup paperSize="9"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389" t="str">
        <f>Parameters!B1</f>
        <v>158th IEEE 802.11 WIRELESS LOCAL AREA NETWORKS SESSION</v>
      </c>
      <c r="B1" s="388"/>
      <c r="C1" s="388"/>
      <c r="D1" s="388"/>
      <c r="E1" s="388"/>
      <c r="F1" s="388"/>
      <c r="G1" s="388"/>
      <c r="H1" s="388"/>
      <c r="I1" s="388"/>
    </row>
    <row r="2" spans="1:9" ht="24.95" customHeight="1" x14ac:dyDescent="0.4">
      <c r="A2" s="389" t="str">
        <f>Parameters!B2</f>
        <v>Manchester Grand Hyatt, San Diego, CA, USA</v>
      </c>
      <c r="B2" s="388"/>
      <c r="C2" s="388"/>
      <c r="D2" s="388"/>
      <c r="E2" s="388"/>
      <c r="F2" s="388"/>
      <c r="G2" s="388"/>
      <c r="H2" s="388"/>
      <c r="I2" s="388"/>
    </row>
    <row r="3" spans="1:9" ht="24.95" customHeight="1" x14ac:dyDescent="0.4">
      <c r="A3" s="389" t="str">
        <f>Parameters!B3</f>
        <v>July 24-29, 2016</v>
      </c>
      <c r="B3" s="388"/>
      <c r="C3" s="388"/>
      <c r="D3" s="388"/>
      <c r="E3" s="388"/>
      <c r="F3" s="388"/>
      <c r="G3" s="388"/>
      <c r="H3" s="388"/>
      <c r="I3" s="388"/>
    </row>
    <row r="4" spans="1:9" ht="18" customHeight="1" x14ac:dyDescent="0.25">
      <c r="A4" s="387" t="s">
        <v>179</v>
      </c>
      <c r="B4" s="388"/>
      <c r="C4" s="388"/>
      <c r="D4" s="388"/>
      <c r="E4" s="388"/>
      <c r="F4" s="388"/>
      <c r="G4" s="388"/>
      <c r="H4" s="388"/>
      <c r="I4" s="388"/>
    </row>
    <row r="5" spans="1:9" ht="18" customHeight="1" x14ac:dyDescent="0.25">
      <c r="A5" s="387" t="s">
        <v>180</v>
      </c>
      <c r="B5" s="388"/>
      <c r="C5" s="388"/>
      <c r="D5" s="388"/>
      <c r="E5" s="388"/>
      <c r="F5" s="388"/>
      <c r="G5" s="388"/>
      <c r="H5" s="388"/>
      <c r="I5" s="388"/>
    </row>
    <row r="6" spans="1:9" ht="18" customHeight="1" x14ac:dyDescent="0.25">
      <c r="A6" s="387" t="s">
        <v>181</v>
      </c>
      <c r="B6" s="388"/>
      <c r="C6" s="388"/>
      <c r="D6" s="388"/>
      <c r="E6" s="388"/>
      <c r="F6" s="388"/>
      <c r="G6" s="388"/>
      <c r="H6" s="388"/>
      <c r="I6" s="388"/>
    </row>
    <row r="7" spans="1:9" ht="18" customHeight="1" x14ac:dyDescent="0.25">
      <c r="A7" s="387" t="s">
        <v>182</v>
      </c>
      <c r="B7" s="388"/>
      <c r="C7" s="388"/>
      <c r="D7" s="388"/>
      <c r="E7" s="388"/>
      <c r="F7" s="388"/>
      <c r="G7" s="388"/>
      <c r="H7" s="388"/>
      <c r="I7" s="388"/>
    </row>
    <row r="8" spans="1:9" ht="30" customHeight="1" x14ac:dyDescent="0.4">
      <c r="A8" s="390" t="str">
        <f>"Agenda R" &amp; Parameters!$B$8</f>
        <v>Agenda R4</v>
      </c>
      <c r="B8" s="391"/>
      <c r="C8" s="391"/>
      <c r="D8" s="391"/>
      <c r="E8" s="391"/>
      <c r="F8" s="391"/>
      <c r="G8" s="391"/>
      <c r="H8" s="391"/>
      <c r="I8" s="391"/>
    </row>
    <row r="12" spans="1:9" ht="15.75" x14ac:dyDescent="0.25">
      <c r="A12" s="392" t="s">
        <v>441</v>
      </c>
      <c r="B12" s="393"/>
      <c r="C12" s="393"/>
      <c r="D12" s="393"/>
      <c r="E12" s="393"/>
      <c r="F12" s="393"/>
      <c r="G12" s="393"/>
      <c r="H12" s="393"/>
      <c r="I12" s="393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211" t="s">
        <v>191</v>
      </c>
      <c r="B14" s="212"/>
      <c r="C14" s="212" t="s">
        <v>360</v>
      </c>
      <c r="D14" s="212"/>
      <c r="E14" s="212" t="s">
        <v>196</v>
      </c>
      <c r="F14" s="246">
        <v>0.79166666666666663</v>
      </c>
      <c r="G14" s="213">
        <v>0</v>
      </c>
      <c r="H14" s="246">
        <f>F14+TIME(0,G14,0)</f>
        <v>0.79166666666666663</v>
      </c>
      <c r="I14" s="214"/>
    </row>
    <row r="16" spans="1:9" ht="15.75" x14ac:dyDescent="0.25">
      <c r="A16" s="143" t="s">
        <v>211</v>
      </c>
      <c r="B16" s="155"/>
      <c r="C16" s="155" t="s">
        <v>442</v>
      </c>
      <c r="D16" s="155"/>
      <c r="E16" s="155" t="s">
        <v>218</v>
      </c>
      <c r="F16" s="249">
        <f>H14</f>
        <v>0.79166666666666663</v>
      </c>
      <c r="G16" s="174">
        <v>15</v>
      </c>
      <c r="H16" s="249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443</v>
      </c>
      <c r="D18" s="155"/>
      <c r="E18" s="155" t="s">
        <v>218</v>
      </c>
      <c r="F18" s="249">
        <f>H16</f>
        <v>0.80208333333333326</v>
      </c>
      <c r="G18" s="174">
        <v>15</v>
      </c>
      <c r="H18" s="249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444</v>
      </c>
      <c r="D20" s="155"/>
      <c r="E20" s="155" t="s">
        <v>264</v>
      </c>
      <c r="F20" s="249">
        <f>H18</f>
        <v>0.81249999999999989</v>
      </c>
      <c r="G20" s="174">
        <v>30</v>
      </c>
      <c r="H20" s="249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445</v>
      </c>
      <c r="D22" s="155"/>
      <c r="E22" s="155" t="s">
        <v>196</v>
      </c>
      <c r="F22" s="249">
        <f>H20</f>
        <v>0.83333333333333326</v>
      </c>
      <c r="G22" s="174">
        <v>15</v>
      </c>
      <c r="H22" s="249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446</v>
      </c>
      <c r="D24" s="155"/>
      <c r="E24" s="155"/>
      <c r="F24" s="249">
        <f>H22</f>
        <v>0.84374999999999989</v>
      </c>
      <c r="G24" s="174">
        <v>15</v>
      </c>
      <c r="H24" s="249">
        <f>F24+TIME(0,G24,0)</f>
        <v>0.85416666666666652</v>
      </c>
      <c r="I24" s="185"/>
    </row>
    <row r="26" spans="1:9" ht="15.75" x14ac:dyDescent="0.25">
      <c r="A26" s="191" t="s">
        <v>431</v>
      </c>
      <c r="B26" s="197"/>
      <c r="C26" s="197" t="s">
        <v>440</v>
      </c>
      <c r="D26" s="197"/>
      <c r="E26" s="197"/>
      <c r="F26" s="245">
        <f>H24</f>
        <v>0.85416666666666652</v>
      </c>
      <c r="G26" s="205">
        <v>0</v>
      </c>
      <c r="H26" s="245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2"/>
      <c r="G27" s="173">
        <f>(H27-H26) * 24 * 60</f>
        <v>60.00000000000027</v>
      </c>
      <c r="H27" s="242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455</v>
      </c>
    </row>
    <row r="2" spans="1:2" x14ac:dyDescent="0.2">
      <c r="A2" s="39" t="s">
        <v>103</v>
      </c>
      <c r="B2" s="39" t="s">
        <v>456</v>
      </c>
    </row>
    <row r="3" spans="1:2" ht="13.5" thickBot="1" x14ac:dyDescent="0.25">
      <c r="A3" s="39" t="s">
        <v>104</v>
      </c>
      <c r="B3" t="s">
        <v>457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2016-07-27T17:43:59Z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