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5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0" r:id="rId5"/>
    <sheet name="CAC" sheetId="79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1" l="1"/>
  <c r="H26" i="791"/>
  <c r="F26" i="791"/>
  <c r="H24" i="791"/>
  <c r="F24" i="791"/>
  <c r="H22" i="791"/>
  <c r="F22" i="791"/>
  <c r="H20" i="791"/>
  <c r="F20" i="791"/>
  <c r="H18" i="791"/>
  <c r="F18" i="791"/>
  <c r="H16" i="791"/>
  <c r="F16" i="791"/>
  <c r="H14" i="791"/>
  <c r="A8" i="791"/>
  <c r="A3" i="791"/>
  <c r="A2" i="791"/>
  <c r="A1" i="791"/>
  <c r="G242" i="790"/>
  <c r="H241" i="790"/>
  <c r="F241" i="790"/>
  <c r="H240" i="790"/>
  <c r="F240" i="790"/>
  <c r="H239" i="790"/>
  <c r="F239" i="790"/>
  <c r="H236" i="790"/>
  <c r="F236" i="790"/>
  <c r="H235" i="790"/>
  <c r="F235" i="790"/>
  <c r="H234" i="790"/>
  <c r="F234" i="790"/>
  <c r="H233" i="790"/>
  <c r="F233" i="790"/>
  <c r="H230" i="790"/>
  <c r="F230" i="790"/>
  <c r="H228" i="790"/>
  <c r="F228" i="790"/>
  <c r="H227" i="790"/>
  <c r="F227" i="790"/>
  <c r="H226" i="790"/>
  <c r="F226" i="790"/>
  <c r="H225" i="790"/>
  <c r="F225" i="790"/>
  <c r="H224" i="790"/>
  <c r="F224" i="790"/>
  <c r="H223" i="790"/>
  <c r="F223" i="790"/>
  <c r="H222" i="790"/>
  <c r="F222" i="790"/>
  <c r="H221" i="790"/>
  <c r="F221" i="790"/>
  <c r="H220" i="790"/>
  <c r="F220" i="790"/>
  <c r="H218" i="790"/>
  <c r="F218" i="790"/>
  <c r="H217" i="790"/>
  <c r="F217" i="790"/>
  <c r="H216" i="790"/>
  <c r="F216" i="790"/>
  <c r="H215" i="790"/>
  <c r="F215" i="790"/>
  <c r="H214" i="790"/>
  <c r="F214" i="790"/>
  <c r="H213" i="790"/>
  <c r="F213" i="790"/>
  <c r="H211" i="790"/>
  <c r="F211" i="790"/>
  <c r="H210" i="790"/>
  <c r="F210" i="790"/>
  <c r="H209" i="790"/>
  <c r="F209" i="790"/>
  <c r="H208" i="790"/>
  <c r="F208" i="790"/>
  <c r="H207" i="790"/>
  <c r="F207" i="790"/>
  <c r="H206" i="790"/>
  <c r="F206" i="790"/>
  <c r="H202" i="790"/>
  <c r="F202" i="790"/>
  <c r="H201" i="790"/>
  <c r="F201" i="790"/>
  <c r="H200" i="790"/>
  <c r="F200" i="790"/>
  <c r="H199" i="790"/>
  <c r="F199" i="790"/>
  <c r="H198" i="790"/>
  <c r="F198" i="790"/>
  <c r="H195" i="790"/>
  <c r="F195" i="790"/>
  <c r="H193" i="790"/>
  <c r="F193" i="790"/>
  <c r="H192" i="790"/>
  <c r="F192" i="790"/>
  <c r="H191" i="790"/>
  <c r="F191" i="790"/>
  <c r="H190" i="790"/>
  <c r="F190" i="790"/>
  <c r="H188" i="790"/>
  <c r="F188" i="790"/>
  <c r="H186" i="790"/>
  <c r="F186" i="790"/>
  <c r="H184" i="790"/>
  <c r="F184" i="790"/>
  <c r="H183" i="790"/>
  <c r="F183" i="790"/>
  <c r="H182" i="790"/>
  <c r="F182" i="790"/>
  <c r="H181" i="790"/>
  <c r="F181" i="790"/>
  <c r="H180" i="790"/>
  <c r="F180" i="790"/>
  <c r="H179" i="790"/>
  <c r="F179" i="790"/>
  <c r="H178" i="790"/>
  <c r="F178" i="790"/>
  <c r="H177" i="790"/>
  <c r="F177" i="790"/>
  <c r="H176" i="790"/>
  <c r="F176" i="790"/>
  <c r="H174" i="790"/>
  <c r="F174" i="790"/>
  <c r="H173" i="790"/>
  <c r="F173" i="790"/>
  <c r="H172" i="790"/>
  <c r="F172" i="790"/>
  <c r="H171" i="790"/>
  <c r="F171" i="790"/>
  <c r="H170" i="790"/>
  <c r="F170" i="790"/>
  <c r="H168" i="790"/>
  <c r="F168" i="790"/>
  <c r="H167" i="790"/>
  <c r="F167" i="790"/>
  <c r="H166" i="790"/>
  <c r="F166" i="790"/>
  <c r="H165" i="790"/>
  <c r="F165" i="790"/>
  <c r="H164" i="790"/>
  <c r="F164" i="790"/>
  <c r="H163" i="790"/>
  <c r="F163" i="790"/>
  <c r="H162" i="790"/>
  <c r="F162" i="790"/>
  <c r="H158" i="790"/>
  <c r="F158" i="790"/>
  <c r="H157" i="790"/>
  <c r="F157" i="790"/>
  <c r="H154" i="790"/>
  <c r="F154" i="790"/>
  <c r="H153" i="790"/>
  <c r="F153" i="790"/>
  <c r="H152" i="790"/>
  <c r="F152" i="790"/>
  <c r="H151" i="790"/>
  <c r="F151" i="790"/>
  <c r="H150" i="790"/>
  <c r="F150" i="790"/>
  <c r="H149" i="790"/>
  <c r="F149" i="790"/>
  <c r="H148" i="790"/>
  <c r="F148" i="790"/>
  <c r="H147" i="790"/>
  <c r="F147" i="790"/>
  <c r="H144" i="790"/>
  <c r="F144" i="790"/>
  <c r="H143" i="790"/>
  <c r="F143" i="790"/>
  <c r="H142" i="790"/>
  <c r="G137" i="790"/>
  <c r="H136" i="790"/>
  <c r="F136" i="790"/>
  <c r="H134" i="790"/>
  <c r="F134" i="790"/>
  <c r="H133" i="790"/>
  <c r="F133" i="790"/>
  <c r="H132" i="790"/>
  <c r="F132" i="790"/>
  <c r="H131" i="790"/>
  <c r="F131" i="790"/>
  <c r="H130" i="790"/>
  <c r="F130" i="790"/>
  <c r="H129" i="790"/>
  <c r="F129" i="790"/>
  <c r="H128" i="790"/>
  <c r="F128" i="790"/>
  <c r="H127" i="790"/>
  <c r="F127" i="790"/>
  <c r="H126" i="790"/>
  <c r="F126" i="790"/>
  <c r="H125" i="790"/>
  <c r="F125" i="790"/>
  <c r="H124" i="790"/>
  <c r="F124" i="790"/>
  <c r="H121" i="790"/>
  <c r="F121" i="790"/>
  <c r="H120" i="790"/>
  <c r="F120" i="790"/>
  <c r="H119" i="790"/>
  <c r="F119" i="790"/>
  <c r="H117" i="790"/>
  <c r="F117" i="790"/>
  <c r="H116" i="790"/>
  <c r="F116" i="790"/>
  <c r="H115" i="790"/>
  <c r="F115" i="790"/>
  <c r="H111" i="790"/>
  <c r="F111" i="790"/>
  <c r="H110" i="790"/>
  <c r="F110" i="790"/>
  <c r="H107" i="790"/>
  <c r="F107" i="790"/>
  <c r="H106" i="790"/>
  <c r="F106" i="790"/>
  <c r="H105" i="790"/>
  <c r="F105" i="790"/>
  <c r="H104" i="790"/>
  <c r="F104" i="790"/>
  <c r="H103" i="790"/>
  <c r="F103" i="790"/>
  <c r="H102" i="790"/>
  <c r="F102" i="790"/>
  <c r="H99" i="790"/>
  <c r="F99" i="790"/>
  <c r="H98" i="790"/>
  <c r="F98" i="790"/>
  <c r="H97" i="790"/>
  <c r="G92" i="790"/>
  <c r="H91" i="790"/>
  <c r="F91" i="790"/>
  <c r="H89" i="790"/>
  <c r="F89" i="790"/>
  <c r="H88" i="790"/>
  <c r="F88" i="790"/>
  <c r="H87" i="790"/>
  <c r="F87" i="790"/>
  <c r="H84" i="790"/>
  <c r="F84" i="790"/>
  <c r="H82" i="790"/>
  <c r="F82" i="790"/>
  <c r="H81" i="790"/>
  <c r="F81" i="790"/>
  <c r="H80" i="790"/>
  <c r="F80" i="790"/>
  <c r="H79" i="790"/>
  <c r="F79" i="790"/>
  <c r="H78" i="790"/>
  <c r="F78" i="790"/>
  <c r="H77" i="790"/>
  <c r="F77" i="790"/>
  <c r="H76" i="790"/>
  <c r="F76" i="790"/>
  <c r="H75" i="790"/>
  <c r="F75" i="790"/>
  <c r="H74" i="790"/>
  <c r="F74" i="790"/>
  <c r="H72" i="790"/>
  <c r="F72" i="790"/>
  <c r="H71" i="790"/>
  <c r="F71" i="790"/>
  <c r="H70" i="790"/>
  <c r="F70" i="790"/>
  <c r="H69" i="790"/>
  <c r="F69" i="790"/>
  <c r="H68" i="790"/>
  <c r="F68" i="790"/>
  <c r="H66" i="790"/>
  <c r="F66" i="790"/>
  <c r="H65" i="790"/>
  <c r="F65" i="790"/>
  <c r="H64" i="790"/>
  <c r="F64" i="790"/>
  <c r="H63" i="790"/>
  <c r="F63" i="790"/>
  <c r="H62" i="790"/>
  <c r="F62" i="790"/>
  <c r="H61" i="790"/>
  <c r="F61" i="790"/>
  <c r="H60" i="790"/>
  <c r="F60" i="790"/>
  <c r="H59" i="790"/>
  <c r="F59" i="790"/>
  <c r="H58" i="790"/>
  <c r="F58" i="790"/>
  <c r="H57" i="790"/>
  <c r="F57" i="790"/>
  <c r="H53" i="790"/>
  <c r="F53" i="790"/>
  <c r="H52" i="790"/>
  <c r="F52" i="790"/>
  <c r="H51" i="790"/>
  <c r="F51" i="790"/>
  <c r="H50" i="790"/>
  <c r="F50" i="790"/>
  <c r="H49" i="790"/>
  <c r="F49" i="790"/>
  <c r="H48" i="790"/>
  <c r="F48" i="790"/>
  <c r="H47" i="790"/>
  <c r="F47" i="790"/>
  <c r="H46" i="790"/>
  <c r="F46" i="790"/>
  <c r="H45" i="790"/>
  <c r="F45" i="790"/>
  <c r="H44" i="790"/>
  <c r="F44" i="790"/>
  <c r="H43" i="790"/>
  <c r="F43" i="790"/>
  <c r="H40" i="790"/>
  <c r="F40" i="790"/>
  <c r="H39" i="790"/>
  <c r="F39" i="790"/>
  <c r="H38" i="790"/>
  <c r="F38" i="790"/>
  <c r="H36" i="790"/>
  <c r="F36" i="790"/>
  <c r="H35" i="790"/>
  <c r="F35" i="790"/>
  <c r="H34" i="790"/>
  <c r="F34" i="790"/>
  <c r="H33" i="790"/>
  <c r="F33" i="790"/>
  <c r="H32" i="790"/>
  <c r="F32" i="790"/>
  <c r="H31" i="790"/>
  <c r="F31" i="790"/>
  <c r="H30" i="790"/>
  <c r="F30" i="790"/>
  <c r="H29" i="790"/>
  <c r="F29" i="790"/>
  <c r="H28" i="790"/>
  <c r="F28" i="790"/>
  <c r="H27" i="790"/>
  <c r="F27" i="790"/>
  <c r="H26" i="790"/>
  <c r="F26" i="790"/>
  <c r="H24" i="790"/>
  <c r="F24" i="790"/>
  <c r="H20" i="790"/>
  <c r="F20" i="790"/>
  <c r="H19" i="790"/>
  <c r="F19" i="790"/>
  <c r="H18" i="790"/>
  <c r="F18" i="790"/>
  <c r="H17" i="790"/>
  <c r="F17" i="790"/>
  <c r="H16" i="790"/>
  <c r="F16" i="790"/>
  <c r="H15" i="790"/>
  <c r="A8" i="790"/>
  <c r="A3" i="790"/>
  <c r="A2" i="790"/>
  <c r="A1" i="790"/>
  <c r="B8" i="782" l="1"/>
  <c r="B1" i="779"/>
  <c r="L31" i="20"/>
  <c r="L29" i="20"/>
  <c r="L27" i="20"/>
  <c r="B2" i="20"/>
  <c r="B5" i="779"/>
  <c r="I5" i="779" s="1"/>
  <c r="B5" i="782"/>
  <c r="B7" i="782"/>
  <c r="B3" i="779"/>
  <c r="B5" i="20"/>
  <c r="B7" i="20"/>
  <c r="U5" i="779"/>
  <c r="A1" i="779" l="1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<sst xmlns="http://schemas.openxmlformats.org/spreadsheetml/2006/main" count="1142" uniqueCount="564">
  <si>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</si>
  <si>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</si>
  <si>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</si>
  <si>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</si>
  <si>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</si>
  <si>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</si>
  <si>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</si>
  <si>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</si>
  <si>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</si>
  <si>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</si>
  <si>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</si>
  <si>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</si>
  <si>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</si>
  <si>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</si>
  <si>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</si>
  <si>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</si>
  <si>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</si>
  <si>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</si>
  <si>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</si>
  <si>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</si>
  <si>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</si>
  <si>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</si>
  <si>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</si>
  <si>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</si>
  <si>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</si>
  <si>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</si>
  <si>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</si>
  <si>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</si>
  <si>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</si>
  <si>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</si>
  <si>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</si>
  <si>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</si>
  <si>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</si>
  <si>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</si>
  <si>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</si>
  <si>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</si>
  <si>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</si>
  <si>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</si>
  <si>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</si>
  <si>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</si>
  <si>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</si>
  <si>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</si>
  <si>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</si>
  <si>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</si>
  <si>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</si>
  <si>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</si>
  <si>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</si>
  <si>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</si>
  <si>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</si>
  <si>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</si>
  <si>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</si>
  <si>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</si>
  <si>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</si>
  <si>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</si>
  <si>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</si>
  <si>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</si>
  <si>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</si>
  <si>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</si>
  <si>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</si>
  <si>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</si>
  <si>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</si>
  <si>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</si>
  <si>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</si>
  <si>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</si>
  <si>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</si>
  <si>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</si>
  <si>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</si>
  <si>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</si>
  <si>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</si>
  <si>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</si>
  <si>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</si>
  <si>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</si>
  <si>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</si>
  <si>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</si>
  <si>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</si>
  <si>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</si>
  <si>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</si>
  <si>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</si>
  <si>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</si>
  <si>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</si>
  <si>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</si>
  <si>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</si>
  <si>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</si>
  <si>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</si>
  <si>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</si>
  <si>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</si>
  <si>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</si>
  <si>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</si>
  <si>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</si>
  <si>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</si>
  <si>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</si>
  <si>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</si>
  <si>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</si>
  <si>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</si>
  <si>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</si>
  <si>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</si>
  <si>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</si>
  <si>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</si>
  <si>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</si>
  <si>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</si>
  <si>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</si>
  <si>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</si>
  <si>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</si>
  <si>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</si>
  <si>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</si>
  <si>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</si>
  <si>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</si>
  <si>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</si>
  <si>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</si>
  <si>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</si>
  <si>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</si>
  <si>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</si>
  <si>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</si>
  <si>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</si>
  <si>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</si>
  <si>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</si>
  <si>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</si>
  <si>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</si>
  <si>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</si>
  <si>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</si>
  <si>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</si>
  <si>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</si>
  <si>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</si>
  <si>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</si>
  <si>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</si>
  <si>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</si>
  <si>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</si>
  <si>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</si>
  <si>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</si>
  <si>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</si>
  <si>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</si>
  <si>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</si>
  <si>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</si>
  <si>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</si>
  <si>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</si>
  <si>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</si>
  <si>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</si>
  <si>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</si>
  <si>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</si>
  <si>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</si>
  <si>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</si>
  <si>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</si>
  <si>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</si>
  <si>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</si>
  <si>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</si>
  <si>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</si>
  <si>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</si>
  <si>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</si>
  <si>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</si>
  <si>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</si>
  <si>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</si>
  <si>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</si>
  <si>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</si>
  <si>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</si>
  <si>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</si>
  <si>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</si>
  <si>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</si>
  <si>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</si>
  <si>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</si>
  <si>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</si>
  <si>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</si>
  <si>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</si>
  <si>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</si>
  <si>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</si>
  <si>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</si>
  <si>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</si>
  <si>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</si>
  <si>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</si>
  <si>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TGaz</t>
  </si>
  <si>
    <t>China Millimeter Wave (CMMW)</t>
  </si>
  <si>
    <t>Xiaoming Peng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</si>
  <si>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</si>
  <si>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</si>
  <si>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</si>
  <si>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</si>
  <si>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</si>
  <si>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</si>
  <si>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</si>
  <si>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</si>
  <si>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</si>
  <si>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157th IEEE 802.11 WIRELESS LOCAL AREA NETWORKS SESSION</t>
  </si>
  <si>
    <t>Hilton Waikoloa Village, HI, USA</t>
  </si>
  <si>
    <t>May 15-20, 2016</t>
  </si>
  <si>
    <t>May 2016</t>
  </si>
  <si>
    <t>WG Agenda May 2016</t>
  </si>
  <si>
    <t>https://mentor.ieee.org/802.11/dcn/11-16-0495</t>
  </si>
  <si>
    <t>https://mentor.ieee.org/802.11/dcn/11-16-0496</t>
  </si>
  <si>
    <t>https://mentor.ieee.org/802.11/dcn/11-16-0497</t>
  </si>
  <si>
    <t>https://mentor.ieee.org/802.11/dcn/11-16-0493</t>
  </si>
  <si>
    <t>Wireless Opening Plenary</t>
  </si>
  <si>
    <t>AI</t>
  </si>
  <si>
    <t>802.11 Opening Plenary</t>
  </si>
  <si>
    <t>https://mentor.ieee.org/802.11/dcn/11-16-0492</t>
  </si>
  <si>
    <t>https://mentor.ieee.org/802.11/dcn/11-16-0511</t>
  </si>
  <si>
    <t>https://mentor.ieee.org/802.11/dcn/11-16-0513</t>
  </si>
  <si>
    <t>https://mentor.ieee.org/802.11/dcn/11-16-0520</t>
  </si>
  <si>
    <t>https://mentor.ieee.org/802.11/dcn/11-16-0516</t>
  </si>
  <si>
    <t>https://mentor.ieee.org/802.11/dcn/11-16-0514</t>
  </si>
  <si>
    <t>https://mentor.ieee.org/802.11/dcn/11-16-0517</t>
  </si>
  <si>
    <t>https://mentor.ieee.org/802.11/dcn/11-16-0518</t>
  </si>
  <si>
    <t>Not Meeting</t>
  </si>
  <si>
    <t>https://mentor.ieee.org/802.11/dcn/11-16-0515</t>
  </si>
  <si>
    <t>https://mentor.ieee.org/802.11/dcn/11-16-0524</t>
  </si>
  <si>
    <t>https://mentor.ieee.org/802.11/dcn/11-16-0519</t>
  </si>
  <si>
    <t>https://mentor.ieee.org/802.11/dcn/11-16-0512</t>
  </si>
  <si>
    <t>https://mentor.ieee.org/802.11/dcn/11-16-0526</t>
  </si>
  <si>
    <t>https://mentor.ieee.org/802.11/dcn/11-16-0525</t>
  </si>
  <si>
    <t>ISO/IEC SC6/JTC1 shadow Standing Committee</t>
  </si>
  <si>
    <t>Peter Yee (this session)</t>
  </si>
  <si>
    <t>https://mentor.ieee.org/802.11/dcn/11-16-0534</t>
  </si>
  <si>
    <t>https://mentor.ieee.org/802.11/dcn/11-16-0532</t>
  </si>
  <si>
    <t>https://mentor.ieee.org/802.11/dcn/11-16-0527</t>
  </si>
  <si>
    <t>https://mentor.ieee.org/802.11/dcn/11-16-0528</t>
  </si>
  <si>
    <t>https://mentor.ieee.org/802.11/dcn/11-16-0529</t>
  </si>
  <si>
    <t>https://mentor.ieee.org/802.11/dcn/11-16-0530</t>
  </si>
  <si>
    <t>Current Session Minutes</t>
  </si>
  <si>
    <t>Previous Session Minutes</t>
  </si>
  <si>
    <t>https://mentor.ieee.org/802.11/dcn/11-16-0293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</si>
  <si>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</si>
  <si>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</si>
  <si>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</si>
  <si>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</si>
  <si>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WG11 Agenda - Mon 2016-05-16 - 09:05 to 10:05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</si>
  <si>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</si>
  <si>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</si>
  <si>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</si>
  <si>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</si>
  <si>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</si>
  <si>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</si>
  <si>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</si>
  <si>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</si>
  <si>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</si>
  <si>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</si>
  <si>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</si>
  <si>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</si>
  <si>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</si>
  <si>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</si>
  <si>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</si>
  <si>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</si>
  <si>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</si>
  <si>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</si>
  <si>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</si>
  <si>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</si>
  <si>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</si>
  <si>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</si>
  <si>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</si>
  <si>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</si>
  <si>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</si>
  <si>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</si>
  <si>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</si>
  <si>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</si>
  <si>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</si>
  <si>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</si>
  <si>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</si>
  <si>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</si>
  <si>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</si>
  <si>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</si>
  <si>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</si>
  <si>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</si>
  <si>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</si>
  <si>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</si>
  <si>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</si>
  <si>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</si>
  <si>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</si>
  <si>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</si>
  <si>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</si>
  <si>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</si>
  <si>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</si>
  <si>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</si>
  <si>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</si>
  <si>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</si>
  <si>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</si>
  <si>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</si>
  <si>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</si>
  <si>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</si>
  <si>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</si>
  <si>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</si>
  <si>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</si>
  <si>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</si>
  <si>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</si>
  <si>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</si>
  <si>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</si>
  <si>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</si>
  <si>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</si>
  <si>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</si>
  <si>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</si>
  <si>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</si>
  <si>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</si>
  <si>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</si>
  <si>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</si>
  <si>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</si>
  <si>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</si>
  <si>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</si>
  <si>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</si>
  <si>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</si>
  <si>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</si>
  <si>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</si>
  <si>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</si>
  <si>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</si>
  <si>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</si>
  <si>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</si>
  <si>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</si>
  <si>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</si>
  <si>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</si>
  <si>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</si>
  <si>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</si>
  <si>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</si>
  <si>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</si>
  <si>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</si>
  <si>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</si>
  <si>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</si>
  <si>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</si>
  <si>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</si>
  <si>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</si>
  <si>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</si>
  <si>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</si>
  <si>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</si>
  <si>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</si>
  <si>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</si>
  <si>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</si>
  <si>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</si>
  <si>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</si>
  <si>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</si>
  <si>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</si>
  <si>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</si>
  <si>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</si>
  <si>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</si>
  <si>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</si>
  <si>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</si>
  <si>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</si>
  <si>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</si>
  <si>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</si>
  <si>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</si>
  <si>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</si>
  <si>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</si>
  <si>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</si>
  <si>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</si>
  <si>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</si>
  <si>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</si>
  <si>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</si>
  <si>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</si>
  <si>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</si>
  <si>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</si>
  <si>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</si>
  <si>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</si>
  <si>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</si>
  <si>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</si>
  <si>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</si>
  <si>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</si>
  <si>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</si>
  <si>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</si>
  <si>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</si>
  <si>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</si>
  <si>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</si>
  <si>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</si>
  <si>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</si>
  <si>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</si>
  <si>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</si>
  <si>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</si>
  <si>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</si>
  <si>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</si>
  <si>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</si>
  <si>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</si>
  <si>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</si>
  <si>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</si>
  <si>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</si>
  <si>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</si>
  <si>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</si>
  <si>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</si>
  <si>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</si>
  <si>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</si>
  <si>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</si>
  <si>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</si>
  <si>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</si>
  <si>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</si>
  <si>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</si>
  <si>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</si>
  <si>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</si>
  <si>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</si>
  <si>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</si>
  <si>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</si>
  <si>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</si>
  <si>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</si>
  <si>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</si>
  <si>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</si>
  <si>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</si>
  <si>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</si>
  <si>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</si>
  <si>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</si>
  <si>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</si>
  <si>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</si>
  <si>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</si>
  <si>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</si>
  <si>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</si>
  <si>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</si>
  <si>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</si>
  <si>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</si>
  <si>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</si>
  <si>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</si>
  <si>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</si>
  <si>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</si>
  <si>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</si>
  <si>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</si>
  <si>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</si>
  <si>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</si>
  <si>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</si>
  <si>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</si>
  <si>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</si>
  <si>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Group photo on the steps at recess of this meeting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</si>
  <si>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</si>
  <si>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</si>
  <si>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</si>
  <si>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</si>
  <si>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</si>
  <si>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</si>
  <si>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</si>
  <si>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</si>
  <si>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</si>
  <si>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</si>
  <si>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</si>
  <si>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</si>
  <si>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</si>
  <si>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</si>
  <si>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</si>
  <si>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</si>
  <si>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</si>
  <si>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>Report out on EC workshop discussion on role of SIGs</t>
  </si>
  <si>
    <t>Progressing the "Abstain" question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</si>
  <si>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</si>
  <si>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</si>
  <si>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</si>
  <si>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</si>
  <si>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</si>
  <si>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</si>
  <si>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</si>
  <si>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 xml:space="preserve">    5.11</t>
  </si>
  <si>
    <t>Recess for photographs on the steps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</si>
  <si>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</si>
  <si>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</si>
  <si>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</si>
  <si>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</si>
  <si>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</si>
  <si>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</si>
  <si>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</si>
  <si>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</si>
  <si>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</si>
  <si>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</si>
  <si>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</si>
  <si>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</si>
  <si>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</si>
  <si>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</si>
  <si>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</si>
  <si>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</si>
  <si>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</si>
  <si>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</si>
  <si>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</si>
  <si>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</si>
  <si>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</si>
  <si>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</si>
  <si>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</si>
  <si>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</si>
  <si>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</si>
  <si>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</si>
  <si>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</si>
  <si>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</si>
  <si>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</si>
  <si>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</si>
  <si>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</si>
  <si>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</si>
  <si>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</si>
  <si>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</si>
  <si>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</si>
  <si>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>Re-affirmation of subgroup chairs</t>
  </si>
  <si>
    <t>Telecon schedule</t>
  </si>
  <si>
    <t>OM Updates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</si>
  <si>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</si>
  <si>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</si>
  <si>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</si>
  <si>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</si>
  <si>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</si>
  <si>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</si>
  <si>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</si>
  <si>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</si>
  <si>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 xml:space="preserve">    6.4</t>
  </si>
  <si>
    <t>Study Group / Topic Interest Group motions</t>
  </si>
  <si>
    <t xml:space="preserve">  7</t>
  </si>
  <si>
    <t xml:space="preserve">    7.1</t>
  </si>
  <si>
    <t xml:space="preserve">    7.2</t>
  </si>
  <si>
    <t xml:space="preserve">    7.3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</si>
  <si>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</si>
  <si>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</si>
  <si>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</si>
  <si>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</si>
  <si>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</si>
  <si>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</si>
  <si>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</si>
  <si>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</si>
  <si>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</si>
  <si>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</si>
  <si>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</si>
  <si>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</si>
  <si>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</si>
  <si>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5G ad-hoc</t>
  </si>
  <si>
    <t>Review and approve 802.11 session agenda (especially Wed. topics)</t>
  </si>
  <si>
    <t>R1</t>
  </si>
  <si>
    <t>Asterjadhi</t>
  </si>
  <si>
    <t>Response to 3GPP Liaison on eLWA measurments</t>
  </si>
  <si>
    <t>Cariou</t>
  </si>
  <si>
    <t>New:R1</t>
  </si>
  <si>
    <t>On the propriety of motions</t>
  </si>
  <si>
    <t>Harkins</t>
  </si>
  <si>
    <t>Results of ePoll on effort expended in 802.11</t>
  </si>
  <si>
    <t xml:space="preserve">    4.5</t>
  </si>
  <si>
    <t xml:space="preserve">      4.5.1</t>
  </si>
  <si>
    <t xml:space="preserve">    4.6</t>
  </si>
  <si>
    <t xml:space="preserve">      4.6.1</t>
  </si>
  <si>
    <t xml:space="preserve">      4.6.2</t>
  </si>
  <si>
    <t xml:space="preserve">      4.6.3</t>
  </si>
  <si>
    <t xml:space="preserve">      4.6.4</t>
  </si>
  <si>
    <t>Wake up radio Study Group</t>
  </si>
  <si>
    <t>Park</t>
  </si>
  <si>
    <t>New: R3</t>
  </si>
  <si>
    <t>doc.: IEEE 802.11-16/0495r6</t>
  </si>
  <si>
    <t xml:space="preserve">    2.8</t>
  </si>
  <si>
    <t>Status of LRLP - completed its work</t>
  </si>
  <si>
    <t>New:R6</t>
  </si>
  <si>
    <t>Liaison report (time critical)</t>
  </si>
  <si>
    <t>R6</t>
  </si>
  <si>
    <t>Update on 3GPP liaison from 802.19</t>
  </si>
  <si>
    <t>Wang</t>
  </si>
  <si>
    <t>Yee</t>
  </si>
  <si>
    <t xml:space="preserve">    6.5</t>
  </si>
  <si>
    <t xml:space="preserve">      7.1.1</t>
  </si>
  <si>
    <t>Confirmation of TGaj chair</t>
  </si>
  <si>
    <t xml:space="preserve">      7.1.2</t>
  </si>
  <si>
    <t xml:space="preserve">      7.1.3</t>
  </si>
  <si>
    <t xml:space="preserve">      7.1.4</t>
  </si>
  <si>
    <t xml:space="preserve">      7.1.5</t>
  </si>
  <si>
    <t xml:space="preserve">      7.1.6</t>
  </si>
  <si>
    <t xml:space="preserve">      7.2.1</t>
  </si>
  <si>
    <t xml:space="preserve">      7.2.2</t>
  </si>
  <si>
    <t xml:space="preserve">      7.2.3</t>
  </si>
  <si>
    <t xml:space="preserve">      7.2.4</t>
  </si>
  <si>
    <t xml:space="preserve">      7.2.5</t>
  </si>
  <si>
    <t xml:space="preserve">      7.2.6</t>
  </si>
  <si>
    <t xml:space="preserve">      7.3.1</t>
  </si>
  <si>
    <t xml:space="preserve">      7.3.2</t>
  </si>
  <si>
    <t xml:space="preserve">      7.3.4</t>
  </si>
  <si>
    <t xml:space="preserve">      7.3.5</t>
  </si>
  <si>
    <t>R1 R6</t>
  </si>
  <si>
    <t xml:space="preserve">      7.3.6</t>
  </si>
  <si>
    <t xml:space="preserve">      7.3.7</t>
  </si>
  <si>
    <t xml:space="preserve">      7.3.8</t>
  </si>
  <si>
    <t xml:space="preserve">      7.3.9</t>
  </si>
  <si>
    <t xml:space="preserve">      7.3.10</t>
  </si>
  <si>
    <t xml:space="preserve">    7.4</t>
  </si>
  <si>
    <t xml:space="preserve">      7.4.1</t>
  </si>
  <si>
    <t>Liaison response to 3GPP</t>
  </si>
  <si>
    <t>ANA request for opportunistic encryption</t>
  </si>
  <si>
    <t xml:space="preserve">    8.4</t>
  </si>
  <si>
    <t xml:space="preserve">  9</t>
  </si>
  <si>
    <t xml:space="preserve">    9.1</t>
  </si>
  <si>
    <t xml:space="preserve">    9.2</t>
  </si>
  <si>
    <t xml:space="preserve">    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</si>
</sst>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82" fillId="0" borderId="0" xfId="61" applyFont="1" applyFill="1" applyAlignment="1" applyProtection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15" fillId="55" borderId="19" xfId="0" applyFont="1" applyFill="1" applyBorder="1" applyAlignment="1">
      <alignment vertical="center"/>
    </xf>
    <xf numFmtId="0" fontId="0" fillId="55" borderId="0" xfId="0" applyFill="1"/>
    <xf numFmtId="0" fontId="10" fillId="55" borderId="0" xfId="61" applyFill="1" applyAlignment="1" applyProtection="1"/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6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6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7" borderId="21" xfId="0" quotePrefix="1" applyNumberFormat="1" applyFont="1" applyFill="1" applyBorder="1" applyAlignment="1">
      <alignment wrapText="1"/>
    </xf>
    <xf numFmtId="49" fontId="12" fillId="57" borderId="22" xfId="0" quotePrefix="1" applyNumberFormat="1" applyFont="1" applyFill="1" applyBorder="1" applyAlignment="1">
      <alignment wrapText="1"/>
    </xf>
    <xf numFmtId="49" fontId="87" fillId="57" borderId="21" xfId="0" quotePrefix="1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87" fillId="57" borderId="22" xfId="0" quotePrefix="1" applyNumberFormat="1" applyFont="1" applyFill="1" applyBorder="1" applyAlignment="1">
      <alignment wrapText="1"/>
    </xf>
    <xf numFmtId="49" fontId="9" fillId="57" borderId="0" xfId="0" quotePrefix="1" applyNumberFormat="1" applyFont="1" applyFill="1" applyAlignment="1">
      <alignment wrapText="1"/>
    </xf>
    <xf numFmtId="49" fontId="7" fillId="57" borderId="0" xfId="0" applyNumberFormat="1" applyFont="1" applyFill="1" applyBorder="1" applyAlignment="1">
      <alignment wrapText="1"/>
    </xf>
    <xf numFmtId="49" fontId="12" fillId="57" borderId="10" xfId="0" applyNumberFormat="1" applyFont="1" applyFill="1" applyBorder="1" applyAlignment="1">
      <alignment wrapText="1"/>
    </xf>
    <xf numFmtId="49" fontId="87" fillId="57" borderId="0" xfId="0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49" fontId="87" fillId="57" borderId="10" xfId="0" applyNumberFormat="1" applyFont="1" applyFill="1" applyBorder="1" applyAlignment="1">
      <alignment wrapText="1"/>
    </xf>
    <xf numFmtId="49" fontId="9" fillId="57" borderId="0" xfId="0" applyNumberFormat="1" applyFont="1" applyFill="1" applyAlignment="1">
      <alignment wrapText="1"/>
    </xf>
    <xf numFmtId="49" fontId="88" fillId="57" borderId="0" xfId="61" applyNumberFormat="1" applyFont="1" applyFill="1" applyBorder="1" applyAlignment="1" applyProtection="1">
      <alignment wrapText="1"/>
    </xf>
    <xf numFmtId="49" fontId="88" fillId="57" borderId="10" xfId="61" applyNumberFormat="1" applyFont="1" applyFill="1" applyBorder="1" applyAlignment="1" applyProtection="1">
      <alignment wrapText="1"/>
    </xf>
    <xf numFmtId="1" fontId="7" fillId="57" borderId="0" xfId="0" applyNumberFormat="1" applyFont="1" applyFill="1" applyBorder="1" applyAlignment="1">
      <alignment wrapText="1"/>
    </xf>
    <xf numFmtId="1" fontId="12" fillId="57" borderId="10" xfId="0" applyNumberFormat="1" applyFont="1" applyFill="1" applyBorder="1" applyAlignment="1">
      <alignment wrapText="1"/>
    </xf>
    <xf numFmtId="1" fontId="87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1" fontId="87" fillId="57" borderId="10" xfId="0" applyNumberFormat="1" applyFont="1" applyFill="1" applyBorder="1" applyAlignment="1">
      <alignment wrapText="1"/>
    </xf>
    <xf numFmtId="1" fontId="9" fillId="57" borderId="0" xfId="0" applyNumberFormat="1" applyFont="1" applyFill="1" applyAlignment="1">
      <alignment wrapText="1"/>
    </xf>
    <xf numFmtId="49" fontId="7" fillId="57" borderId="15" xfId="0" applyNumberFormat="1" applyFont="1" applyFill="1" applyBorder="1" applyAlignment="1">
      <alignment wrapText="1"/>
    </xf>
    <xf numFmtId="49" fontId="12" fillId="57" borderId="16" xfId="0" applyNumberFormat="1" applyFont="1" applyFill="1" applyBorder="1" applyAlignment="1">
      <alignment wrapText="1"/>
    </xf>
    <xf numFmtId="49" fontId="87" fillId="57" borderId="15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49" fontId="87" fillId="57" borderId="16" xfId="0" applyNumberFormat="1" applyFont="1" applyFill="1" applyBorder="1" applyAlignment="1">
      <alignment wrapText="1"/>
    </xf>
    <xf numFmtId="49" fontId="9" fillId="57" borderId="23" xfId="0" quotePrefix="1" applyNumberFormat="1" applyFont="1" applyFill="1" applyBorder="1" applyAlignment="1">
      <alignment wrapText="1"/>
    </xf>
    <xf numFmtId="49" fontId="9" fillId="57" borderId="30" xfId="0" applyNumberFormat="1" applyFont="1" applyFill="1" applyBorder="1" applyAlignment="1">
      <alignment wrapText="1"/>
    </xf>
    <xf numFmtId="1" fontId="9" fillId="57" borderId="30" xfId="0" applyNumberFormat="1" applyFont="1" applyFill="1" applyBorder="1" applyAlignment="1">
      <alignment wrapText="1"/>
    </xf>
    <xf numFmtId="49" fontId="9" fillId="57" borderId="18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7" borderId="0" xfId="0" applyNumberFormat="1" applyFont="1" applyFill="1" applyBorder="1" applyAlignment="1">
      <alignment wrapText="1"/>
    </xf>
    <xf numFmtId="20" fontId="12" fillId="57" borderId="10" xfId="0" applyNumberFormat="1" applyFont="1" applyFill="1" applyBorder="1" applyAlignment="1">
      <alignment wrapText="1"/>
    </xf>
    <xf numFmtId="20" fontId="87" fillId="57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6" borderId="0" xfId="0" applyNumberFormat="1" applyFont="1" applyFill="1" applyAlignment="1">
      <alignment wrapText="1"/>
    </xf>
    <xf numFmtId="20" fontId="87" fillId="57" borderId="10" xfId="0" applyNumberFormat="1" applyFont="1" applyFill="1" applyBorder="1" applyAlignment="1">
      <alignment wrapText="1"/>
    </xf>
    <xf numFmtId="20" fontId="9" fillId="57" borderId="0" xfId="0" applyNumberFormat="1" applyFont="1" applyFill="1" applyAlignment="1">
      <alignment wrapText="1"/>
    </xf>
    <xf numFmtId="20" fontId="9" fillId="57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13" fillId="44" borderId="10" xfId="0" applyFont="1" applyFill="1" applyBorder="1" applyAlignment="1">
      <alignment horizontal="center" vertical="center" wrapText="1"/>
    </xf>
    <xf numFmtId="0" fontId="13" fillId="44" borderId="16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54" fillId="44" borderId="19" xfId="61" applyFont="1" applyFill="1" applyBorder="1" applyAlignment="1" applyProtection="1">
      <alignment horizontal="center" vertical="center" wrapText="1"/>
    </xf>
    <xf numFmtId="0" fontId="54" fillId="44" borderId="28" xfId="61" applyFont="1" applyFill="1" applyBorder="1" applyAlignment="1" applyProtection="1">
      <alignment horizontal="center" vertical="center" wrapText="1"/>
    </xf>
    <xf numFmtId="0" fontId="54" fillId="44" borderId="29" xfId="61" applyFont="1" applyFill="1" applyBorder="1" applyAlignment="1" applyProtection="1">
      <alignment horizontal="center" vertical="center" wrapText="1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7" fillId="35" borderId="18" xfId="0" applyFont="1" applyFill="1" applyBorder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8" fillId="37" borderId="19" xfId="61" applyFont="1" applyFill="1" applyBorder="1" applyAlignment="1" applyProtection="1">
      <alignment horizontal="center" vertical="center" wrapText="1"/>
    </xf>
    <xf numFmtId="0" fontId="8" fillId="37" borderId="28" xfId="61" applyFont="1" applyFill="1" applyBorder="1" applyAlignment="1" applyProtection="1">
      <alignment horizontal="center" vertical="center" wrapText="1"/>
    </xf>
    <xf numFmtId="0" fontId="8" fillId="37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4" fillId="44" borderId="24" xfId="0" applyFont="1" applyFill="1" applyBorder="1" applyAlignment="1">
      <alignment horizontal="center" vertical="center"/>
    </xf>
    <xf numFmtId="0" fontId="54" fillId="44" borderId="11" xfId="0" applyFont="1" applyFill="1" applyBorder="1" applyAlignment="1">
      <alignment horizontal="center" vertical="center"/>
    </xf>
    <xf numFmtId="0" fontId="54" fillId="44" borderId="25" xfId="0" applyFont="1" applyFill="1" applyBorder="1" applyAlignment="1">
      <alignment horizontal="center" vertical="center"/>
    </xf>
    <xf numFmtId="0" fontId="54" fillId="44" borderId="21" xfId="0" applyFont="1" applyFill="1" applyBorder="1" applyAlignment="1">
      <alignment horizontal="center" vertical="center"/>
    </xf>
    <xf numFmtId="0" fontId="54" fillId="44" borderId="0" xfId="0" applyFont="1" applyFill="1" applyBorder="1" applyAlignment="1">
      <alignment horizontal="center" vertical="center"/>
    </xf>
    <xf numFmtId="0" fontId="54" fillId="44" borderId="15" xfId="0" applyFont="1" applyFill="1" applyBorder="1" applyAlignment="1">
      <alignment horizontal="center" vertical="center"/>
    </xf>
    <xf numFmtId="0" fontId="54" fillId="44" borderId="22" xfId="0" applyFont="1" applyFill="1" applyBorder="1" applyAlignment="1">
      <alignment horizontal="center" vertical="center"/>
    </xf>
    <xf numFmtId="0" fontId="54" fillId="44" borderId="10" xfId="0" applyFont="1" applyFill="1" applyBorder="1" applyAlignment="1">
      <alignment horizontal="center" vertical="center"/>
    </xf>
    <xf numFmtId="0" fontId="54" fillId="44" borderId="16" xfId="0" applyFont="1" applyFill="1" applyBorder="1" applyAlignment="1">
      <alignment horizontal="center" vertical="center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132523</xdr:colOff>
      <xdr:row>8</xdr:row>
      <xdr:rowOff>30861</xdr:rowOff>
    </xdr:from>
    <xdr:to>
      <xdr:col>7</xdr:col>
      <xdr:colOff>505238</xdr:colOff>
      <xdr:row>23</xdr:row>
      <xdr:rowOff>74543</xdr:rowOff>
    </xdr:to>
    <xdr:pic>
      <xdr:nvPicPr>
        <xdr:cNvPr id="57" name="Picture 56" descr="http://www.ieee802.org/11/Photographs/2015/25th%20Anniversary/IMG_1670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4" y="1687383"/>
          <a:ext cx="5234607" cy="302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898071</xdr:colOff>
      <xdr:row>5</xdr:row>
      <xdr:rowOff>326572</xdr:rowOff>
    </xdr:from>
    <xdr:to>
      <xdr:col>31</xdr:col>
      <xdr:colOff>582710</xdr:colOff>
      <xdr:row>5</xdr:row>
      <xdr:rowOff>333745</xdr:rowOff>
    </xdr:to>
    <xdr:cxnSp macro="">
      <xdr:nvCxnSpPr>
        <xdr:cNvPr id="13" name="Straight Connector 12"/>
        <xdr:cNvCxnSpPr/>
      </xdr:nvCxnSpPr>
      <xdr:spPr bwMode="auto">
        <a:xfrm flipH="1">
          <a:off x="2109107" y="1850572"/>
          <a:ext cx="18380853" cy="717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5</xdr:row>
      <xdr:rowOff>326571</xdr:rowOff>
    </xdr:from>
    <xdr:to>
      <xdr:col>2</xdr:col>
      <xdr:colOff>15127</xdr:colOff>
      <xdr:row>26</xdr:row>
      <xdr:rowOff>1</xdr:rowOff>
    </xdr:to>
    <xdr:cxnSp macro="">
      <xdr:nvCxnSpPr>
        <xdr:cNvPr id="30" name="Straight Connector 29"/>
        <xdr:cNvCxnSpPr/>
      </xdr:nvCxnSpPr>
      <xdr:spPr bwMode="auto">
        <a:xfrm flipV="1">
          <a:off x="2137841" y="1850571"/>
          <a:ext cx="0" cy="43542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122465</xdr:colOff>
      <xdr:row>2</xdr:row>
      <xdr:rowOff>54428</xdr:rowOff>
    </xdr:from>
    <xdr:to>
      <xdr:col>36</xdr:col>
      <xdr:colOff>585107</xdr:colOff>
      <xdr:row>4</xdr:row>
      <xdr:rowOff>95249</xdr:rowOff>
    </xdr:to>
    <xdr:sp macro="" textlink="">
      <xdr:nvSpPr>
        <xdr:cNvPr id="33" name="Rectangular Callout 32"/>
        <xdr:cNvSpPr/>
      </xdr:nvSpPr>
      <xdr:spPr bwMode="auto">
        <a:xfrm>
          <a:off x="21866679" y="666749"/>
          <a:ext cx="1687285" cy="693964"/>
        </a:xfrm>
        <a:prstGeom prst="wedgeRectCallout">
          <a:avLst>
            <a:gd name="adj1" fmla="val -135141"/>
            <a:gd name="adj2" fmla="val 12132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32</xdr:col>
      <xdr:colOff>285749</xdr:colOff>
      <xdr:row>6</xdr:row>
      <xdr:rowOff>33617</xdr:rowOff>
    </xdr:from>
    <xdr:to>
      <xdr:col>38</xdr:col>
      <xdr:colOff>176891</xdr:colOff>
      <xdr:row>15</xdr:row>
      <xdr:rowOff>142475</xdr:rowOff>
    </xdr:to>
    <xdr:sp macro="" textlink="">
      <xdr:nvSpPr>
        <xdr:cNvPr id="11" name="TextBox 10"/>
        <xdr:cNvSpPr txBox="1"/>
      </xdr:nvSpPr>
      <xdr:spPr>
        <a:xfrm>
          <a:off x="20805320" y="1897796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89647</xdr:colOff>
      <xdr:row>35</xdr:row>
      <xdr:rowOff>123265</xdr:rowOff>
    </xdr:from>
    <xdr:to>
      <xdr:col>0</xdr:col>
      <xdr:colOff>952500</xdr:colOff>
      <xdr:row>39</xdr:row>
      <xdr:rowOff>123265</xdr:rowOff>
    </xdr:to>
    <xdr:sp macro="" textlink="">
      <xdr:nvSpPr>
        <xdr:cNvPr id="29" name="Multiply 28"/>
        <xdr:cNvSpPr/>
      </xdr:nvSpPr>
      <xdr:spPr bwMode="auto">
        <a:xfrm>
          <a:off x="89647" y="8124265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495" TargetMode="External"/><Relationship Id="rId13" Type="http://schemas.openxmlformats.org/officeDocument/2006/relationships/hyperlink" Target="https://mentor.ieee.org/802.11/dcn/11-16-0532" TargetMode="External"/><Relationship Id="rId18" Type="http://schemas.openxmlformats.org/officeDocument/2006/relationships/hyperlink" Target="https://mentor.ieee.org/802.11/dcn/11-16-0512" TargetMode="External"/><Relationship Id="rId26" Type="http://schemas.openxmlformats.org/officeDocument/2006/relationships/hyperlink" Target="https://mentor.ieee.org/802.11/dcn/11-16-0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51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514" TargetMode="External"/><Relationship Id="rId17" Type="http://schemas.openxmlformats.org/officeDocument/2006/relationships/hyperlink" Target="https://mentor.ieee.org/802.11/dcn/11-16-0511" TargetMode="External"/><Relationship Id="rId25" Type="http://schemas.openxmlformats.org/officeDocument/2006/relationships/hyperlink" Target="https://mentor.ieee.org/802.11/dcn/11-16-052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515" TargetMode="External"/><Relationship Id="rId20" Type="http://schemas.openxmlformats.org/officeDocument/2006/relationships/hyperlink" Target="https://mentor.ieee.org/802.11/dcn/11-16-0492" TargetMode="External"/><Relationship Id="rId29" Type="http://schemas.openxmlformats.org/officeDocument/2006/relationships/hyperlink" Target="https://mentor.ieee.org/802.11/dcn/11-16-053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520" TargetMode="External"/><Relationship Id="rId24" Type="http://schemas.openxmlformats.org/officeDocument/2006/relationships/hyperlink" Target="https://mentor.ieee.org/802.11/dcn/11-16-0526" TargetMode="External"/><Relationship Id="rId32" Type="http://schemas.openxmlformats.org/officeDocument/2006/relationships/hyperlink" Target="https://mentor.ieee.org/802.11/dcn/11-16-029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513" TargetMode="External"/><Relationship Id="rId23" Type="http://schemas.openxmlformats.org/officeDocument/2006/relationships/hyperlink" Target="https://mentor.ieee.org/802.11/dcn/11-16-0527" TargetMode="External"/><Relationship Id="rId28" Type="http://schemas.openxmlformats.org/officeDocument/2006/relationships/hyperlink" Target="https://mentor.ieee.org/802.11/dcn/11-16-0529" TargetMode="External"/><Relationship Id="rId10" Type="http://schemas.openxmlformats.org/officeDocument/2006/relationships/hyperlink" Target="https://mentor.ieee.org/802.11/dcn/11-16-0518" TargetMode="External"/><Relationship Id="rId19" Type="http://schemas.openxmlformats.org/officeDocument/2006/relationships/hyperlink" Target="https://mentor.ieee.org/802.11/dcn/11-16-0493" TargetMode="External"/><Relationship Id="rId31" Type="http://schemas.openxmlformats.org/officeDocument/2006/relationships/hyperlink" Target="https://mentor.ieee.org/802.11/dcn/11-16-0534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516" TargetMode="External"/><Relationship Id="rId14" Type="http://schemas.openxmlformats.org/officeDocument/2006/relationships/hyperlink" Target="https://mentor.ieee.org/802.11/dcn/11-16-0517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7" TargetMode="External"/><Relationship Id="rId30" Type="http://schemas.openxmlformats.org/officeDocument/2006/relationships/hyperlink" Target="https://mentor.ieee.org/802.11/dcn/11-16-05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49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7" TargetMode="External"/><Relationship Id="rId50" Type="http://schemas.openxmlformats.org/officeDocument/2006/relationships/hyperlink" Target="https://mentor.ieee.org/802.11/dcn/11-16-0495" TargetMode="External"/><Relationship Id="rId55" Type="http://schemas.openxmlformats.org/officeDocument/2006/relationships/hyperlink" Target="https://mentor.ieee.org/802.11/dcn/11-16-0497" TargetMode="External"/><Relationship Id="rId63" Type="http://schemas.openxmlformats.org/officeDocument/2006/relationships/hyperlink" Target="https://mentor.ieee.org/802.11/dcn/11-16-0530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29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495" TargetMode="External"/><Relationship Id="rId53" Type="http://schemas.openxmlformats.org/officeDocument/2006/relationships/hyperlink" Target="https://mentor.ieee.org/802.11/dcn/11-16-0497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hyperlink" Target="https://mentor.ieee.org/802.11/dcn/11-16-049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530" TargetMode="External"/><Relationship Id="rId82" Type="http://schemas.openxmlformats.org/officeDocument/2006/relationships/hyperlink" Target="https://mentor.ieee.org/802.11/dcn/11-16-0530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6-05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52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7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529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7" TargetMode="External"/><Relationship Id="rId59" Type="http://schemas.openxmlformats.org/officeDocument/2006/relationships/hyperlink" Target="https://mentor.ieee.org/802.11/dcn/11-16-0526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497" TargetMode="External"/><Relationship Id="rId62" Type="http://schemas.openxmlformats.org/officeDocument/2006/relationships/hyperlink" Target="https://mentor.ieee.org/802.11/dcn/11-16-0530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29" TargetMode="External"/><Relationship Id="rId88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527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531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495" TargetMode="External"/><Relationship Id="rId60" Type="http://schemas.openxmlformats.org/officeDocument/2006/relationships/hyperlink" Target="https://mentor.ieee.org/802.11/dcn/11-16-0525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49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522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183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184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42509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172</v>
      </c>
      <c r="D10" s="23"/>
      <c r="E10" s="23"/>
      <c r="F10" s="23"/>
      <c r="G10" s="23"/>
      <c r="H10" s="34"/>
      <c r="I10" s="57" t="s">
        <v>173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174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175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0" t="s">
        <v>136</v>
      </c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2"/>
    </row>
    <row r="23" spans="1:16" ht="20.100000000000001" customHeight="1" x14ac:dyDescent="0.3">
      <c r="B23" s="36" t="s">
        <v>135</v>
      </c>
      <c r="C23" s="253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5"/>
    </row>
    <row r="24" spans="1:16" ht="20.100000000000001" customHeight="1" x14ac:dyDescent="0.25">
      <c r="C24" s="256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8"/>
    </row>
    <row r="32" spans="1:16" ht="20.100000000000001" customHeight="1" x14ac:dyDescent="0.25">
      <c r="B32" s="37"/>
      <c r="C32" s="249"/>
      <c r="D32" s="249"/>
      <c r="E32" s="249"/>
      <c r="F32" s="249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8"/>
      <c r="D34" s="248"/>
      <c r="E34" s="248"/>
      <c r="F34" s="248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8"/>
      <c r="D36" s="248"/>
      <c r="E36" s="248"/>
      <c r="F36" s="248"/>
    </row>
    <row r="37" spans="2:6" ht="20.100000000000001" customHeight="1" x14ac:dyDescent="0.25">
      <c r="C37" s="248"/>
      <c r="D37" s="248"/>
      <c r="E37" s="248"/>
      <c r="F37" s="24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9" sqref="C9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9" t="str">
        <f>Parameters!B1</f>
        <v>157th IEEE 802.11 WIRELESS LOCAL AREA NETWORKS SESSION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1"/>
      <c r="IS2" s="1" t="s">
        <v>4</v>
      </c>
    </row>
    <row r="3" spans="1:253" ht="15.75" customHeight="1" x14ac:dyDescent="0.2"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4"/>
    </row>
    <row r="4" spans="1:253" ht="15.75" customHeight="1" x14ac:dyDescent="0.2">
      <c r="B4" s="265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7"/>
    </row>
    <row r="5" spans="1:253" ht="21" customHeight="1" x14ac:dyDescent="0.2">
      <c r="B5" s="268" t="str">
        <f>Parameters!B2</f>
        <v>Hilton Waikoloa Village, HI, USA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</row>
    <row r="6" spans="1:253" ht="15.75" customHeight="1" x14ac:dyDescent="0.2"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</row>
    <row r="7" spans="1:253" ht="15.75" customHeight="1" x14ac:dyDescent="0.2">
      <c r="A7" s="54"/>
      <c r="B7" s="271" t="str">
        <f>Parameters!B3</f>
        <v>May 15-20, 2016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74"/>
      <c r="R7" s="74"/>
    </row>
    <row r="8" spans="1:253" ht="15.75" customHeight="1" x14ac:dyDescent="0.2">
      <c r="A8" s="54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74"/>
      <c r="R8" s="74"/>
    </row>
    <row r="9" spans="1:253" ht="15.75" customHeight="1" x14ac:dyDescent="0.2">
      <c r="A9" s="54"/>
      <c r="B9" s="74"/>
      <c r="C9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0" t="s">
        <v>3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74"/>
      <c r="R25" s="74"/>
    </row>
    <row r="26" spans="1:21" ht="15.75" customHeight="1" x14ac:dyDescent="0.2">
      <c r="A26" s="54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74"/>
      <c r="R26" s="74"/>
    </row>
    <row r="27" spans="1:21" ht="15.75" customHeight="1" x14ac:dyDescent="0.2">
      <c r="B27" s="269" t="s">
        <v>134</v>
      </c>
      <c r="C27" s="269"/>
      <c r="D27" s="269"/>
      <c r="E27" s="269"/>
      <c r="F27" s="269"/>
      <c r="G27" s="269"/>
      <c r="H27" s="269"/>
      <c r="I27" s="269"/>
      <c r="J27" s="275"/>
      <c r="K27" s="275"/>
      <c r="L27" s="272" t="str">
        <f>Title!C14</f>
        <v>adrian.p.stephens@ieee.org</v>
      </c>
      <c r="M27" s="273"/>
      <c r="N27" s="273"/>
      <c r="O27" s="273"/>
      <c r="P27" s="273"/>
      <c r="Q27" s="273"/>
      <c r="R27" s="273"/>
    </row>
    <row r="28" spans="1:21" ht="15.75" customHeight="1" x14ac:dyDescent="0.2">
      <c r="B28" s="276"/>
      <c r="C28" s="276"/>
      <c r="D28" s="276"/>
      <c r="E28" s="276"/>
      <c r="F28" s="276"/>
      <c r="G28" s="276"/>
      <c r="H28" s="276"/>
      <c r="I28" s="276"/>
      <c r="J28" s="275"/>
      <c r="K28" s="275"/>
      <c r="L28" s="274"/>
      <c r="M28" s="274"/>
      <c r="N28" s="274"/>
      <c r="O28" s="274"/>
      <c r="P28" s="274"/>
      <c r="Q28" s="274"/>
      <c r="R28" s="274"/>
    </row>
    <row r="29" spans="1:21" ht="15.75" customHeight="1" x14ac:dyDescent="0.2">
      <c r="B29" s="269" t="s">
        <v>54</v>
      </c>
      <c r="C29" s="269"/>
      <c r="D29" s="269"/>
      <c r="E29" s="269"/>
      <c r="F29" s="269"/>
      <c r="G29" s="269"/>
      <c r="H29" s="269"/>
      <c r="I29" s="269"/>
      <c r="J29" s="275"/>
      <c r="K29" s="275"/>
      <c r="L29" s="272" t="str">
        <f>Title!I14</f>
        <v>jrosdahl@ieee.org</v>
      </c>
      <c r="M29" s="273"/>
      <c r="N29" s="273"/>
      <c r="O29" s="273"/>
      <c r="P29" s="273"/>
      <c r="Q29" s="273"/>
      <c r="R29" s="273"/>
    </row>
    <row r="30" spans="1:21" ht="15.75" customHeight="1" x14ac:dyDescent="0.2">
      <c r="B30" s="276"/>
      <c r="C30" s="276"/>
      <c r="D30" s="276"/>
      <c r="E30" s="276"/>
      <c r="F30" s="276"/>
      <c r="G30" s="276"/>
      <c r="H30" s="276"/>
      <c r="I30" s="276"/>
      <c r="J30" s="275"/>
      <c r="K30" s="275"/>
      <c r="L30" s="274"/>
      <c r="M30" s="274"/>
      <c r="N30" s="274"/>
      <c r="O30" s="274"/>
      <c r="P30" s="274"/>
      <c r="Q30" s="274"/>
      <c r="R30" s="274"/>
    </row>
    <row r="31" spans="1:21" ht="15.75" customHeight="1" x14ac:dyDescent="0.2">
      <c r="B31" s="269" t="s">
        <v>65</v>
      </c>
      <c r="C31" s="269"/>
      <c r="D31" s="269"/>
      <c r="E31" s="269"/>
      <c r="F31" s="269"/>
      <c r="G31" s="269"/>
      <c r="H31" s="269"/>
      <c r="I31" s="269"/>
      <c r="J31" s="275"/>
      <c r="K31" s="275"/>
      <c r="L31" s="272" t="str">
        <f>Title!I20</f>
        <v>dorothy.stanley@hpe.com</v>
      </c>
      <c r="M31" s="273"/>
      <c r="N31" s="273"/>
      <c r="O31" s="273"/>
      <c r="P31" s="273"/>
      <c r="Q31" s="273"/>
      <c r="R31" s="273"/>
    </row>
    <row r="32" spans="1:21" ht="15.75" customHeight="1" x14ac:dyDescent="0.2">
      <c r="B32" s="276"/>
      <c r="C32" s="276"/>
      <c r="D32" s="276"/>
      <c r="E32" s="276"/>
      <c r="F32" s="276"/>
      <c r="G32" s="276"/>
      <c r="H32" s="276"/>
      <c r="I32" s="276"/>
      <c r="J32" s="275"/>
      <c r="K32" s="275"/>
      <c r="L32" s="274"/>
      <c r="M32" s="274"/>
      <c r="N32" s="274"/>
      <c r="O32" s="274"/>
      <c r="P32" s="274"/>
      <c r="Q32" s="274"/>
      <c r="R32" s="27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8" customFormat="1" x14ac:dyDescent="0.2">
      <c r="A3" s="277" t="s">
        <v>107</v>
      </c>
      <c r="B3" s="277"/>
      <c r="C3" s="107"/>
      <c r="D3" s="107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199</v>
      </c>
    </row>
    <row r="6" spans="1:5" x14ac:dyDescent="0.2">
      <c r="A6" s="133" t="s">
        <v>146</v>
      </c>
      <c r="B6" s="134" t="s">
        <v>145</v>
      </c>
      <c r="C6" s="134" t="s">
        <v>147</v>
      </c>
      <c r="D6" s="135"/>
      <c r="E6" s="130" t="s">
        <v>200</v>
      </c>
    </row>
    <row r="7" spans="1:5" x14ac:dyDescent="0.2">
      <c r="A7" s="82" t="s">
        <v>140</v>
      </c>
      <c r="B7" s="48" t="s">
        <v>141</v>
      </c>
      <c r="C7" s="48" t="s">
        <v>153</v>
      </c>
      <c r="D7" s="70" t="s">
        <v>195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197</v>
      </c>
    </row>
    <row r="9" spans="1:5" ht="12.75" customHeight="1" x14ac:dyDescent="0.2">
      <c r="A9" s="136" t="s">
        <v>48</v>
      </c>
      <c r="B9" s="47" t="s">
        <v>207</v>
      </c>
      <c r="C9" s="47" t="s">
        <v>208</v>
      </c>
      <c r="D9" s="70" t="s">
        <v>209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196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210</v>
      </c>
    </row>
    <row r="12" spans="1:5" ht="12.75" customHeight="1" x14ac:dyDescent="0.2">
      <c r="A12" s="92" t="s">
        <v>143</v>
      </c>
      <c r="B12" s="48" t="s">
        <v>169</v>
      </c>
      <c r="C12" s="48" t="s">
        <v>170</v>
      </c>
      <c r="D12" s="70" t="s">
        <v>198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194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201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193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204</v>
      </c>
    </row>
    <row r="17" spans="1:10" ht="12.75" customHeight="1" x14ac:dyDescent="0.2">
      <c r="A17" s="78" t="s">
        <v>155</v>
      </c>
      <c r="B17" s="48" t="s">
        <v>144</v>
      </c>
      <c r="C17" s="48" t="s">
        <v>151</v>
      </c>
      <c r="D17" s="70" t="s">
        <v>188</v>
      </c>
    </row>
    <row r="18" spans="1:10" ht="12.75" customHeight="1" x14ac:dyDescent="0.2">
      <c r="A18" s="87" t="s">
        <v>168</v>
      </c>
      <c r="B18" s="48" t="s">
        <v>152</v>
      </c>
      <c r="C18" s="47" t="s">
        <v>159</v>
      </c>
      <c r="D18" s="70" t="s">
        <v>192</v>
      </c>
    </row>
    <row r="19" spans="1:10" x14ac:dyDescent="0.2">
      <c r="A19" s="104" t="s">
        <v>162</v>
      </c>
      <c r="B19" s="48" t="s">
        <v>163</v>
      </c>
      <c r="C19" s="47" t="s">
        <v>164</v>
      </c>
      <c r="D19" s="70" t="s">
        <v>203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11" customFormat="1" ht="15" customHeight="1" x14ac:dyDescent="0.2">
      <c r="A21" s="109" t="s">
        <v>108</v>
      </c>
      <c r="B21" s="109"/>
      <c r="C21" s="108"/>
      <c r="D21" s="110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11" customFormat="1" ht="12.75" customHeight="1" x14ac:dyDescent="0.2">
      <c r="A24" s="112" t="s">
        <v>113</v>
      </c>
      <c r="B24" s="113"/>
      <c r="C24" s="2"/>
      <c r="D24" s="108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171</v>
      </c>
      <c r="B30" s="131" t="s">
        <v>176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11" customFormat="1" x14ac:dyDescent="0.2">
      <c r="A33" s="114" t="s">
        <v>122</v>
      </c>
      <c r="B33" s="115"/>
      <c r="C33" s="108"/>
      <c r="D33" s="108"/>
    </row>
    <row r="34" spans="1:4" x14ac:dyDescent="0.2">
      <c r="A34" s="52" t="s">
        <v>124</v>
      </c>
      <c r="B34" s="76" t="s">
        <v>185</v>
      </c>
      <c r="C34" s="2"/>
      <c r="D34" s="2"/>
    </row>
    <row r="35" spans="1:4" x14ac:dyDescent="0.2">
      <c r="A35" s="52" t="s">
        <v>125</v>
      </c>
      <c r="B35" s="76" t="s">
        <v>186</v>
      </c>
      <c r="C35" s="2"/>
      <c r="D35" s="2"/>
    </row>
    <row r="36" spans="1:4" x14ac:dyDescent="0.2">
      <c r="A36" s="52" t="s">
        <v>126</v>
      </c>
      <c r="B36" s="76" t="s">
        <v>211</v>
      </c>
      <c r="C36" s="2"/>
      <c r="D36" s="2"/>
    </row>
    <row r="37" spans="1:4" ht="14.25" x14ac:dyDescent="0.2">
      <c r="A37" s="52" t="s">
        <v>129</v>
      </c>
      <c r="B37" s="76" t="s">
        <v>205</v>
      </c>
      <c r="C37" s="2"/>
      <c r="D37" s="2"/>
    </row>
    <row r="38" spans="1:4" ht="14.25" x14ac:dyDescent="0.2">
      <c r="A38" s="52" t="s">
        <v>131</v>
      </c>
      <c r="B38" s="76" t="s">
        <v>212</v>
      </c>
      <c r="C38" s="2"/>
      <c r="D38" s="2"/>
    </row>
    <row r="39" spans="1:4" x14ac:dyDescent="0.2">
      <c r="A39" s="52" t="s">
        <v>130</v>
      </c>
      <c r="B39" s="76" t="s">
        <v>206</v>
      </c>
      <c r="C39" s="2"/>
      <c r="D39" s="2"/>
    </row>
    <row r="40" spans="1:4" x14ac:dyDescent="0.2">
      <c r="A40" s="52" t="s">
        <v>127</v>
      </c>
      <c r="B40" s="76" t="s">
        <v>187</v>
      </c>
      <c r="C40" s="2"/>
      <c r="D40" s="2"/>
    </row>
    <row r="41" spans="1:4" x14ac:dyDescent="0.2">
      <c r="A41" s="52" t="s">
        <v>2</v>
      </c>
      <c r="B41" s="76" t="s">
        <v>213</v>
      </c>
      <c r="C41" s="2"/>
      <c r="D41" s="2"/>
    </row>
    <row r="42" spans="1:4" x14ac:dyDescent="0.2">
      <c r="A42" s="52" t="s">
        <v>128</v>
      </c>
      <c r="B42" s="76" t="s">
        <v>214</v>
      </c>
      <c r="C42" s="2"/>
      <c r="D42" s="2"/>
    </row>
    <row r="43" spans="1:4" x14ac:dyDescent="0.2">
      <c r="A43" s="52" t="s">
        <v>215</v>
      </c>
      <c r="B43" s="76" t="s">
        <v>202</v>
      </c>
      <c r="C43" s="2"/>
      <c r="D43" s="2"/>
    </row>
    <row r="44" spans="1:4" x14ac:dyDescent="0.2">
      <c r="A44" s="52" t="s">
        <v>216</v>
      </c>
      <c r="B44" s="76" t="s">
        <v>217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11" customFormat="1" x14ac:dyDescent="0.2">
      <c r="A48" s="116" t="s">
        <v>157</v>
      </c>
      <c r="B48" s="116"/>
      <c r="C48" s="108"/>
      <c r="D48" s="108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11" customFormat="1" x14ac:dyDescent="0.2">
      <c r="A52" s="117" t="s">
        <v>160</v>
      </c>
      <c r="B52" s="89"/>
      <c r="C52" s="89"/>
      <c r="D52" s="89"/>
    </row>
    <row r="53" spans="1:4" x14ac:dyDescent="0.2">
      <c r="A53" s="118" t="s">
        <v>53</v>
      </c>
      <c r="B53" s="91" t="s">
        <v>161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158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0" r:id="rId9"/>
    <hyperlink ref="D5" r:id="rId10"/>
    <hyperlink ref="D7" r:id="rId11"/>
    <hyperlink ref="D8" r:id="rId12"/>
    <hyperlink ref="D11" r:id="rId13"/>
    <hyperlink ref="D12" r:id="rId14"/>
    <hyperlink ref="D13" r:id="rId15"/>
    <hyperlink ref="D14" r:id="rId16"/>
    <hyperlink ref="D15" r:id="rId17"/>
    <hyperlink ref="D16" r:id="rId18"/>
    <hyperlink ref="D17" r:id="rId19"/>
    <hyperlink ref="D18" r:id="rId20"/>
    <hyperlink ref="D19" r:id="rId21"/>
    <hyperlink ref="B3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D9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activeCell="O7" sqref="O7:O10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376" t="str">
        <f>" 802.11 Agenda R" &amp;Parameters!B8</f>
        <v xml:space="preserve"> 802.11 Agenda R6</v>
      </c>
      <c r="B1" s="378" t="str">
        <f>Parameters!B2</f>
        <v>Hilton Waikoloa Village, HI, USA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s="2" customFormat="1" ht="20.25" customHeight="1" x14ac:dyDescent="0.2">
      <c r="A2" s="377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77"/>
      <c r="B3" s="384" t="str">
        <f>Parameters!B3</f>
        <v>May 15-20, 2016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42505</v>
      </c>
      <c r="C5" s="349">
        <f>B5+1</f>
        <v>42506</v>
      </c>
      <c r="D5" s="350"/>
      <c r="E5" s="350"/>
      <c r="F5" s="350"/>
      <c r="G5" s="350"/>
      <c r="H5" s="351"/>
      <c r="I5" s="349">
        <f>B5+2</f>
        <v>42507</v>
      </c>
      <c r="J5" s="350"/>
      <c r="K5" s="350"/>
      <c r="L5" s="350"/>
      <c r="M5" s="350"/>
      <c r="N5" s="351"/>
      <c r="O5" s="349">
        <f>B5+3</f>
        <v>42508</v>
      </c>
      <c r="P5" s="350"/>
      <c r="Q5" s="350"/>
      <c r="R5" s="350"/>
      <c r="S5" s="350"/>
      <c r="T5" s="351"/>
      <c r="U5" s="349">
        <f>B5+4</f>
        <v>42509</v>
      </c>
      <c r="V5" s="350"/>
      <c r="W5" s="350"/>
      <c r="X5" s="350"/>
      <c r="Y5" s="350"/>
      <c r="Z5" s="351"/>
      <c r="AA5" s="349">
        <f>B5+5</f>
        <v>42510</v>
      </c>
      <c r="AB5" s="350"/>
      <c r="AC5" s="350"/>
      <c r="AD5" s="350"/>
      <c r="AE5" s="350"/>
      <c r="AF5" s="351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82" t="s">
        <v>150</v>
      </c>
      <c r="J6" s="383"/>
      <c r="K6" s="383"/>
      <c r="L6" s="383"/>
      <c r="M6" s="38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21"/>
      <c r="C7" s="290" t="s">
        <v>189</v>
      </c>
      <c r="D7" s="291"/>
      <c r="E7" s="291"/>
      <c r="F7" s="291"/>
      <c r="G7" s="291"/>
      <c r="H7" s="292"/>
      <c r="I7" s="379" t="s">
        <v>149</v>
      </c>
      <c r="J7" s="308"/>
      <c r="K7" s="280" t="s">
        <v>154</v>
      </c>
      <c r="L7" s="355" t="s">
        <v>178</v>
      </c>
      <c r="M7" s="308"/>
      <c r="N7" s="308"/>
      <c r="O7" s="329"/>
      <c r="P7" s="352" t="s">
        <v>1</v>
      </c>
      <c r="Q7" s="302" t="s">
        <v>190</v>
      </c>
      <c r="R7" s="355" t="s">
        <v>178</v>
      </c>
      <c r="S7" s="364" t="s">
        <v>47</v>
      </c>
      <c r="T7" s="308"/>
      <c r="U7" s="352" t="s">
        <v>1</v>
      </c>
      <c r="V7" s="329"/>
      <c r="W7" s="305" t="s">
        <v>56</v>
      </c>
      <c r="X7" s="282" t="s">
        <v>52</v>
      </c>
      <c r="Y7" s="278" t="s">
        <v>57</v>
      </c>
      <c r="Z7" s="361" t="s">
        <v>177</v>
      </c>
      <c r="AA7" s="388" t="s">
        <v>68</v>
      </c>
      <c r="AB7" s="389"/>
      <c r="AC7" s="389"/>
      <c r="AD7" s="389"/>
      <c r="AE7" s="389"/>
      <c r="AF7" s="390"/>
    </row>
    <row r="8" spans="1:32" s="2" customFormat="1" ht="15.75" customHeight="1" x14ac:dyDescent="0.2">
      <c r="A8" s="101" t="s">
        <v>37</v>
      </c>
      <c r="B8" s="121"/>
      <c r="C8" s="293"/>
      <c r="D8" s="294"/>
      <c r="E8" s="294"/>
      <c r="F8" s="294"/>
      <c r="G8" s="294"/>
      <c r="H8" s="295"/>
      <c r="I8" s="380"/>
      <c r="J8" s="309"/>
      <c r="K8" s="281"/>
      <c r="L8" s="356"/>
      <c r="M8" s="309"/>
      <c r="N8" s="309"/>
      <c r="O8" s="330"/>
      <c r="P8" s="353"/>
      <c r="Q8" s="303"/>
      <c r="R8" s="356"/>
      <c r="S8" s="365"/>
      <c r="T8" s="309"/>
      <c r="U8" s="353"/>
      <c r="V8" s="330"/>
      <c r="W8" s="306"/>
      <c r="X8" s="282"/>
      <c r="Y8" s="279"/>
      <c r="Z8" s="362"/>
      <c r="AA8" s="391"/>
      <c r="AB8" s="392"/>
      <c r="AC8" s="392"/>
      <c r="AD8" s="392"/>
      <c r="AE8" s="392"/>
      <c r="AF8" s="393"/>
    </row>
    <row r="9" spans="1:32" s="2" customFormat="1" ht="15.75" customHeight="1" x14ac:dyDescent="0.2">
      <c r="A9" s="125" t="s">
        <v>35</v>
      </c>
      <c r="B9" s="95"/>
      <c r="C9" s="284" t="s">
        <v>191</v>
      </c>
      <c r="D9" s="285"/>
      <c r="E9" s="285"/>
      <c r="F9" s="285"/>
      <c r="G9" s="285"/>
      <c r="H9" s="286"/>
      <c r="I9" s="380"/>
      <c r="J9" s="309"/>
      <c r="K9" s="281"/>
      <c r="L9" s="356"/>
      <c r="M9" s="309"/>
      <c r="N9" s="309"/>
      <c r="O9" s="330"/>
      <c r="P9" s="353"/>
      <c r="Q9" s="303"/>
      <c r="R9" s="356"/>
      <c r="S9" s="365"/>
      <c r="T9" s="309"/>
      <c r="U9" s="353"/>
      <c r="V9" s="330"/>
      <c r="W9" s="306"/>
      <c r="X9" s="282"/>
      <c r="Y9" s="279"/>
      <c r="Z9" s="362"/>
      <c r="AA9" s="391"/>
      <c r="AB9" s="392"/>
      <c r="AC9" s="392"/>
      <c r="AD9" s="392"/>
      <c r="AE9" s="392"/>
      <c r="AF9" s="393"/>
    </row>
    <row r="10" spans="1:32" s="2" customFormat="1" ht="15.75" customHeight="1" x14ac:dyDescent="0.2">
      <c r="A10" s="125" t="s">
        <v>36</v>
      </c>
      <c r="B10" s="95"/>
      <c r="C10" s="287"/>
      <c r="D10" s="288"/>
      <c r="E10" s="288"/>
      <c r="F10" s="288"/>
      <c r="G10" s="288"/>
      <c r="H10" s="289"/>
      <c r="I10" s="381"/>
      <c r="J10" s="310"/>
      <c r="K10" s="281"/>
      <c r="L10" s="357"/>
      <c r="M10" s="310"/>
      <c r="N10" s="310"/>
      <c r="O10" s="331"/>
      <c r="P10" s="354"/>
      <c r="Q10" s="304"/>
      <c r="R10" s="357"/>
      <c r="S10" s="366"/>
      <c r="T10" s="310"/>
      <c r="U10" s="354"/>
      <c r="V10" s="331"/>
      <c r="W10" s="307"/>
      <c r="X10" s="283"/>
      <c r="Y10" s="279"/>
      <c r="Z10" s="363"/>
      <c r="AA10" s="391"/>
      <c r="AB10" s="392"/>
      <c r="AC10" s="392"/>
      <c r="AD10" s="392"/>
      <c r="AE10" s="392"/>
      <c r="AF10" s="393"/>
    </row>
    <row r="11" spans="1:32" s="2" customFormat="1" ht="27" customHeight="1" x14ac:dyDescent="0.2">
      <c r="A11" s="126" t="s">
        <v>22</v>
      </c>
      <c r="B11" s="124"/>
      <c r="C11" s="314" t="s">
        <v>7</v>
      </c>
      <c r="D11" s="315"/>
      <c r="E11" s="315"/>
      <c r="F11" s="315"/>
      <c r="G11" s="315"/>
      <c r="H11" s="311"/>
      <c r="I11" s="312" t="s">
        <v>7</v>
      </c>
      <c r="J11" s="312"/>
      <c r="K11" s="312"/>
      <c r="L11" s="312"/>
      <c r="M11" s="312"/>
      <c r="N11" s="312"/>
      <c r="O11" s="311" t="s">
        <v>7</v>
      </c>
      <c r="P11" s="312"/>
      <c r="Q11" s="312"/>
      <c r="R11" s="312"/>
      <c r="S11" s="312"/>
      <c r="T11" s="312"/>
      <c r="U11" s="312" t="s">
        <v>7</v>
      </c>
      <c r="V11" s="312"/>
      <c r="W11" s="312"/>
      <c r="X11" s="312"/>
      <c r="Y11" s="312"/>
      <c r="Z11" s="312"/>
      <c r="AA11" s="391"/>
      <c r="AB11" s="392"/>
      <c r="AC11" s="392"/>
      <c r="AD11" s="392"/>
      <c r="AE11" s="392"/>
      <c r="AF11" s="393"/>
    </row>
    <row r="12" spans="1:32" s="2" customFormat="1" ht="15.75" customHeight="1" x14ac:dyDescent="0.2">
      <c r="A12" s="123" t="s">
        <v>21</v>
      </c>
      <c r="B12" s="95"/>
      <c r="C12" s="296" t="s">
        <v>66</v>
      </c>
      <c r="D12" s="280" t="s">
        <v>154</v>
      </c>
      <c r="E12" s="302" t="s">
        <v>190</v>
      </c>
      <c r="F12" s="299" t="s">
        <v>53</v>
      </c>
      <c r="G12" s="305" t="s">
        <v>56</v>
      </c>
      <c r="H12" s="308"/>
      <c r="I12" s="296" t="s">
        <v>66</v>
      </c>
      <c r="J12" s="296" t="s">
        <v>66</v>
      </c>
      <c r="K12" s="280" t="s">
        <v>154</v>
      </c>
      <c r="L12" s="308"/>
      <c r="M12" s="364" t="s">
        <v>47</v>
      </c>
      <c r="N12" s="361" t="s">
        <v>177</v>
      </c>
      <c r="O12" s="284" t="s">
        <v>67</v>
      </c>
      <c r="P12" s="285"/>
      <c r="Q12" s="285"/>
      <c r="R12" s="285"/>
      <c r="S12" s="285"/>
      <c r="T12" s="286"/>
      <c r="U12" s="296" t="s">
        <v>66</v>
      </c>
      <c r="V12" s="280" t="s">
        <v>154</v>
      </c>
      <c r="W12" s="302" t="s">
        <v>190</v>
      </c>
      <c r="X12" s="278" t="s">
        <v>57</v>
      </c>
      <c r="Y12" s="305" t="s">
        <v>56</v>
      </c>
      <c r="Z12" s="361" t="s">
        <v>177</v>
      </c>
      <c r="AA12" s="391"/>
      <c r="AB12" s="392"/>
      <c r="AC12" s="392"/>
      <c r="AD12" s="392"/>
      <c r="AE12" s="392"/>
      <c r="AF12" s="393"/>
    </row>
    <row r="13" spans="1:32" s="2" customFormat="1" ht="15.75" customHeight="1" x14ac:dyDescent="0.2">
      <c r="A13" s="123" t="s">
        <v>23</v>
      </c>
      <c r="B13" s="95"/>
      <c r="C13" s="297"/>
      <c r="D13" s="281"/>
      <c r="E13" s="303"/>
      <c r="F13" s="300"/>
      <c r="G13" s="306"/>
      <c r="H13" s="309"/>
      <c r="I13" s="297"/>
      <c r="J13" s="297"/>
      <c r="K13" s="281"/>
      <c r="L13" s="309"/>
      <c r="M13" s="365"/>
      <c r="N13" s="362"/>
      <c r="O13" s="385"/>
      <c r="P13" s="386"/>
      <c r="Q13" s="386"/>
      <c r="R13" s="386"/>
      <c r="S13" s="386"/>
      <c r="T13" s="387"/>
      <c r="U13" s="297"/>
      <c r="V13" s="281"/>
      <c r="W13" s="303"/>
      <c r="X13" s="279"/>
      <c r="Y13" s="306"/>
      <c r="Z13" s="362"/>
      <c r="AA13" s="391"/>
      <c r="AB13" s="392"/>
      <c r="AC13" s="392"/>
      <c r="AD13" s="392"/>
      <c r="AE13" s="392"/>
      <c r="AF13" s="393"/>
    </row>
    <row r="14" spans="1:32" s="2" customFormat="1" ht="15.75" customHeight="1" x14ac:dyDescent="0.2">
      <c r="A14" s="123" t="s">
        <v>24</v>
      </c>
      <c r="B14" s="95"/>
      <c r="C14" s="297"/>
      <c r="D14" s="281"/>
      <c r="E14" s="303"/>
      <c r="F14" s="300"/>
      <c r="G14" s="306"/>
      <c r="H14" s="309"/>
      <c r="I14" s="297"/>
      <c r="J14" s="297"/>
      <c r="K14" s="281"/>
      <c r="L14" s="309"/>
      <c r="M14" s="365"/>
      <c r="N14" s="362"/>
      <c r="O14" s="385"/>
      <c r="P14" s="386"/>
      <c r="Q14" s="386"/>
      <c r="R14" s="386"/>
      <c r="S14" s="386"/>
      <c r="T14" s="387"/>
      <c r="U14" s="297"/>
      <c r="V14" s="281"/>
      <c r="W14" s="303"/>
      <c r="X14" s="279"/>
      <c r="Y14" s="306"/>
      <c r="Z14" s="362"/>
      <c r="AA14" s="394"/>
      <c r="AB14" s="395"/>
      <c r="AC14" s="395"/>
      <c r="AD14" s="395"/>
      <c r="AE14" s="395"/>
      <c r="AF14" s="396"/>
    </row>
    <row r="15" spans="1:32" s="2" customFormat="1" ht="15.75" customHeight="1" x14ac:dyDescent="0.2">
      <c r="A15" s="123" t="s">
        <v>25</v>
      </c>
      <c r="B15" s="95"/>
      <c r="C15" s="298"/>
      <c r="D15" s="281"/>
      <c r="E15" s="304"/>
      <c r="F15" s="301"/>
      <c r="G15" s="307"/>
      <c r="H15" s="310"/>
      <c r="I15" s="298"/>
      <c r="J15" s="298"/>
      <c r="K15" s="281"/>
      <c r="L15" s="310"/>
      <c r="M15" s="366"/>
      <c r="N15" s="363"/>
      <c r="O15" s="287"/>
      <c r="P15" s="288"/>
      <c r="Q15" s="288"/>
      <c r="R15" s="288"/>
      <c r="S15" s="288"/>
      <c r="T15" s="289"/>
      <c r="U15" s="298"/>
      <c r="V15" s="281"/>
      <c r="W15" s="304"/>
      <c r="X15" s="279"/>
      <c r="Y15" s="307"/>
      <c r="Z15" s="363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6" t="s">
        <v>41</v>
      </c>
      <c r="B16" s="128"/>
      <c r="C16" s="312" t="s">
        <v>34</v>
      </c>
      <c r="D16" s="312"/>
      <c r="E16" s="312"/>
      <c r="F16" s="312"/>
      <c r="G16" s="312"/>
      <c r="H16" s="312"/>
      <c r="I16" s="312" t="s">
        <v>34</v>
      </c>
      <c r="J16" s="312"/>
      <c r="K16" s="312"/>
      <c r="L16" s="312"/>
      <c r="M16" s="312"/>
      <c r="N16" s="312"/>
      <c r="O16" s="311" t="s">
        <v>34</v>
      </c>
      <c r="P16" s="312"/>
      <c r="Q16" s="312"/>
      <c r="R16" s="312"/>
      <c r="S16" s="312"/>
      <c r="T16" s="312"/>
      <c r="U16" s="312" t="s">
        <v>34</v>
      </c>
      <c r="V16" s="312"/>
      <c r="W16" s="312"/>
      <c r="X16" s="312"/>
      <c r="Y16" s="312"/>
      <c r="Z16" s="312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9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1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67" t="s">
        <v>420</v>
      </c>
      <c r="AB17" s="368"/>
      <c r="AC17" s="368"/>
      <c r="AD17" s="368"/>
      <c r="AE17" s="368"/>
      <c r="AF17" s="369"/>
    </row>
    <row r="18" spans="1:32" s="2" customFormat="1" ht="15.75" customHeight="1" x14ac:dyDescent="0.2">
      <c r="A18" s="102" t="s">
        <v>58</v>
      </c>
      <c r="B18" s="120"/>
      <c r="C18" s="332" t="s">
        <v>162</v>
      </c>
      <c r="D18" s="280" t="s">
        <v>154</v>
      </c>
      <c r="E18" s="302" t="s">
        <v>190</v>
      </c>
      <c r="F18" s="337" t="s">
        <v>179</v>
      </c>
      <c r="G18" s="278" t="s">
        <v>57</v>
      </c>
      <c r="H18" s="308"/>
      <c r="I18" s="332" t="s">
        <v>162</v>
      </c>
      <c r="J18" s="308"/>
      <c r="K18" s="302" t="s">
        <v>190</v>
      </c>
      <c r="L18" s="308"/>
      <c r="M18" s="282" t="s">
        <v>52</v>
      </c>
      <c r="N18" s="358" t="s">
        <v>48</v>
      </c>
      <c r="O18" s="296" t="s">
        <v>66</v>
      </c>
      <c r="P18" s="296" t="s">
        <v>66</v>
      </c>
      <c r="Q18" s="319" t="s">
        <v>166</v>
      </c>
      <c r="R18" s="278" t="s">
        <v>57</v>
      </c>
      <c r="S18" s="282" t="s">
        <v>52</v>
      </c>
      <c r="T18" s="308"/>
      <c r="U18" s="329"/>
      <c r="V18" s="352" t="s">
        <v>1</v>
      </c>
      <c r="W18" s="319" t="s">
        <v>166</v>
      </c>
      <c r="X18" s="302" t="s">
        <v>190</v>
      </c>
      <c r="Y18" s="282" t="s">
        <v>52</v>
      </c>
      <c r="Z18" s="329"/>
      <c r="AA18" s="370"/>
      <c r="AB18" s="371"/>
      <c r="AC18" s="371"/>
      <c r="AD18" s="371"/>
      <c r="AE18" s="371"/>
      <c r="AF18" s="372"/>
    </row>
    <row r="19" spans="1:32" s="2" customFormat="1" ht="15.75" customHeight="1" x14ac:dyDescent="0.2">
      <c r="A19" s="123" t="s">
        <v>59</v>
      </c>
      <c r="B19" s="95"/>
      <c r="C19" s="333"/>
      <c r="D19" s="281"/>
      <c r="E19" s="303"/>
      <c r="F19" s="338"/>
      <c r="G19" s="279"/>
      <c r="H19" s="309"/>
      <c r="I19" s="333"/>
      <c r="J19" s="309"/>
      <c r="K19" s="303"/>
      <c r="L19" s="309"/>
      <c r="M19" s="282"/>
      <c r="N19" s="359"/>
      <c r="O19" s="297"/>
      <c r="P19" s="297"/>
      <c r="Q19" s="320"/>
      <c r="R19" s="279"/>
      <c r="S19" s="282"/>
      <c r="T19" s="309"/>
      <c r="U19" s="330"/>
      <c r="V19" s="353"/>
      <c r="W19" s="320"/>
      <c r="X19" s="303"/>
      <c r="Y19" s="282"/>
      <c r="Z19" s="330"/>
      <c r="AA19" s="370"/>
      <c r="AB19" s="371"/>
      <c r="AC19" s="371"/>
      <c r="AD19" s="371"/>
      <c r="AE19" s="371"/>
      <c r="AF19" s="372"/>
    </row>
    <row r="20" spans="1:32" s="2" customFormat="1" ht="15.75" customHeight="1" x14ac:dyDescent="0.2">
      <c r="A20" s="102" t="s">
        <v>60</v>
      </c>
      <c r="B20" s="121"/>
      <c r="C20" s="333"/>
      <c r="D20" s="281"/>
      <c r="E20" s="303"/>
      <c r="F20" s="338"/>
      <c r="G20" s="279"/>
      <c r="H20" s="309"/>
      <c r="I20" s="333"/>
      <c r="J20" s="309"/>
      <c r="K20" s="303"/>
      <c r="L20" s="309"/>
      <c r="M20" s="282"/>
      <c r="N20" s="359"/>
      <c r="O20" s="297"/>
      <c r="P20" s="297"/>
      <c r="Q20" s="320"/>
      <c r="R20" s="279"/>
      <c r="S20" s="282"/>
      <c r="T20" s="309"/>
      <c r="U20" s="330"/>
      <c r="V20" s="353"/>
      <c r="W20" s="320"/>
      <c r="X20" s="303"/>
      <c r="Y20" s="282"/>
      <c r="Z20" s="330"/>
      <c r="AA20" s="370"/>
      <c r="AB20" s="371"/>
      <c r="AC20" s="371"/>
      <c r="AD20" s="371"/>
      <c r="AE20" s="371"/>
      <c r="AF20" s="372"/>
    </row>
    <row r="21" spans="1:32" s="2" customFormat="1" ht="16.5" customHeight="1" x14ac:dyDescent="0.2">
      <c r="A21" s="102" t="s">
        <v>61</v>
      </c>
      <c r="B21" s="122"/>
      <c r="C21" s="333"/>
      <c r="D21" s="281"/>
      <c r="E21" s="304"/>
      <c r="F21" s="339"/>
      <c r="G21" s="279"/>
      <c r="H21" s="310"/>
      <c r="I21" s="333"/>
      <c r="J21" s="310"/>
      <c r="K21" s="304"/>
      <c r="L21" s="310"/>
      <c r="M21" s="283"/>
      <c r="N21" s="360"/>
      <c r="O21" s="298"/>
      <c r="P21" s="298"/>
      <c r="Q21" s="320"/>
      <c r="R21" s="279"/>
      <c r="S21" s="283"/>
      <c r="T21" s="310"/>
      <c r="U21" s="331"/>
      <c r="V21" s="354"/>
      <c r="W21" s="320"/>
      <c r="X21" s="304"/>
      <c r="Y21" s="283"/>
      <c r="Z21" s="331"/>
      <c r="AA21" s="370"/>
      <c r="AB21" s="371"/>
      <c r="AC21" s="371"/>
      <c r="AD21" s="371"/>
      <c r="AE21" s="371"/>
      <c r="AF21" s="372"/>
    </row>
    <row r="22" spans="1:32" s="2" customFormat="1" ht="25.5" x14ac:dyDescent="0.2">
      <c r="A22" s="59" t="s">
        <v>26</v>
      </c>
      <c r="B22" s="59"/>
      <c r="C22" s="312" t="s">
        <v>7</v>
      </c>
      <c r="D22" s="312"/>
      <c r="E22" s="312"/>
      <c r="F22" s="312"/>
      <c r="G22" s="312"/>
      <c r="H22" s="312"/>
      <c r="I22" s="312" t="s">
        <v>7</v>
      </c>
      <c r="J22" s="312"/>
      <c r="K22" s="312"/>
      <c r="L22" s="312"/>
      <c r="M22" s="312"/>
      <c r="N22" s="312"/>
      <c r="O22" s="311" t="s">
        <v>7</v>
      </c>
      <c r="P22" s="312"/>
      <c r="Q22" s="312"/>
      <c r="R22" s="312"/>
      <c r="S22" s="312"/>
      <c r="T22" s="312"/>
      <c r="U22" s="312" t="s">
        <v>7</v>
      </c>
      <c r="V22" s="312"/>
      <c r="W22" s="312"/>
      <c r="X22" s="312"/>
      <c r="Y22" s="312"/>
      <c r="Z22" s="312"/>
      <c r="AA22" s="373"/>
      <c r="AB22" s="374"/>
      <c r="AC22" s="374"/>
      <c r="AD22" s="374"/>
      <c r="AE22" s="374"/>
      <c r="AF22" s="375"/>
    </row>
    <row r="23" spans="1:32" s="2" customFormat="1" ht="15.75" customHeight="1" x14ac:dyDescent="0.2">
      <c r="A23" s="102" t="s">
        <v>17</v>
      </c>
      <c r="B23" s="318" t="s">
        <v>70</v>
      </c>
      <c r="C23" s="296" t="s">
        <v>66</v>
      </c>
      <c r="D23" s="296" t="s">
        <v>66</v>
      </c>
      <c r="E23" s="302" t="s">
        <v>190</v>
      </c>
      <c r="F23" s="278" t="s">
        <v>57</v>
      </c>
      <c r="G23" s="305" t="s">
        <v>56</v>
      </c>
      <c r="H23" s="308"/>
      <c r="I23" s="296" t="s">
        <v>66</v>
      </c>
      <c r="J23" s="296" t="s">
        <v>66</v>
      </c>
      <c r="K23" s="319" t="s">
        <v>166</v>
      </c>
      <c r="L23" s="305" t="s">
        <v>56</v>
      </c>
      <c r="M23" s="282" t="s">
        <v>52</v>
      </c>
      <c r="N23" s="308"/>
      <c r="O23" s="296" t="s">
        <v>66</v>
      </c>
      <c r="P23" s="296" t="s">
        <v>66</v>
      </c>
      <c r="Q23" s="352" t="s">
        <v>1</v>
      </c>
      <c r="R23" s="355" t="s">
        <v>178</v>
      </c>
      <c r="S23" s="282" t="s">
        <v>52</v>
      </c>
      <c r="T23" s="308"/>
      <c r="U23" s="296" t="s">
        <v>66</v>
      </c>
      <c r="V23" s="305" t="s">
        <v>56</v>
      </c>
      <c r="W23" s="355" t="s">
        <v>178</v>
      </c>
      <c r="X23" s="278" t="s">
        <v>57</v>
      </c>
      <c r="Y23" s="282" t="s">
        <v>52</v>
      </c>
      <c r="Z23" s="308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18"/>
      <c r="C24" s="297"/>
      <c r="D24" s="297"/>
      <c r="E24" s="303"/>
      <c r="F24" s="279"/>
      <c r="G24" s="306"/>
      <c r="H24" s="309"/>
      <c r="I24" s="297"/>
      <c r="J24" s="297"/>
      <c r="K24" s="320"/>
      <c r="L24" s="306"/>
      <c r="M24" s="282"/>
      <c r="N24" s="309"/>
      <c r="O24" s="297"/>
      <c r="P24" s="297"/>
      <c r="Q24" s="353"/>
      <c r="R24" s="356"/>
      <c r="S24" s="282"/>
      <c r="T24" s="309"/>
      <c r="U24" s="297"/>
      <c r="V24" s="306"/>
      <c r="W24" s="356"/>
      <c r="X24" s="279"/>
      <c r="Y24" s="282"/>
      <c r="Z24" s="309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18"/>
      <c r="C25" s="297"/>
      <c r="D25" s="297"/>
      <c r="E25" s="303"/>
      <c r="F25" s="279"/>
      <c r="G25" s="306"/>
      <c r="H25" s="309"/>
      <c r="I25" s="297"/>
      <c r="J25" s="297"/>
      <c r="K25" s="320"/>
      <c r="L25" s="306"/>
      <c r="M25" s="282"/>
      <c r="N25" s="309"/>
      <c r="O25" s="297"/>
      <c r="P25" s="297"/>
      <c r="Q25" s="353"/>
      <c r="R25" s="356"/>
      <c r="S25" s="282"/>
      <c r="T25" s="309"/>
      <c r="U25" s="297"/>
      <c r="V25" s="306"/>
      <c r="W25" s="356"/>
      <c r="X25" s="279"/>
      <c r="Y25" s="282"/>
      <c r="Z25" s="309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3" t="s">
        <v>40</v>
      </c>
      <c r="B26" s="95"/>
      <c r="C26" s="298"/>
      <c r="D26" s="298"/>
      <c r="E26" s="304"/>
      <c r="F26" s="279"/>
      <c r="G26" s="307"/>
      <c r="H26" s="310"/>
      <c r="I26" s="298"/>
      <c r="J26" s="298"/>
      <c r="K26" s="320"/>
      <c r="L26" s="307"/>
      <c r="M26" s="283"/>
      <c r="N26" s="310"/>
      <c r="O26" s="298"/>
      <c r="P26" s="298"/>
      <c r="Q26" s="354"/>
      <c r="R26" s="357"/>
      <c r="S26" s="283"/>
      <c r="T26" s="310"/>
      <c r="U26" s="298"/>
      <c r="V26" s="307"/>
      <c r="W26" s="357"/>
      <c r="X26" s="279"/>
      <c r="Y26" s="283"/>
      <c r="Z26" s="310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16" t="s">
        <v>69</v>
      </c>
      <c r="C27" s="340" t="s">
        <v>49</v>
      </c>
      <c r="D27" s="341"/>
      <c r="E27" s="341"/>
      <c r="F27" s="341"/>
      <c r="G27" s="341"/>
      <c r="H27" s="342"/>
      <c r="I27" s="312" t="s">
        <v>49</v>
      </c>
      <c r="J27" s="312"/>
      <c r="K27" s="312"/>
      <c r="L27" s="312"/>
      <c r="M27" s="312"/>
      <c r="N27" s="312"/>
      <c r="O27" s="71"/>
      <c r="P27" s="72"/>
      <c r="Q27" s="72"/>
      <c r="R27" s="72"/>
      <c r="S27" s="72"/>
      <c r="T27" s="72"/>
      <c r="U27" s="312" t="s">
        <v>49</v>
      </c>
      <c r="V27" s="312"/>
      <c r="W27" s="312"/>
      <c r="X27" s="312"/>
      <c r="Y27" s="312"/>
      <c r="Z27" s="312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16"/>
      <c r="C28" s="343"/>
      <c r="D28" s="344"/>
      <c r="E28" s="344"/>
      <c r="F28" s="344"/>
      <c r="G28" s="344"/>
      <c r="H28" s="345"/>
      <c r="I28" s="312"/>
      <c r="J28" s="312"/>
      <c r="K28" s="312"/>
      <c r="L28" s="312"/>
      <c r="M28" s="312"/>
      <c r="N28" s="312"/>
      <c r="O28" s="71"/>
      <c r="P28" s="93"/>
      <c r="Q28" s="93"/>
      <c r="R28" s="93"/>
      <c r="S28" s="93"/>
      <c r="T28" s="132"/>
      <c r="U28" s="312"/>
      <c r="V28" s="312"/>
      <c r="W28" s="312"/>
      <c r="X28" s="312"/>
      <c r="Y28" s="312"/>
      <c r="Z28" s="312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16"/>
      <c r="C29" s="346"/>
      <c r="D29" s="347"/>
      <c r="E29" s="347"/>
      <c r="F29" s="347"/>
      <c r="G29" s="347"/>
      <c r="H29" s="348"/>
      <c r="I29" s="312"/>
      <c r="J29" s="312"/>
      <c r="K29" s="312"/>
      <c r="L29" s="312"/>
      <c r="M29" s="312"/>
      <c r="N29" s="312"/>
      <c r="O29" s="321" t="s">
        <v>167</v>
      </c>
      <c r="P29" s="322"/>
      <c r="Q29" s="322"/>
      <c r="R29" s="322"/>
      <c r="S29" s="322"/>
      <c r="T29" s="322"/>
      <c r="U29" s="312"/>
      <c r="V29" s="312"/>
      <c r="W29" s="312"/>
      <c r="X29" s="312"/>
      <c r="Y29" s="312"/>
      <c r="Z29" s="312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20"/>
      <c r="C30" s="296" t="s">
        <v>66</v>
      </c>
      <c r="D30" s="296" t="s">
        <v>66</v>
      </c>
      <c r="E30" s="334" t="s">
        <v>502</v>
      </c>
      <c r="F30" s="278" t="s">
        <v>57</v>
      </c>
      <c r="G30" s="308"/>
      <c r="H30" s="308"/>
      <c r="I30" s="296" t="s">
        <v>66</v>
      </c>
      <c r="J30" s="308"/>
      <c r="K30" s="308"/>
      <c r="L30" s="308"/>
      <c r="M30" s="305" t="s">
        <v>56</v>
      </c>
      <c r="N30" s="308"/>
      <c r="O30" s="323"/>
      <c r="P30" s="324"/>
      <c r="Q30" s="324"/>
      <c r="R30" s="324"/>
      <c r="S30" s="324"/>
      <c r="T30" s="325"/>
      <c r="U30" s="316" t="s">
        <v>69</v>
      </c>
      <c r="V30" s="316"/>
      <c r="W30" s="316"/>
      <c r="X30" s="316"/>
      <c r="Y30" s="316"/>
      <c r="Z30" s="329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21"/>
      <c r="C31" s="297"/>
      <c r="D31" s="297"/>
      <c r="E31" s="335"/>
      <c r="F31" s="279"/>
      <c r="G31" s="309"/>
      <c r="H31" s="309"/>
      <c r="I31" s="297"/>
      <c r="J31" s="309"/>
      <c r="K31" s="309"/>
      <c r="L31" s="309"/>
      <c r="M31" s="306"/>
      <c r="N31" s="309"/>
      <c r="O31" s="323"/>
      <c r="P31" s="324"/>
      <c r="Q31" s="324"/>
      <c r="R31" s="324"/>
      <c r="S31" s="324"/>
      <c r="T31" s="325"/>
      <c r="U31" s="316"/>
      <c r="V31" s="316"/>
      <c r="W31" s="316"/>
      <c r="X31" s="316"/>
      <c r="Y31" s="316"/>
      <c r="Z31" s="330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21"/>
      <c r="C32" s="297"/>
      <c r="D32" s="297"/>
      <c r="E32" s="335"/>
      <c r="F32" s="279"/>
      <c r="G32" s="309"/>
      <c r="H32" s="309"/>
      <c r="I32" s="297"/>
      <c r="J32" s="309"/>
      <c r="K32" s="309"/>
      <c r="L32" s="309"/>
      <c r="M32" s="306"/>
      <c r="N32" s="309"/>
      <c r="O32" s="323"/>
      <c r="P32" s="324"/>
      <c r="Q32" s="324"/>
      <c r="R32" s="324"/>
      <c r="S32" s="324"/>
      <c r="T32" s="325"/>
      <c r="U32" s="316"/>
      <c r="V32" s="316"/>
      <c r="W32" s="316"/>
      <c r="X32" s="316"/>
      <c r="Y32" s="316"/>
      <c r="Z32" s="330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21"/>
      <c r="C33" s="298"/>
      <c r="D33" s="298"/>
      <c r="E33" s="336"/>
      <c r="F33" s="279"/>
      <c r="G33" s="310"/>
      <c r="H33" s="310"/>
      <c r="I33" s="298"/>
      <c r="J33" s="310"/>
      <c r="K33" s="310"/>
      <c r="L33" s="310"/>
      <c r="M33" s="307"/>
      <c r="N33" s="310"/>
      <c r="O33" s="323"/>
      <c r="P33" s="324"/>
      <c r="Q33" s="324"/>
      <c r="R33" s="324"/>
      <c r="S33" s="324"/>
      <c r="T33" s="325"/>
      <c r="U33" s="316"/>
      <c r="V33" s="316"/>
      <c r="W33" s="316"/>
      <c r="X33" s="316"/>
      <c r="Y33" s="316"/>
      <c r="Z33" s="331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7" t="s">
        <v>43</v>
      </c>
      <c r="B34" s="95"/>
      <c r="C34" s="96"/>
      <c r="D34" s="96"/>
      <c r="E34" s="96"/>
      <c r="F34" s="96"/>
      <c r="G34" s="96"/>
      <c r="H34" s="95"/>
      <c r="I34" s="103"/>
      <c r="J34" s="95"/>
      <c r="K34" s="95"/>
      <c r="L34" s="103"/>
      <c r="M34" s="95"/>
      <c r="N34" s="99"/>
      <c r="O34" s="326"/>
      <c r="P34" s="327"/>
      <c r="Q34" s="327"/>
      <c r="R34" s="327"/>
      <c r="S34" s="327"/>
      <c r="T34" s="328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7" t="s">
        <v>44</v>
      </c>
      <c r="B35" s="95"/>
      <c r="C35" s="96"/>
      <c r="D35" s="96"/>
      <c r="E35" s="96"/>
      <c r="F35" s="96"/>
      <c r="G35" s="96"/>
      <c r="H35" s="95"/>
      <c r="I35" s="96"/>
      <c r="J35" s="96"/>
      <c r="K35" s="96"/>
      <c r="L35" s="96"/>
      <c r="M35" s="96"/>
      <c r="N35" s="96"/>
      <c r="O35" s="119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17" t="s">
        <v>148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</row>
    <row r="37" spans="1:32" x14ac:dyDescent="0.2">
      <c r="A37" s="313"/>
      <c r="B37" s="313"/>
      <c r="C37" s="105"/>
      <c r="D37" s="105"/>
      <c r="E37" s="105"/>
      <c r="F37" s="105"/>
      <c r="G37" s="105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13"/>
      <c r="B38" s="313"/>
      <c r="C38" s="105"/>
      <c r="D38" s="105"/>
      <c r="E38" s="105"/>
      <c r="F38" s="105"/>
      <c r="G38" s="105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13"/>
      <c r="B39" s="313"/>
      <c r="C39" s="105"/>
      <c r="D39" s="105"/>
      <c r="E39" s="105"/>
      <c r="F39" s="105"/>
      <c r="G39" s="105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5"/>
      <c r="B40" s="105"/>
      <c r="C40" s="105"/>
      <c r="D40" s="105"/>
      <c r="E40" s="105"/>
      <c r="F40" s="105"/>
      <c r="G40" s="105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2">
    <mergeCell ref="AA17:AF22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R18:R21"/>
    <mergeCell ref="V12:V15"/>
    <mergeCell ref="X7:X10"/>
    <mergeCell ref="C9:H10"/>
    <mergeCell ref="C7:H8"/>
    <mergeCell ref="C12:C15"/>
    <mergeCell ref="D12:D15"/>
    <mergeCell ref="F12:F15"/>
    <mergeCell ref="E12:E15"/>
    <mergeCell ref="G12:G15"/>
    <mergeCell ref="H12:H15"/>
    <mergeCell ref="X18:X21"/>
    <mergeCell ref="W12:W15"/>
    <mergeCell ref="O11:T1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2"/>
  <sheetViews>
    <sheetView tabSelected="1" topLeftCell="A138"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9" customWidth="1"/>
    <col min="7" max="7" width="10.7109375" style="181" customWidth="1"/>
    <col min="8" max="8" width="8.7109375" style="239" customWidth="1"/>
    <col min="9" max="9" width="12.7109375" style="150" customWidth="1"/>
  </cols>
  <sheetData>
    <row r="1" spans="1:9" ht="24.95" customHeight="1" x14ac:dyDescent="0.4">
      <c r="A1" s="247" t="str">
        <f>Parameters!B1</f>
        <v>157th IEEE 802.11 WIRELESS LOCAL AREA NETWORKS SESSION</v>
      </c>
      <c r="B1" s="242"/>
      <c r="C1" s="242"/>
      <c r="D1" s="242"/>
      <c r="E1" s="242"/>
      <c r="F1" s="242"/>
      <c r="G1" s="242"/>
      <c r="H1" s="242"/>
      <c r="I1" s="242"/>
    </row>
    <row r="2" spans="1:9" ht="24.95" customHeight="1" x14ac:dyDescent="0.4">
      <c r="A2" s="247" t="str">
        <f>Parameters!B2</f>
        <v>Hilton Waikoloa Village, HI, USA</v>
      </c>
      <c r="B2" s="242"/>
      <c r="C2" s="242"/>
      <c r="D2" s="242"/>
      <c r="E2" s="242"/>
      <c r="F2" s="242"/>
      <c r="G2" s="242"/>
      <c r="H2" s="242"/>
      <c r="I2" s="242"/>
    </row>
    <row r="3" spans="1:9" ht="24.95" customHeight="1" x14ac:dyDescent="0.4">
      <c r="A3" s="247" t="str">
        <f>Parameters!B3</f>
        <v>May 15-20, 2016</v>
      </c>
      <c r="B3" s="242"/>
      <c r="C3" s="242"/>
      <c r="D3" s="242"/>
      <c r="E3" s="242"/>
      <c r="F3" s="242"/>
      <c r="G3" s="242"/>
      <c r="H3" s="242"/>
      <c r="I3" s="242"/>
    </row>
    <row r="4" spans="1:9" ht="18" customHeight="1" x14ac:dyDescent="0.25">
      <c r="A4" s="241" t="s">
        <v>218</v>
      </c>
      <c r="B4" s="242"/>
      <c r="C4" s="242"/>
      <c r="D4" s="242"/>
      <c r="E4" s="242"/>
      <c r="F4" s="242"/>
      <c r="G4" s="242"/>
      <c r="H4" s="242"/>
      <c r="I4" s="242"/>
    </row>
    <row r="5" spans="1:9" ht="18" customHeight="1" x14ac:dyDescent="0.25">
      <c r="A5" s="241" t="s">
        <v>219</v>
      </c>
      <c r="B5" s="242"/>
      <c r="C5" s="242"/>
      <c r="D5" s="242"/>
      <c r="E5" s="242"/>
      <c r="F5" s="242"/>
      <c r="G5" s="242"/>
      <c r="H5" s="242"/>
      <c r="I5" s="242"/>
    </row>
    <row r="6" spans="1:9" ht="18" customHeight="1" x14ac:dyDescent="0.25">
      <c r="A6" s="241" t="s">
        <v>220</v>
      </c>
      <c r="B6" s="242"/>
      <c r="C6" s="242"/>
      <c r="D6" s="242"/>
      <c r="E6" s="242"/>
      <c r="F6" s="242"/>
      <c r="G6" s="242"/>
      <c r="H6" s="242"/>
      <c r="I6" s="242"/>
    </row>
    <row r="7" spans="1:9" ht="18" customHeight="1" x14ac:dyDescent="0.25">
      <c r="A7" s="241" t="s">
        <v>221</v>
      </c>
      <c r="B7" s="242"/>
      <c r="C7" s="242"/>
      <c r="D7" s="242"/>
      <c r="E7" s="242"/>
      <c r="F7" s="242"/>
      <c r="G7" s="242"/>
      <c r="H7" s="242"/>
      <c r="I7" s="242"/>
    </row>
    <row r="8" spans="1:9" ht="30" customHeight="1" x14ac:dyDescent="0.4">
      <c r="A8" s="243" t="str">
        <f>"Agenda R" &amp; Parameters!$B$8</f>
        <v>Agenda R6</v>
      </c>
      <c r="B8" s="244"/>
      <c r="C8" s="244"/>
      <c r="D8" s="244"/>
      <c r="E8" s="244"/>
      <c r="F8" s="244"/>
      <c r="G8" s="244"/>
      <c r="H8" s="244"/>
      <c r="I8" s="244"/>
    </row>
    <row r="12" spans="1:9" ht="15.75" x14ac:dyDescent="0.25">
      <c r="A12" s="245" t="s">
        <v>222</v>
      </c>
      <c r="B12" s="246"/>
      <c r="C12" s="246"/>
      <c r="D12" s="246"/>
      <c r="E12" s="246"/>
      <c r="F12" s="246"/>
      <c r="G12" s="246"/>
      <c r="H12" s="246"/>
      <c r="I12" s="246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138" t="s">
        <v>231</v>
      </c>
      <c r="B14" s="151"/>
      <c r="C14" s="151" t="s">
        <v>232</v>
      </c>
      <c r="D14" s="151"/>
      <c r="E14" s="151"/>
      <c r="F14" s="221"/>
      <c r="G14" s="169"/>
      <c r="H14" s="221"/>
      <c r="I14" s="182"/>
    </row>
    <row r="15" spans="1:9" ht="15" x14ac:dyDescent="0.2">
      <c r="A15" s="139" t="s">
        <v>233</v>
      </c>
      <c r="B15" s="152" t="s">
        <v>234</v>
      </c>
      <c r="C15" s="152" t="s">
        <v>235</v>
      </c>
      <c r="D15" s="152"/>
      <c r="E15" s="152" t="s">
        <v>236</v>
      </c>
      <c r="F15" s="222">
        <v>0.37847222222222227</v>
      </c>
      <c r="G15" s="170">
        <v>1</v>
      </c>
      <c r="H15" s="222">
        <f t="shared" ref="H15:H20" si="0">F15+TIME(0,G15,0)</f>
        <v>0.37916666666666671</v>
      </c>
      <c r="I15" s="183"/>
    </row>
    <row r="16" spans="1:9" ht="30" x14ac:dyDescent="0.2">
      <c r="A16" s="139" t="s">
        <v>237</v>
      </c>
      <c r="B16" s="152" t="s">
        <v>234</v>
      </c>
      <c r="C16" s="152" t="s">
        <v>238</v>
      </c>
      <c r="D16" s="152"/>
      <c r="E16" s="152" t="s">
        <v>239</v>
      </c>
      <c r="F16" s="222">
        <f>H15</f>
        <v>0.37916666666666671</v>
      </c>
      <c r="G16" s="170">
        <v>1</v>
      </c>
      <c r="H16" s="222">
        <f t="shared" si="0"/>
        <v>0.37986111111111115</v>
      </c>
      <c r="I16" s="183"/>
    </row>
    <row r="17" spans="1:9" ht="30" x14ac:dyDescent="0.2">
      <c r="A17" s="139" t="s">
        <v>240</v>
      </c>
      <c r="B17" s="152" t="s">
        <v>234</v>
      </c>
      <c r="C17" s="152" t="s">
        <v>241</v>
      </c>
      <c r="D17" s="162" t="s">
        <v>242</v>
      </c>
      <c r="E17" s="152" t="s">
        <v>236</v>
      </c>
      <c r="F17" s="222">
        <f>H16</f>
        <v>0.37986111111111115</v>
      </c>
      <c r="G17" s="170">
        <v>1</v>
      </c>
      <c r="H17" s="222">
        <f t="shared" si="0"/>
        <v>0.38055555555555559</v>
      </c>
      <c r="I17" s="183"/>
    </row>
    <row r="18" spans="1:9" ht="30" x14ac:dyDescent="0.2">
      <c r="A18" s="139" t="s">
        <v>243</v>
      </c>
      <c r="B18" s="152" t="s">
        <v>244</v>
      </c>
      <c r="C18" s="152" t="s">
        <v>503</v>
      </c>
      <c r="D18" s="162" t="s">
        <v>124</v>
      </c>
      <c r="E18" s="152" t="s">
        <v>236</v>
      </c>
      <c r="F18" s="222">
        <f>H17</f>
        <v>0.38055555555555559</v>
      </c>
      <c r="G18" s="170">
        <v>2</v>
      </c>
      <c r="H18" s="222">
        <f t="shared" si="0"/>
        <v>0.38194444444444448</v>
      </c>
      <c r="I18" s="183" t="s">
        <v>504</v>
      </c>
    </row>
    <row r="19" spans="1:9" ht="30" x14ac:dyDescent="0.2">
      <c r="A19" s="139" t="s">
        <v>245</v>
      </c>
      <c r="B19" s="152" t="s">
        <v>244</v>
      </c>
      <c r="C19" s="152" t="s">
        <v>246</v>
      </c>
      <c r="D19" s="162" t="s">
        <v>247</v>
      </c>
      <c r="E19" s="152" t="s">
        <v>248</v>
      </c>
      <c r="F19" s="222">
        <f>H18</f>
        <v>0.38194444444444448</v>
      </c>
      <c r="G19" s="170">
        <v>1</v>
      </c>
      <c r="H19" s="222">
        <f t="shared" si="0"/>
        <v>0.38263888888888892</v>
      </c>
      <c r="I19" s="183"/>
    </row>
    <row r="20" spans="1:9" ht="15" x14ac:dyDescent="0.2">
      <c r="A20" s="140" t="s">
        <v>249</v>
      </c>
      <c r="B20" s="153" t="s">
        <v>234</v>
      </c>
      <c r="C20" s="153" t="s">
        <v>250</v>
      </c>
      <c r="D20" s="153"/>
      <c r="E20" s="153" t="s">
        <v>236</v>
      </c>
      <c r="F20" s="223">
        <f>H19</f>
        <v>0.38263888888888892</v>
      </c>
      <c r="G20" s="171">
        <v>1</v>
      </c>
      <c r="H20" s="223">
        <f t="shared" si="0"/>
        <v>0.38333333333333336</v>
      </c>
      <c r="I20" s="184"/>
    </row>
    <row r="22" spans="1:9" ht="15.75" x14ac:dyDescent="0.25">
      <c r="A22" s="138" t="s">
        <v>251</v>
      </c>
      <c r="B22" s="151"/>
      <c r="C22" s="151" t="s">
        <v>252</v>
      </c>
      <c r="D22" s="151"/>
      <c r="E22" s="151"/>
      <c r="F22" s="221"/>
      <c r="G22" s="169"/>
      <c r="H22" s="221"/>
      <c r="I22" s="182"/>
    </row>
    <row r="23" spans="1:9" ht="15.75" x14ac:dyDescent="0.25">
      <c r="A23" s="141" t="s">
        <v>253</v>
      </c>
      <c r="B23" s="154" t="s">
        <v>234</v>
      </c>
      <c r="C23" s="154" t="s">
        <v>254</v>
      </c>
      <c r="D23" s="154"/>
      <c r="E23" s="154"/>
      <c r="F23" s="224"/>
      <c r="G23" s="172"/>
      <c r="H23" s="224"/>
      <c r="I23" s="185"/>
    </row>
    <row r="24" spans="1:9" ht="28.5" x14ac:dyDescent="0.2">
      <c r="A24" s="142" t="s">
        <v>255</v>
      </c>
      <c r="B24" s="155" t="s">
        <v>234</v>
      </c>
      <c r="C24" s="155" t="s">
        <v>256</v>
      </c>
      <c r="D24" s="163" t="s">
        <v>257</v>
      </c>
      <c r="E24" s="155" t="s">
        <v>304</v>
      </c>
      <c r="F24" s="225">
        <f>H20</f>
        <v>0.38333333333333336</v>
      </c>
      <c r="G24" s="173">
        <v>2</v>
      </c>
      <c r="H24" s="225">
        <f>F24+TIME(0,G24,0)</f>
        <v>0.38472222222222224</v>
      </c>
      <c r="I24" s="186" t="s">
        <v>504</v>
      </c>
    </row>
    <row r="25" spans="1:9" ht="15" x14ac:dyDescent="0.25">
      <c r="A25" s="143" t="s">
        <v>259</v>
      </c>
      <c r="B25" s="156" t="s">
        <v>234</v>
      </c>
      <c r="C25" s="156" t="s">
        <v>260</v>
      </c>
      <c r="D25" s="156"/>
      <c r="E25" s="156"/>
      <c r="F25" s="226"/>
      <c r="G25" s="174"/>
      <c r="H25" s="226"/>
      <c r="I25" s="187"/>
    </row>
    <row r="26" spans="1:9" x14ac:dyDescent="0.2">
      <c r="A26" s="144" t="s">
        <v>261</v>
      </c>
      <c r="B26" s="157" t="s">
        <v>234</v>
      </c>
      <c r="C26" s="157" t="s">
        <v>262</v>
      </c>
      <c r="D26" s="164" t="s">
        <v>263</v>
      </c>
      <c r="E26" s="157" t="s">
        <v>304</v>
      </c>
      <c r="F26" s="227">
        <f>H24</f>
        <v>0.38472222222222224</v>
      </c>
      <c r="G26" s="175">
        <v>1</v>
      </c>
      <c r="H26" s="227">
        <f t="shared" ref="H26:H36" si="1">F26+TIME(0,G26,0)</f>
        <v>0.38541666666666669</v>
      </c>
      <c r="I26" s="188" t="s">
        <v>504</v>
      </c>
    </row>
    <row r="27" spans="1:9" x14ac:dyDescent="0.2">
      <c r="A27" s="144" t="s">
        <v>264</v>
      </c>
      <c r="B27" s="157" t="s">
        <v>234</v>
      </c>
      <c r="C27" s="157" t="s">
        <v>265</v>
      </c>
      <c r="D27" s="164" t="s">
        <v>266</v>
      </c>
      <c r="E27" s="157" t="s">
        <v>304</v>
      </c>
      <c r="F27" s="227">
        <f t="shared" ref="F27:F36" si="2">H26</f>
        <v>0.38541666666666669</v>
      </c>
      <c r="G27" s="175">
        <v>1</v>
      </c>
      <c r="H27" s="227">
        <f t="shared" si="1"/>
        <v>0.38611111111111113</v>
      </c>
      <c r="I27" s="188" t="s">
        <v>504</v>
      </c>
    </row>
    <row r="28" spans="1:9" x14ac:dyDescent="0.2">
      <c r="A28" s="144" t="s">
        <v>267</v>
      </c>
      <c r="B28" s="157" t="s">
        <v>234</v>
      </c>
      <c r="C28" s="157" t="s">
        <v>268</v>
      </c>
      <c r="D28" s="157"/>
      <c r="E28" s="157" t="s">
        <v>304</v>
      </c>
      <c r="F28" s="227">
        <f t="shared" si="2"/>
        <v>0.38611111111111113</v>
      </c>
      <c r="G28" s="175">
        <v>1</v>
      </c>
      <c r="H28" s="227">
        <f t="shared" si="1"/>
        <v>0.38680555555555557</v>
      </c>
      <c r="I28" s="188" t="s">
        <v>504</v>
      </c>
    </row>
    <row r="29" spans="1:9" x14ac:dyDescent="0.2">
      <c r="A29" s="144" t="s">
        <v>269</v>
      </c>
      <c r="B29" s="157" t="s">
        <v>234</v>
      </c>
      <c r="C29" s="157" t="s">
        <v>270</v>
      </c>
      <c r="D29" s="164" t="s">
        <v>271</v>
      </c>
      <c r="E29" s="157" t="s">
        <v>304</v>
      </c>
      <c r="F29" s="227">
        <f t="shared" si="2"/>
        <v>0.38680555555555557</v>
      </c>
      <c r="G29" s="175">
        <v>1</v>
      </c>
      <c r="H29" s="227">
        <f t="shared" si="1"/>
        <v>0.38750000000000001</v>
      </c>
      <c r="I29" s="188" t="s">
        <v>504</v>
      </c>
    </row>
    <row r="30" spans="1:9" x14ac:dyDescent="0.2">
      <c r="A30" s="144" t="s">
        <v>272</v>
      </c>
      <c r="B30" s="157" t="s">
        <v>234</v>
      </c>
      <c r="C30" s="157" t="s">
        <v>273</v>
      </c>
      <c r="D30" s="164" t="s">
        <v>274</v>
      </c>
      <c r="E30" s="157" t="s">
        <v>304</v>
      </c>
      <c r="F30" s="227">
        <f t="shared" si="2"/>
        <v>0.38750000000000001</v>
      </c>
      <c r="G30" s="175">
        <v>1</v>
      </c>
      <c r="H30" s="227">
        <f t="shared" si="1"/>
        <v>0.38819444444444445</v>
      </c>
      <c r="I30" s="188" t="s">
        <v>504</v>
      </c>
    </row>
    <row r="31" spans="1:9" ht="25.5" x14ac:dyDescent="0.2">
      <c r="A31" s="144" t="s">
        <v>275</v>
      </c>
      <c r="B31" s="157" t="s">
        <v>234</v>
      </c>
      <c r="C31" s="157" t="s">
        <v>276</v>
      </c>
      <c r="D31" s="164" t="s">
        <v>277</v>
      </c>
      <c r="E31" s="157" t="s">
        <v>304</v>
      </c>
      <c r="F31" s="227">
        <f t="shared" si="2"/>
        <v>0.38819444444444445</v>
      </c>
      <c r="G31" s="175">
        <v>1</v>
      </c>
      <c r="H31" s="227">
        <f t="shared" si="1"/>
        <v>0.3888888888888889</v>
      </c>
      <c r="I31" s="188" t="s">
        <v>504</v>
      </c>
    </row>
    <row r="32" spans="1:9" x14ac:dyDescent="0.2">
      <c r="A32" s="144" t="s">
        <v>278</v>
      </c>
      <c r="B32" s="157" t="s">
        <v>234</v>
      </c>
      <c r="C32" s="157" t="s">
        <v>279</v>
      </c>
      <c r="D32" s="164" t="s">
        <v>280</v>
      </c>
      <c r="E32" s="157" t="s">
        <v>304</v>
      </c>
      <c r="F32" s="227">
        <f t="shared" si="2"/>
        <v>0.3888888888888889</v>
      </c>
      <c r="G32" s="175">
        <v>1</v>
      </c>
      <c r="H32" s="227">
        <f t="shared" si="1"/>
        <v>0.38958333333333334</v>
      </c>
      <c r="I32" s="188" t="s">
        <v>504</v>
      </c>
    </row>
    <row r="33" spans="1:9" x14ac:dyDescent="0.2">
      <c r="A33" s="144" t="s">
        <v>281</v>
      </c>
      <c r="B33" s="157" t="s">
        <v>234</v>
      </c>
      <c r="C33" s="157" t="s">
        <v>282</v>
      </c>
      <c r="D33" s="157"/>
      <c r="E33" s="157" t="s">
        <v>304</v>
      </c>
      <c r="F33" s="227">
        <f t="shared" si="2"/>
        <v>0.38958333333333334</v>
      </c>
      <c r="G33" s="175">
        <v>1</v>
      </c>
      <c r="H33" s="227">
        <f t="shared" si="1"/>
        <v>0.39027777777777778</v>
      </c>
      <c r="I33" s="188" t="s">
        <v>504</v>
      </c>
    </row>
    <row r="34" spans="1:9" x14ac:dyDescent="0.2">
      <c r="A34" s="144" t="s">
        <v>283</v>
      </c>
      <c r="B34" s="157" t="s">
        <v>234</v>
      </c>
      <c r="C34" s="157" t="s">
        <v>284</v>
      </c>
      <c r="D34" s="157"/>
      <c r="E34" s="157" t="s">
        <v>304</v>
      </c>
      <c r="F34" s="227">
        <f t="shared" si="2"/>
        <v>0.39027777777777778</v>
      </c>
      <c r="G34" s="175">
        <v>1</v>
      </c>
      <c r="H34" s="227">
        <f t="shared" si="1"/>
        <v>0.39097222222222222</v>
      </c>
      <c r="I34" s="188" t="s">
        <v>504</v>
      </c>
    </row>
    <row r="35" spans="1:9" x14ac:dyDescent="0.2">
      <c r="A35" s="191" t="s">
        <v>285</v>
      </c>
      <c r="B35" s="197"/>
      <c r="C35" s="197"/>
      <c r="D35" s="197"/>
      <c r="E35" s="197"/>
      <c r="F35" s="228">
        <f t="shared" si="2"/>
        <v>0.39097222222222222</v>
      </c>
      <c r="G35" s="205">
        <v>0</v>
      </c>
      <c r="H35" s="228">
        <f t="shared" si="1"/>
        <v>0.39097222222222222</v>
      </c>
      <c r="I35" s="211"/>
    </row>
    <row r="36" spans="1:9" ht="15" x14ac:dyDescent="0.2">
      <c r="A36" s="139" t="s">
        <v>286</v>
      </c>
      <c r="B36" s="152" t="s">
        <v>234</v>
      </c>
      <c r="C36" s="152" t="s">
        <v>287</v>
      </c>
      <c r="D36" s="152"/>
      <c r="E36" s="152" t="s">
        <v>304</v>
      </c>
      <c r="F36" s="222">
        <f t="shared" si="2"/>
        <v>0.39097222222222222</v>
      </c>
      <c r="G36" s="170">
        <v>1</v>
      </c>
      <c r="H36" s="222">
        <f t="shared" si="1"/>
        <v>0.39166666666666666</v>
      </c>
      <c r="I36" s="183" t="s">
        <v>504</v>
      </c>
    </row>
    <row r="37" spans="1:9" ht="15.75" x14ac:dyDescent="0.25">
      <c r="A37" s="141" t="s">
        <v>288</v>
      </c>
      <c r="B37" s="154"/>
      <c r="C37" s="154" t="s">
        <v>289</v>
      </c>
      <c r="D37" s="154"/>
      <c r="E37" s="154"/>
      <c r="F37" s="224"/>
      <c r="G37" s="172"/>
      <c r="H37" s="224"/>
      <c r="I37" s="185"/>
    </row>
    <row r="38" spans="1:9" ht="28.5" x14ac:dyDescent="0.2">
      <c r="A38" s="142" t="s">
        <v>290</v>
      </c>
      <c r="B38" s="155" t="s">
        <v>234</v>
      </c>
      <c r="C38" s="155" t="s">
        <v>291</v>
      </c>
      <c r="D38" s="163" t="s">
        <v>242</v>
      </c>
      <c r="E38" s="155" t="s">
        <v>236</v>
      </c>
      <c r="F38" s="225">
        <f>H36</f>
        <v>0.39166666666666666</v>
      </c>
      <c r="G38" s="173">
        <v>1</v>
      </c>
      <c r="H38" s="225">
        <f>F38+TIME(0,G38,0)</f>
        <v>0.3923611111111111</v>
      </c>
      <c r="I38" s="186"/>
    </row>
    <row r="39" spans="1:9" ht="15" x14ac:dyDescent="0.2">
      <c r="A39" s="139" t="s">
        <v>292</v>
      </c>
      <c r="B39" s="152" t="s">
        <v>234</v>
      </c>
      <c r="C39" s="152" t="s">
        <v>293</v>
      </c>
      <c r="D39" s="152"/>
      <c r="E39" s="152" t="s">
        <v>239</v>
      </c>
      <c r="F39" s="222">
        <f>H38</f>
        <v>0.3923611111111111</v>
      </c>
      <c r="G39" s="170">
        <v>1</v>
      </c>
      <c r="H39" s="222">
        <f>F39+TIME(0,G39,0)</f>
        <v>0.39305555555555555</v>
      </c>
      <c r="I39" s="183"/>
    </row>
    <row r="40" spans="1:9" ht="15" x14ac:dyDescent="0.2">
      <c r="A40" s="192" t="s">
        <v>294</v>
      </c>
      <c r="B40" s="198"/>
      <c r="C40" s="198"/>
      <c r="D40" s="198"/>
      <c r="E40" s="198"/>
      <c r="F40" s="229">
        <f>H39</f>
        <v>0.39305555555555555</v>
      </c>
      <c r="G40" s="206">
        <v>0</v>
      </c>
      <c r="H40" s="229">
        <f>F40+TIME(0,G40,0)</f>
        <v>0.39305555555555555</v>
      </c>
      <c r="I40" s="212"/>
    </row>
    <row r="42" spans="1:9" ht="15.75" x14ac:dyDescent="0.25">
      <c r="A42" s="138" t="s">
        <v>295</v>
      </c>
      <c r="B42" s="151"/>
      <c r="C42" s="151" t="s">
        <v>296</v>
      </c>
      <c r="D42" s="151"/>
      <c r="E42" s="151"/>
      <c r="F42" s="221"/>
      <c r="G42" s="169"/>
      <c r="H42" s="221"/>
      <c r="I42" s="182"/>
    </row>
    <row r="43" spans="1:9" ht="15" x14ac:dyDescent="0.2">
      <c r="A43" s="139" t="s">
        <v>297</v>
      </c>
      <c r="B43" s="152" t="s">
        <v>234</v>
      </c>
      <c r="C43" s="152" t="s">
        <v>298</v>
      </c>
      <c r="D43" s="162" t="s">
        <v>242</v>
      </c>
      <c r="E43" s="152" t="s">
        <v>236</v>
      </c>
      <c r="F43" s="222">
        <f>H40</f>
        <v>0.39305555555555555</v>
      </c>
      <c r="G43" s="170">
        <v>1</v>
      </c>
      <c r="H43" s="222">
        <f t="shared" ref="H43:H53" si="3">F43+TIME(0,G43,0)</f>
        <v>0.39374999999999999</v>
      </c>
      <c r="I43" s="183"/>
    </row>
    <row r="44" spans="1:9" ht="15" x14ac:dyDescent="0.2">
      <c r="A44" s="139" t="s">
        <v>299</v>
      </c>
      <c r="B44" s="152" t="s">
        <v>234</v>
      </c>
      <c r="C44" s="152" t="s">
        <v>300</v>
      </c>
      <c r="D44" s="162" t="s">
        <v>242</v>
      </c>
      <c r="E44" s="152" t="s">
        <v>236</v>
      </c>
      <c r="F44" s="222">
        <f t="shared" ref="F44:F53" si="4">H43</f>
        <v>0.39374999999999999</v>
      </c>
      <c r="G44" s="170">
        <v>1</v>
      </c>
      <c r="H44" s="222">
        <f t="shared" si="3"/>
        <v>0.39444444444444443</v>
      </c>
      <c r="I44" s="183"/>
    </row>
    <row r="45" spans="1:9" ht="15" x14ac:dyDescent="0.2">
      <c r="A45" s="139" t="s">
        <v>301</v>
      </c>
      <c r="B45" s="152" t="s">
        <v>234</v>
      </c>
      <c r="C45" s="152" t="s">
        <v>302</v>
      </c>
      <c r="D45" s="162" t="s">
        <v>303</v>
      </c>
      <c r="E45" s="152" t="s">
        <v>304</v>
      </c>
      <c r="F45" s="222">
        <f t="shared" si="4"/>
        <v>0.39444444444444443</v>
      </c>
      <c r="G45" s="170">
        <v>1</v>
      </c>
      <c r="H45" s="222">
        <f t="shared" si="3"/>
        <v>0.39513888888888887</v>
      </c>
      <c r="I45" s="183"/>
    </row>
    <row r="46" spans="1:9" ht="15" x14ac:dyDescent="0.2">
      <c r="A46" s="139" t="s">
        <v>305</v>
      </c>
      <c r="B46" s="152" t="s">
        <v>234</v>
      </c>
      <c r="C46" s="152" t="s">
        <v>306</v>
      </c>
      <c r="D46" s="162" t="s">
        <v>303</v>
      </c>
      <c r="E46" s="152" t="s">
        <v>304</v>
      </c>
      <c r="F46" s="222">
        <f t="shared" si="4"/>
        <v>0.39513888888888887</v>
      </c>
      <c r="G46" s="170">
        <v>1</v>
      </c>
      <c r="H46" s="222">
        <f t="shared" si="3"/>
        <v>0.39583333333333331</v>
      </c>
      <c r="I46" s="183"/>
    </row>
    <row r="47" spans="1:9" ht="15" x14ac:dyDescent="0.2">
      <c r="A47" s="139" t="s">
        <v>307</v>
      </c>
      <c r="B47" s="152" t="s">
        <v>234</v>
      </c>
      <c r="C47" s="152" t="s">
        <v>308</v>
      </c>
      <c r="D47" s="162" t="s">
        <v>303</v>
      </c>
      <c r="E47" s="152" t="s">
        <v>304</v>
      </c>
      <c r="F47" s="222">
        <f t="shared" si="4"/>
        <v>0.39583333333333331</v>
      </c>
      <c r="G47" s="170">
        <v>1</v>
      </c>
      <c r="H47" s="222">
        <f t="shared" si="3"/>
        <v>0.39652777777777776</v>
      </c>
      <c r="I47" s="183"/>
    </row>
    <row r="48" spans="1:9" ht="15" x14ac:dyDescent="0.2">
      <c r="A48" s="139" t="s">
        <v>309</v>
      </c>
      <c r="B48" s="152" t="s">
        <v>234</v>
      </c>
      <c r="C48" s="152" t="s">
        <v>310</v>
      </c>
      <c r="D48" s="162" t="s">
        <v>303</v>
      </c>
      <c r="E48" s="152" t="s">
        <v>304</v>
      </c>
      <c r="F48" s="222">
        <f t="shared" si="4"/>
        <v>0.39652777777777776</v>
      </c>
      <c r="G48" s="170">
        <v>1</v>
      </c>
      <c r="H48" s="222">
        <f t="shared" si="3"/>
        <v>0.3972222222222222</v>
      </c>
      <c r="I48" s="183"/>
    </row>
    <row r="49" spans="1:9" ht="15" x14ac:dyDescent="0.2">
      <c r="A49" s="139" t="s">
        <v>311</v>
      </c>
      <c r="B49" s="152" t="s">
        <v>234</v>
      </c>
      <c r="C49" s="152" t="s">
        <v>312</v>
      </c>
      <c r="D49" s="162" t="s">
        <v>303</v>
      </c>
      <c r="E49" s="152" t="s">
        <v>304</v>
      </c>
      <c r="F49" s="222">
        <f t="shared" si="4"/>
        <v>0.3972222222222222</v>
      </c>
      <c r="G49" s="170">
        <v>1</v>
      </c>
      <c r="H49" s="222">
        <f t="shared" si="3"/>
        <v>0.39791666666666664</v>
      </c>
      <c r="I49" s="183"/>
    </row>
    <row r="50" spans="1:9" ht="15" x14ac:dyDescent="0.2">
      <c r="A50" s="139" t="s">
        <v>313</v>
      </c>
      <c r="B50" s="152" t="s">
        <v>234</v>
      </c>
      <c r="C50" s="152" t="s">
        <v>314</v>
      </c>
      <c r="D50" s="162" t="s">
        <v>303</v>
      </c>
      <c r="E50" s="152" t="s">
        <v>304</v>
      </c>
      <c r="F50" s="222">
        <f t="shared" si="4"/>
        <v>0.39791666666666664</v>
      </c>
      <c r="G50" s="170">
        <v>1</v>
      </c>
      <c r="H50" s="222">
        <f t="shared" si="3"/>
        <v>0.39861111111111108</v>
      </c>
      <c r="I50" s="183"/>
    </row>
    <row r="51" spans="1:9" ht="15" x14ac:dyDescent="0.2">
      <c r="A51" s="139" t="s">
        <v>315</v>
      </c>
      <c r="B51" s="152" t="s">
        <v>234</v>
      </c>
      <c r="C51" s="152" t="s">
        <v>316</v>
      </c>
      <c r="D51" s="162" t="s">
        <v>303</v>
      </c>
      <c r="E51" s="152" t="s">
        <v>304</v>
      </c>
      <c r="F51" s="222">
        <f t="shared" si="4"/>
        <v>0.39861111111111108</v>
      </c>
      <c r="G51" s="170">
        <v>1</v>
      </c>
      <c r="H51" s="222">
        <f t="shared" si="3"/>
        <v>0.39930555555555552</v>
      </c>
      <c r="I51" s="183"/>
    </row>
    <row r="52" spans="1:9" ht="30" x14ac:dyDescent="0.2">
      <c r="A52" s="139" t="s">
        <v>317</v>
      </c>
      <c r="B52" s="152" t="s">
        <v>234</v>
      </c>
      <c r="C52" s="152" t="s">
        <v>319</v>
      </c>
      <c r="D52" s="162" t="s">
        <v>242</v>
      </c>
      <c r="E52" s="152" t="s">
        <v>236</v>
      </c>
      <c r="F52" s="222">
        <f t="shared" si="4"/>
        <v>0.39930555555555552</v>
      </c>
      <c r="G52" s="170">
        <v>3</v>
      </c>
      <c r="H52" s="222">
        <f t="shared" si="3"/>
        <v>0.40138888888888885</v>
      </c>
      <c r="I52" s="183"/>
    </row>
    <row r="53" spans="1:9" ht="15" x14ac:dyDescent="0.2">
      <c r="A53" s="192" t="s">
        <v>318</v>
      </c>
      <c r="B53" s="198"/>
      <c r="C53" s="198"/>
      <c r="D53" s="198"/>
      <c r="E53" s="198"/>
      <c r="F53" s="229">
        <f t="shared" si="4"/>
        <v>0.40138888888888885</v>
      </c>
      <c r="G53" s="206">
        <v>0</v>
      </c>
      <c r="H53" s="229">
        <f t="shared" si="3"/>
        <v>0.40138888888888885</v>
      </c>
      <c r="I53" s="212"/>
    </row>
    <row r="55" spans="1:9" ht="15.75" x14ac:dyDescent="0.25">
      <c r="A55" s="138" t="s">
        <v>320</v>
      </c>
      <c r="B55" s="151"/>
      <c r="C55" s="151" t="s">
        <v>321</v>
      </c>
      <c r="D55" s="151"/>
      <c r="E55" s="151"/>
      <c r="F55" s="221"/>
      <c r="G55" s="169"/>
      <c r="H55" s="221"/>
      <c r="I55" s="182"/>
    </row>
    <row r="56" spans="1:9" ht="15.75" x14ac:dyDescent="0.25">
      <c r="A56" s="141" t="s">
        <v>322</v>
      </c>
      <c r="B56" s="154"/>
      <c r="C56" s="154" t="s">
        <v>323</v>
      </c>
      <c r="D56" s="154"/>
      <c r="E56" s="154"/>
      <c r="F56" s="224"/>
      <c r="G56" s="172"/>
      <c r="H56" s="224"/>
      <c r="I56" s="185"/>
    </row>
    <row r="57" spans="1:9" ht="14.25" x14ac:dyDescent="0.2">
      <c r="A57" s="142" t="s">
        <v>324</v>
      </c>
      <c r="B57" s="155" t="s">
        <v>234</v>
      </c>
      <c r="C57" s="155" t="s">
        <v>325</v>
      </c>
      <c r="D57" s="163" t="s">
        <v>242</v>
      </c>
      <c r="E57" s="155" t="s">
        <v>236</v>
      </c>
      <c r="F57" s="225">
        <f>H53</f>
        <v>0.40138888888888885</v>
      </c>
      <c r="G57" s="173">
        <v>1</v>
      </c>
      <c r="H57" s="225">
        <f t="shared" ref="H57:H66" si="5">F57+TIME(0,G57,0)</f>
        <v>0.40208333333333329</v>
      </c>
      <c r="I57" s="186"/>
    </row>
    <row r="58" spans="1:9" ht="14.25" x14ac:dyDescent="0.2">
      <c r="A58" s="142" t="s">
        <v>326</v>
      </c>
      <c r="B58" s="155" t="s">
        <v>234</v>
      </c>
      <c r="C58" s="155" t="s">
        <v>327</v>
      </c>
      <c r="D58" s="163" t="s">
        <v>242</v>
      </c>
      <c r="E58" s="155" t="s">
        <v>236</v>
      </c>
      <c r="F58" s="225">
        <f t="shared" ref="F58:F66" si="6">H57</f>
        <v>0.40208333333333329</v>
      </c>
      <c r="G58" s="173">
        <v>1</v>
      </c>
      <c r="H58" s="225">
        <f t="shared" si="5"/>
        <v>0.40277777777777773</v>
      </c>
      <c r="I58" s="186"/>
    </row>
    <row r="59" spans="1:9" ht="14.25" x14ac:dyDescent="0.2">
      <c r="A59" s="142" t="s">
        <v>328</v>
      </c>
      <c r="B59" s="155" t="s">
        <v>234</v>
      </c>
      <c r="C59" s="155" t="s">
        <v>329</v>
      </c>
      <c r="D59" s="163" t="s">
        <v>242</v>
      </c>
      <c r="E59" s="155" t="s">
        <v>236</v>
      </c>
      <c r="F59" s="225">
        <f t="shared" si="6"/>
        <v>0.40277777777777773</v>
      </c>
      <c r="G59" s="173">
        <v>1</v>
      </c>
      <c r="H59" s="225">
        <f t="shared" si="5"/>
        <v>0.40347222222222218</v>
      </c>
      <c r="I59" s="186"/>
    </row>
    <row r="60" spans="1:9" ht="14.25" x14ac:dyDescent="0.2">
      <c r="A60" s="142" t="s">
        <v>330</v>
      </c>
      <c r="B60" s="155" t="s">
        <v>234</v>
      </c>
      <c r="C60" s="155" t="s">
        <v>331</v>
      </c>
      <c r="D60" s="163" t="s">
        <v>242</v>
      </c>
      <c r="E60" s="155" t="s">
        <v>236</v>
      </c>
      <c r="F60" s="225">
        <f t="shared" si="6"/>
        <v>0.40347222222222218</v>
      </c>
      <c r="G60" s="173">
        <v>1</v>
      </c>
      <c r="H60" s="225">
        <f t="shared" si="5"/>
        <v>0.40416666666666662</v>
      </c>
      <c r="I60" s="186"/>
    </row>
    <row r="61" spans="1:9" ht="14.25" x14ac:dyDescent="0.2">
      <c r="A61" s="142" t="s">
        <v>332</v>
      </c>
      <c r="B61" s="155" t="s">
        <v>234</v>
      </c>
      <c r="C61" s="155" t="s">
        <v>333</v>
      </c>
      <c r="D61" s="163" t="s">
        <v>242</v>
      </c>
      <c r="E61" s="155" t="s">
        <v>236</v>
      </c>
      <c r="F61" s="225">
        <f t="shared" si="6"/>
        <v>0.40416666666666662</v>
      </c>
      <c r="G61" s="173">
        <v>2</v>
      </c>
      <c r="H61" s="225">
        <f t="shared" si="5"/>
        <v>0.4055555555555555</v>
      </c>
      <c r="I61" s="186"/>
    </row>
    <row r="62" spans="1:9" ht="14.25" x14ac:dyDescent="0.2">
      <c r="A62" s="142" t="s">
        <v>334</v>
      </c>
      <c r="B62" s="155" t="s">
        <v>234</v>
      </c>
      <c r="C62" s="155" t="s">
        <v>335</v>
      </c>
      <c r="D62" s="163" t="s">
        <v>242</v>
      </c>
      <c r="E62" s="155" t="s">
        <v>236</v>
      </c>
      <c r="F62" s="225">
        <f t="shared" si="6"/>
        <v>0.4055555555555555</v>
      </c>
      <c r="G62" s="173">
        <v>1</v>
      </c>
      <c r="H62" s="225">
        <f t="shared" si="5"/>
        <v>0.40624999999999994</v>
      </c>
      <c r="I62" s="186"/>
    </row>
    <row r="63" spans="1:9" ht="14.25" x14ac:dyDescent="0.2">
      <c r="A63" s="142" t="s">
        <v>336</v>
      </c>
      <c r="B63" s="155" t="s">
        <v>234</v>
      </c>
      <c r="C63" s="155" t="s">
        <v>337</v>
      </c>
      <c r="D63" s="163" t="s">
        <v>338</v>
      </c>
      <c r="E63" s="155" t="s">
        <v>339</v>
      </c>
      <c r="F63" s="225">
        <f t="shared" si="6"/>
        <v>0.40624999999999994</v>
      </c>
      <c r="G63" s="173">
        <v>1</v>
      </c>
      <c r="H63" s="225">
        <f t="shared" si="5"/>
        <v>0.40694444444444439</v>
      </c>
      <c r="I63" s="186"/>
    </row>
    <row r="64" spans="1:9" ht="14.25" x14ac:dyDescent="0.2">
      <c r="A64" s="142" t="s">
        <v>340</v>
      </c>
      <c r="B64" s="155" t="s">
        <v>234</v>
      </c>
      <c r="C64" s="155" t="s">
        <v>341</v>
      </c>
      <c r="D64" s="155"/>
      <c r="E64" s="155" t="s">
        <v>248</v>
      </c>
      <c r="F64" s="225">
        <f t="shared" si="6"/>
        <v>0.40694444444444439</v>
      </c>
      <c r="G64" s="173">
        <v>1</v>
      </c>
      <c r="H64" s="225">
        <f t="shared" si="5"/>
        <v>0.40763888888888883</v>
      </c>
      <c r="I64" s="186"/>
    </row>
    <row r="65" spans="1:9" ht="14.25" x14ac:dyDescent="0.2">
      <c r="A65" s="142" t="s">
        <v>342</v>
      </c>
      <c r="B65" s="155" t="s">
        <v>234</v>
      </c>
      <c r="C65" s="155" t="s">
        <v>343</v>
      </c>
      <c r="D65" s="163" t="s">
        <v>338</v>
      </c>
      <c r="E65" s="155" t="s">
        <v>344</v>
      </c>
      <c r="F65" s="225">
        <f t="shared" si="6"/>
        <v>0.40763888888888883</v>
      </c>
      <c r="G65" s="173">
        <v>1</v>
      </c>
      <c r="H65" s="225">
        <f t="shared" si="5"/>
        <v>0.40833333333333327</v>
      </c>
      <c r="I65" s="186"/>
    </row>
    <row r="66" spans="1:9" ht="14.25" x14ac:dyDescent="0.2">
      <c r="A66" s="193" t="s">
        <v>345</v>
      </c>
      <c r="B66" s="199"/>
      <c r="C66" s="199"/>
      <c r="D66" s="199"/>
      <c r="E66" s="199"/>
      <c r="F66" s="230">
        <f t="shared" si="6"/>
        <v>0.40833333333333327</v>
      </c>
      <c r="G66" s="207">
        <v>0</v>
      </c>
      <c r="H66" s="230">
        <f t="shared" si="5"/>
        <v>0.40833333333333327</v>
      </c>
      <c r="I66" s="213"/>
    </row>
    <row r="67" spans="1:9" ht="15.75" x14ac:dyDescent="0.25">
      <c r="A67" s="141" t="s">
        <v>346</v>
      </c>
      <c r="B67" s="154"/>
      <c r="C67" s="154" t="s">
        <v>347</v>
      </c>
      <c r="D67" s="154"/>
      <c r="E67" s="154" t="s">
        <v>236</v>
      </c>
      <c r="F67" s="224"/>
      <c r="G67" s="172"/>
      <c r="H67" s="224"/>
      <c r="I67" s="185" t="s">
        <v>504</v>
      </c>
    </row>
    <row r="68" spans="1:9" ht="28.5" x14ac:dyDescent="0.2">
      <c r="A68" s="142" t="s">
        <v>348</v>
      </c>
      <c r="B68" s="155" t="s">
        <v>234</v>
      </c>
      <c r="C68" s="155" t="s">
        <v>349</v>
      </c>
      <c r="D68" s="163" t="s">
        <v>338</v>
      </c>
      <c r="E68" s="155" t="s">
        <v>454</v>
      </c>
      <c r="F68" s="225">
        <f>H66</f>
        <v>0.40833333333333327</v>
      </c>
      <c r="G68" s="173">
        <v>2</v>
      </c>
      <c r="H68" s="225">
        <f>F68+TIME(0,G68,0)</f>
        <v>0.40972222222222215</v>
      </c>
      <c r="I68" s="186" t="s">
        <v>504</v>
      </c>
    </row>
    <row r="69" spans="1:9" ht="14.25" x14ac:dyDescent="0.2">
      <c r="A69" s="142" t="s">
        <v>351</v>
      </c>
      <c r="B69" s="155" t="s">
        <v>234</v>
      </c>
      <c r="C69" s="155" t="s">
        <v>352</v>
      </c>
      <c r="D69" s="163" t="s">
        <v>338</v>
      </c>
      <c r="E69" s="155" t="s">
        <v>304</v>
      </c>
      <c r="F69" s="225">
        <f>H68</f>
        <v>0.40972222222222215</v>
      </c>
      <c r="G69" s="173">
        <v>1</v>
      </c>
      <c r="H69" s="225">
        <f>F69+TIME(0,G69,0)</f>
        <v>0.4104166666666666</v>
      </c>
      <c r="I69" s="186"/>
    </row>
    <row r="70" spans="1:9" ht="14.25" x14ac:dyDescent="0.2">
      <c r="A70" s="142" t="s">
        <v>353</v>
      </c>
      <c r="B70" s="155" t="s">
        <v>234</v>
      </c>
      <c r="C70" s="155" t="s">
        <v>354</v>
      </c>
      <c r="D70" s="163" t="s">
        <v>338</v>
      </c>
      <c r="E70" s="155" t="s">
        <v>355</v>
      </c>
      <c r="F70" s="225">
        <f>H69</f>
        <v>0.4104166666666666</v>
      </c>
      <c r="G70" s="173">
        <v>1</v>
      </c>
      <c r="H70" s="225">
        <f>F70+TIME(0,G70,0)</f>
        <v>0.41111111111111104</v>
      </c>
      <c r="I70" s="186"/>
    </row>
    <row r="71" spans="1:9" ht="14.25" x14ac:dyDescent="0.2">
      <c r="A71" s="142" t="s">
        <v>356</v>
      </c>
      <c r="B71" s="155" t="s">
        <v>234</v>
      </c>
      <c r="C71" s="155" t="s">
        <v>357</v>
      </c>
      <c r="D71" s="163" t="s">
        <v>338</v>
      </c>
      <c r="E71" s="155" t="s">
        <v>358</v>
      </c>
      <c r="F71" s="225">
        <f>H70</f>
        <v>0.41111111111111104</v>
      </c>
      <c r="G71" s="173">
        <v>1</v>
      </c>
      <c r="H71" s="225">
        <f>F71+TIME(0,G71,0)</f>
        <v>0.41180555555555548</v>
      </c>
      <c r="I71" s="186"/>
    </row>
    <row r="72" spans="1:9" ht="14.25" x14ac:dyDescent="0.2">
      <c r="A72" s="142" t="s">
        <v>359</v>
      </c>
      <c r="B72" s="155" t="s">
        <v>234</v>
      </c>
      <c r="C72" s="155" t="s">
        <v>360</v>
      </c>
      <c r="D72" s="163" t="s">
        <v>338</v>
      </c>
      <c r="E72" s="155" t="s">
        <v>361</v>
      </c>
      <c r="F72" s="225">
        <f>H71</f>
        <v>0.41180555555555548</v>
      </c>
      <c r="G72" s="173">
        <v>1</v>
      </c>
      <c r="H72" s="225">
        <f>F72+TIME(0,G72,0)</f>
        <v>0.41249999999999992</v>
      </c>
      <c r="I72" s="186"/>
    </row>
    <row r="73" spans="1:9" ht="15.75" x14ac:dyDescent="0.25">
      <c r="A73" s="141" t="s">
        <v>362</v>
      </c>
      <c r="B73" s="154"/>
      <c r="C73" s="154" t="s">
        <v>363</v>
      </c>
      <c r="D73" s="154"/>
      <c r="E73" s="154"/>
      <c r="F73" s="224"/>
      <c r="G73" s="172"/>
      <c r="H73" s="224"/>
      <c r="I73" s="185"/>
    </row>
    <row r="74" spans="1:9" ht="14.25" x14ac:dyDescent="0.2">
      <c r="A74" s="142" t="s">
        <v>364</v>
      </c>
      <c r="B74" s="155" t="s">
        <v>234</v>
      </c>
      <c r="C74" s="155" t="s">
        <v>365</v>
      </c>
      <c r="D74" s="163" t="s">
        <v>338</v>
      </c>
      <c r="E74" s="155" t="s">
        <v>454</v>
      </c>
      <c r="F74" s="225">
        <f>H72</f>
        <v>0.41249999999999992</v>
      </c>
      <c r="G74" s="173">
        <v>1</v>
      </c>
      <c r="H74" s="225">
        <f t="shared" ref="H74:H82" si="7">F74+TIME(0,G74,0)</f>
        <v>0.41319444444444436</v>
      </c>
      <c r="I74" s="186" t="s">
        <v>504</v>
      </c>
    </row>
    <row r="75" spans="1:9" ht="14.25" x14ac:dyDescent="0.2">
      <c r="A75" s="142" t="s">
        <v>366</v>
      </c>
      <c r="B75" s="155" t="s">
        <v>234</v>
      </c>
      <c r="C75" s="155" t="s">
        <v>367</v>
      </c>
      <c r="D75" s="163" t="s">
        <v>338</v>
      </c>
      <c r="E75" s="155" t="s">
        <v>505</v>
      </c>
      <c r="F75" s="225">
        <f t="shared" ref="F75:F82" si="8">H74</f>
        <v>0.41319444444444436</v>
      </c>
      <c r="G75" s="173">
        <v>1</v>
      </c>
      <c r="H75" s="225">
        <f t="shared" si="7"/>
        <v>0.41388888888888881</v>
      </c>
      <c r="I75" s="186" t="s">
        <v>504</v>
      </c>
    </row>
    <row r="76" spans="1:9" ht="14.25" x14ac:dyDescent="0.2">
      <c r="A76" s="142" t="s">
        <v>368</v>
      </c>
      <c r="B76" s="155" t="s">
        <v>234</v>
      </c>
      <c r="C76" s="155" t="s">
        <v>369</v>
      </c>
      <c r="D76" s="163" t="s">
        <v>338</v>
      </c>
      <c r="E76" s="155" t="s">
        <v>370</v>
      </c>
      <c r="F76" s="225">
        <f t="shared" si="8"/>
        <v>0.41388888888888881</v>
      </c>
      <c r="G76" s="173">
        <v>1</v>
      </c>
      <c r="H76" s="225">
        <f t="shared" si="7"/>
        <v>0.41458333333333325</v>
      </c>
      <c r="I76" s="186"/>
    </row>
    <row r="77" spans="1:9" ht="14.25" x14ac:dyDescent="0.2">
      <c r="A77" s="142" t="s">
        <v>371</v>
      </c>
      <c r="B77" s="155" t="s">
        <v>234</v>
      </c>
      <c r="C77" s="155" t="s">
        <v>372</v>
      </c>
      <c r="D77" s="163" t="s">
        <v>338</v>
      </c>
      <c r="E77" s="155" t="s">
        <v>456</v>
      </c>
      <c r="F77" s="225">
        <f t="shared" si="8"/>
        <v>0.41458333333333325</v>
      </c>
      <c r="G77" s="173">
        <v>1</v>
      </c>
      <c r="H77" s="225">
        <f t="shared" si="7"/>
        <v>0.41527777777777769</v>
      </c>
      <c r="I77" s="186" t="s">
        <v>504</v>
      </c>
    </row>
    <row r="78" spans="1:9" ht="14.25" x14ac:dyDescent="0.2">
      <c r="A78" s="142" t="s">
        <v>373</v>
      </c>
      <c r="B78" s="155" t="s">
        <v>234</v>
      </c>
      <c r="C78" s="155" t="s">
        <v>374</v>
      </c>
      <c r="D78" s="163" t="s">
        <v>338</v>
      </c>
      <c r="E78" s="155" t="s">
        <v>375</v>
      </c>
      <c r="F78" s="225">
        <f t="shared" si="8"/>
        <v>0.41527777777777769</v>
      </c>
      <c r="G78" s="173">
        <v>1</v>
      </c>
      <c r="H78" s="225">
        <f t="shared" si="7"/>
        <v>0.41597222222222213</v>
      </c>
      <c r="I78" s="186"/>
    </row>
    <row r="79" spans="1:9" ht="14.25" x14ac:dyDescent="0.2">
      <c r="A79" s="142" t="s">
        <v>376</v>
      </c>
      <c r="B79" s="155" t="s">
        <v>234</v>
      </c>
      <c r="C79" s="155" t="s">
        <v>377</v>
      </c>
      <c r="D79" s="163" t="s">
        <v>338</v>
      </c>
      <c r="E79" s="155" t="s">
        <v>248</v>
      </c>
      <c r="F79" s="225">
        <f t="shared" si="8"/>
        <v>0.41597222222222213</v>
      </c>
      <c r="G79" s="173">
        <v>1</v>
      </c>
      <c r="H79" s="225">
        <f t="shared" si="7"/>
        <v>0.41666666666666657</v>
      </c>
      <c r="I79" s="186"/>
    </row>
    <row r="80" spans="1:9" ht="14.25" x14ac:dyDescent="0.2">
      <c r="A80" s="142" t="s">
        <v>378</v>
      </c>
      <c r="B80" s="155" t="s">
        <v>234</v>
      </c>
      <c r="C80" s="155" t="s">
        <v>379</v>
      </c>
      <c r="D80" s="163" t="s">
        <v>338</v>
      </c>
      <c r="E80" s="155" t="s">
        <v>380</v>
      </c>
      <c r="F80" s="225">
        <f t="shared" si="8"/>
        <v>0.41666666666666657</v>
      </c>
      <c r="G80" s="173">
        <v>1</v>
      </c>
      <c r="H80" s="225">
        <f t="shared" si="7"/>
        <v>0.41736111111111102</v>
      </c>
      <c r="I80" s="186"/>
    </row>
    <row r="81" spans="1:9" ht="14.25" x14ac:dyDescent="0.2">
      <c r="A81" s="142" t="s">
        <v>381</v>
      </c>
      <c r="B81" s="155" t="s">
        <v>234</v>
      </c>
      <c r="C81" s="155" t="s">
        <v>382</v>
      </c>
      <c r="D81" s="163" t="s">
        <v>338</v>
      </c>
      <c r="E81" s="155" t="s">
        <v>383</v>
      </c>
      <c r="F81" s="225">
        <f t="shared" si="8"/>
        <v>0.41736111111111102</v>
      </c>
      <c r="G81" s="173">
        <v>1</v>
      </c>
      <c r="H81" s="225">
        <f t="shared" si="7"/>
        <v>0.41805555555555546</v>
      </c>
      <c r="I81" s="186"/>
    </row>
    <row r="82" spans="1:9" ht="14.25" x14ac:dyDescent="0.2">
      <c r="A82" s="142" t="s">
        <v>384</v>
      </c>
      <c r="B82" s="155" t="s">
        <v>234</v>
      </c>
      <c r="C82" s="155" t="s">
        <v>385</v>
      </c>
      <c r="D82" s="163" t="s">
        <v>338</v>
      </c>
      <c r="E82" s="155" t="s">
        <v>386</v>
      </c>
      <c r="F82" s="225">
        <f t="shared" si="8"/>
        <v>0.41805555555555546</v>
      </c>
      <c r="G82" s="173">
        <v>1</v>
      </c>
      <c r="H82" s="225">
        <f t="shared" si="7"/>
        <v>0.4187499999999999</v>
      </c>
      <c r="I82" s="186"/>
    </row>
    <row r="83" spans="1:9" ht="15.75" x14ac:dyDescent="0.25">
      <c r="A83" s="141" t="s">
        <v>387</v>
      </c>
      <c r="B83" s="154"/>
      <c r="C83" s="154" t="s">
        <v>388</v>
      </c>
      <c r="D83" s="154"/>
      <c r="E83" s="154"/>
      <c r="F83" s="224"/>
      <c r="G83" s="172"/>
      <c r="H83" s="224"/>
      <c r="I83" s="185"/>
    </row>
    <row r="84" spans="1:9" ht="14.25" x14ac:dyDescent="0.2">
      <c r="A84" s="145" t="s">
        <v>389</v>
      </c>
      <c r="B84" s="158" t="s">
        <v>234</v>
      </c>
      <c r="C84" s="158" t="s">
        <v>390</v>
      </c>
      <c r="D84" s="165" t="s">
        <v>338</v>
      </c>
      <c r="E84" s="158" t="s">
        <v>391</v>
      </c>
      <c r="F84" s="231">
        <f>H82</f>
        <v>0.4187499999999999</v>
      </c>
      <c r="G84" s="176">
        <v>1</v>
      </c>
      <c r="H84" s="231">
        <f>F84+TIME(0,G84,0)</f>
        <v>0.41944444444444434</v>
      </c>
      <c r="I84" s="189"/>
    </row>
    <row r="86" spans="1:9" ht="15.75" x14ac:dyDescent="0.25">
      <c r="A86" s="138" t="s">
        <v>392</v>
      </c>
      <c r="B86" s="151"/>
      <c r="C86" s="151" t="s">
        <v>393</v>
      </c>
      <c r="D86" s="151"/>
      <c r="E86" s="151"/>
      <c r="F86" s="221"/>
      <c r="G86" s="169"/>
      <c r="H86" s="221"/>
      <c r="I86" s="182"/>
    </row>
    <row r="87" spans="1:9" ht="15" x14ac:dyDescent="0.2">
      <c r="A87" s="194" t="s">
        <v>394</v>
      </c>
      <c r="B87" s="200"/>
      <c r="C87" s="200"/>
      <c r="D87" s="200"/>
      <c r="E87" s="200"/>
      <c r="F87" s="232">
        <f>H84</f>
        <v>0.41944444444444434</v>
      </c>
      <c r="G87" s="208">
        <v>0</v>
      </c>
      <c r="H87" s="232">
        <f>F87+TIME(0,G87,0)</f>
        <v>0.41944444444444434</v>
      </c>
      <c r="I87" s="214"/>
    </row>
    <row r="88" spans="1:9" ht="15" x14ac:dyDescent="0.2">
      <c r="A88" s="194" t="s">
        <v>395</v>
      </c>
      <c r="B88" s="200"/>
      <c r="C88" s="200"/>
      <c r="D88" s="200"/>
      <c r="E88" s="200"/>
      <c r="F88" s="232">
        <f>H87</f>
        <v>0.41944444444444434</v>
      </c>
      <c r="G88" s="208">
        <v>0</v>
      </c>
      <c r="H88" s="232">
        <f>F88+TIME(0,G88,0)</f>
        <v>0.41944444444444434</v>
      </c>
      <c r="I88" s="214"/>
    </row>
    <row r="89" spans="1:9" ht="15" x14ac:dyDescent="0.2">
      <c r="A89" s="192" t="s">
        <v>396</v>
      </c>
      <c r="B89" s="198"/>
      <c r="C89" s="198"/>
      <c r="D89" s="198"/>
      <c r="E89" s="198"/>
      <c r="F89" s="229">
        <f>H88</f>
        <v>0.41944444444444434</v>
      </c>
      <c r="G89" s="206">
        <v>0</v>
      </c>
      <c r="H89" s="229">
        <f>F89+TIME(0,G89,0)</f>
        <v>0.41944444444444434</v>
      </c>
      <c r="I89" s="212"/>
    </row>
    <row r="91" spans="1:9" ht="15.75" x14ac:dyDescent="0.25">
      <c r="A91" s="146" t="s">
        <v>397</v>
      </c>
      <c r="B91" s="159"/>
      <c r="C91" s="159" t="s">
        <v>398</v>
      </c>
      <c r="D91" s="159"/>
      <c r="E91" s="159" t="s">
        <v>236</v>
      </c>
      <c r="F91" s="233">
        <f>H89</f>
        <v>0.41944444444444434</v>
      </c>
      <c r="G91" s="177">
        <v>1</v>
      </c>
      <c r="H91" s="233">
        <f>F91+TIME(0,G91,0)</f>
        <v>0.42013888888888878</v>
      </c>
      <c r="I91" s="159"/>
    </row>
    <row r="92" spans="1:9" x14ac:dyDescent="0.2">
      <c r="A92" s="147"/>
      <c r="B92" s="147"/>
      <c r="C92" s="147" t="s">
        <v>399</v>
      </c>
      <c r="D92" s="147"/>
      <c r="E92" s="147"/>
      <c r="F92" s="234"/>
      <c r="G92" s="178">
        <f>(H92-H91) * 24 * 60</f>
        <v>1.5987211554602254E-13</v>
      </c>
      <c r="H92" s="234">
        <v>0.4201388888888889</v>
      </c>
      <c r="I92" s="147"/>
    </row>
    <row r="94" spans="1:9" ht="15.75" x14ac:dyDescent="0.25">
      <c r="A94" s="245" t="s">
        <v>400</v>
      </c>
      <c r="B94" s="246"/>
      <c r="C94" s="246"/>
      <c r="D94" s="246"/>
      <c r="E94" s="246"/>
      <c r="F94" s="246"/>
      <c r="G94" s="246"/>
      <c r="H94" s="246"/>
      <c r="I94" s="246"/>
    </row>
    <row r="95" spans="1:9" s="3" customFormat="1" ht="31.5" x14ac:dyDescent="0.25">
      <c r="A95" s="137" t="s">
        <v>223</v>
      </c>
      <c r="B95" s="137" t="s">
        <v>224</v>
      </c>
      <c r="C95" s="137" t="s">
        <v>73</v>
      </c>
      <c r="D95" s="137" t="s">
        <v>225</v>
      </c>
      <c r="E95" s="137" t="s">
        <v>226</v>
      </c>
      <c r="F95" s="220" t="s">
        <v>227</v>
      </c>
      <c r="G95" s="168" t="s">
        <v>228</v>
      </c>
      <c r="H95" s="220" t="s">
        <v>229</v>
      </c>
      <c r="I95" s="137" t="s">
        <v>230</v>
      </c>
    </row>
    <row r="96" spans="1:9" ht="15.75" x14ac:dyDescent="0.25">
      <c r="A96" s="138" t="s">
        <v>231</v>
      </c>
      <c r="B96" s="151"/>
      <c r="C96" s="151" t="s">
        <v>232</v>
      </c>
      <c r="D96" s="151"/>
      <c r="E96" s="151"/>
      <c r="F96" s="221"/>
      <c r="G96" s="169"/>
      <c r="H96" s="221"/>
      <c r="I96" s="182"/>
    </row>
    <row r="97" spans="1:9" ht="15" x14ac:dyDescent="0.2">
      <c r="A97" s="139" t="s">
        <v>233</v>
      </c>
      <c r="B97" s="152" t="s">
        <v>234</v>
      </c>
      <c r="C97" s="152" t="s">
        <v>401</v>
      </c>
      <c r="D97" s="152"/>
      <c r="E97" s="152" t="s">
        <v>236</v>
      </c>
      <c r="F97" s="222">
        <v>0.4375</v>
      </c>
      <c r="G97" s="170">
        <v>1</v>
      </c>
      <c r="H97" s="222">
        <f>F97+TIME(0,G97,0)</f>
        <v>0.43819444444444444</v>
      </c>
      <c r="I97" s="183"/>
    </row>
    <row r="98" spans="1:9" ht="15" x14ac:dyDescent="0.2">
      <c r="A98" s="139" t="s">
        <v>237</v>
      </c>
      <c r="B98" s="152" t="s">
        <v>234</v>
      </c>
      <c r="C98" s="152" t="s">
        <v>402</v>
      </c>
      <c r="D98" s="152"/>
      <c r="E98" s="152" t="s">
        <v>239</v>
      </c>
      <c r="F98" s="222">
        <f>H97</f>
        <v>0.43819444444444444</v>
      </c>
      <c r="G98" s="170">
        <v>1</v>
      </c>
      <c r="H98" s="222">
        <f>F98+TIME(0,G98,0)</f>
        <v>0.43888888888888888</v>
      </c>
      <c r="I98" s="183"/>
    </row>
    <row r="99" spans="1:9" ht="15" x14ac:dyDescent="0.2">
      <c r="A99" s="140" t="s">
        <v>240</v>
      </c>
      <c r="B99" s="153" t="s">
        <v>244</v>
      </c>
      <c r="C99" s="153" t="s">
        <v>403</v>
      </c>
      <c r="D99" s="166" t="s">
        <v>124</v>
      </c>
      <c r="E99" s="153" t="s">
        <v>236</v>
      </c>
      <c r="F99" s="223">
        <f>H98</f>
        <v>0.43888888888888888</v>
      </c>
      <c r="G99" s="171">
        <v>1</v>
      </c>
      <c r="H99" s="223">
        <f>F99+TIME(0,G99,0)</f>
        <v>0.43958333333333333</v>
      </c>
      <c r="I99" s="184"/>
    </row>
    <row r="101" spans="1:9" ht="15.75" x14ac:dyDescent="0.25">
      <c r="A101" s="138" t="s">
        <v>251</v>
      </c>
      <c r="B101" s="151"/>
      <c r="C101" s="151" t="s">
        <v>252</v>
      </c>
      <c r="D101" s="151"/>
      <c r="E101" s="151"/>
      <c r="F101" s="221"/>
      <c r="G101" s="169"/>
      <c r="H101" s="221"/>
      <c r="I101" s="182"/>
    </row>
    <row r="102" spans="1:9" ht="15" x14ac:dyDescent="0.2">
      <c r="A102" s="139" t="s">
        <v>253</v>
      </c>
      <c r="B102" s="152" t="s">
        <v>234</v>
      </c>
      <c r="C102" s="152" t="s">
        <v>404</v>
      </c>
      <c r="D102" s="162" t="s">
        <v>405</v>
      </c>
      <c r="E102" s="152" t="s">
        <v>236</v>
      </c>
      <c r="F102" s="222">
        <f>H99</f>
        <v>0.43958333333333333</v>
      </c>
      <c r="G102" s="170">
        <v>1</v>
      </c>
      <c r="H102" s="222">
        <f t="shared" ref="H102:H107" si="9">F102+TIME(0,G102,0)</f>
        <v>0.44027777777777777</v>
      </c>
      <c r="I102" s="183"/>
    </row>
    <row r="103" spans="1:9" ht="15" x14ac:dyDescent="0.2">
      <c r="A103" s="139" t="s">
        <v>286</v>
      </c>
      <c r="B103" s="152" t="s">
        <v>234</v>
      </c>
      <c r="C103" s="152" t="s">
        <v>406</v>
      </c>
      <c r="D103" s="162" t="s">
        <v>405</v>
      </c>
      <c r="E103" s="152" t="s">
        <v>236</v>
      </c>
      <c r="F103" s="222">
        <f>H102</f>
        <v>0.44027777777777777</v>
      </c>
      <c r="G103" s="170">
        <v>1</v>
      </c>
      <c r="H103" s="222">
        <f t="shared" si="9"/>
        <v>0.44097222222222221</v>
      </c>
      <c r="I103" s="183"/>
    </row>
    <row r="104" spans="1:9" ht="15" x14ac:dyDescent="0.2">
      <c r="A104" s="139" t="s">
        <v>288</v>
      </c>
      <c r="B104" s="152" t="s">
        <v>234</v>
      </c>
      <c r="C104" s="152" t="s">
        <v>407</v>
      </c>
      <c r="D104" s="162" t="s">
        <v>405</v>
      </c>
      <c r="E104" s="152" t="s">
        <v>236</v>
      </c>
      <c r="F104" s="222">
        <f>H103</f>
        <v>0.44097222222222221</v>
      </c>
      <c r="G104" s="170">
        <v>1</v>
      </c>
      <c r="H104" s="222">
        <f t="shared" si="9"/>
        <v>0.44166666666666665</v>
      </c>
      <c r="I104" s="183"/>
    </row>
    <row r="105" spans="1:9" ht="30" x14ac:dyDescent="0.2">
      <c r="A105" s="139" t="s">
        <v>292</v>
      </c>
      <c r="B105" s="152" t="s">
        <v>234</v>
      </c>
      <c r="C105" s="152" t="s">
        <v>408</v>
      </c>
      <c r="D105" s="152"/>
      <c r="E105" s="152" t="s">
        <v>236</v>
      </c>
      <c r="F105" s="222">
        <f>H104</f>
        <v>0.44166666666666665</v>
      </c>
      <c r="G105" s="170">
        <v>2</v>
      </c>
      <c r="H105" s="222">
        <f t="shared" si="9"/>
        <v>0.44305555555555554</v>
      </c>
      <c r="I105" s="183"/>
    </row>
    <row r="106" spans="1:9" ht="15" x14ac:dyDescent="0.2">
      <c r="A106" s="139" t="s">
        <v>294</v>
      </c>
      <c r="B106" s="152" t="s">
        <v>234</v>
      </c>
      <c r="C106" s="152" t="s">
        <v>409</v>
      </c>
      <c r="D106" s="152"/>
      <c r="E106" s="152" t="s">
        <v>239</v>
      </c>
      <c r="F106" s="222">
        <f>H105</f>
        <v>0.44305555555555554</v>
      </c>
      <c r="G106" s="170">
        <v>1</v>
      </c>
      <c r="H106" s="222">
        <f t="shared" si="9"/>
        <v>0.44374999999999998</v>
      </c>
      <c r="I106" s="183"/>
    </row>
    <row r="107" spans="1:9" ht="15" x14ac:dyDescent="0.2">
      <c r="A107" s="192" t="s">
        <v>410</v>
      </c>
      <c r="B107" s="198"/>
      <c r="C107" s="198"/>
      <c r="D107" s="198"/>
      <c r="E107" s="198"/>
      <c r="F107" s="229">
        <f>H106</f>
        <v>0.44374999999999998</v>
      </c>
      <c r="G107" s="206">
        <v>0</v>
      </c>
      <c r="H107" s="229">
        <f t="shared" si="9"/>
        <v>0.44374999999999998</v>
      </c>
      <c r="I107" s="212"/>
    </row>
    <row r="109" spans="1:9" ht="15.75" x14ac:dyDescent="0.25">
      <c r="A109" s="138" t="s">
        <v>295</v>
      </c>
      <c r="B109" s="151"/>
      <c r="C109" s="151" t="s">
        <v>411</v>
      </c>
      <c r="D109" s="151"/>
      <c r="E109" s="151"/>
      <c r="F109" s="221"/>
      <c r="G109" s="169"/>
      <c r="H109" s="221"/>
      <c r="I109" s="182"/>
    </row>
    <row r="110" spans="1:9" ht="15" x14ac:dyDescent="0.2">
      <c r="A110" s="194" t="s">
        <v>297</v>
      </c>
      <c r="B110" s="200" t="s">
        <v>234</v>
      </c>
      <c r="C110" s="200" t="s">
        <v>412</v>
      </c>
      <c r="D110" s="200"/>
      <c r="E110" s="200"/>
      <c r="F110" s="232">
        <f>H107</f>
        <v>0.44374999999999998</v>
      </c>
      <c r="G110" s="208">
        <v>0</v>
      </c>
      <c r="H110" s="232">
        <f>F110+TIME(0,G110,0)</f>
        <v>0.44374999999999998</v>
      </c>
      <c r="I110" s="214"/>
    </row>
    <row r="111" spans="1:9" ht="15" x14ac:dyDescent="0.2">
      <c r="A111" s="192" t="s">
        <v>299</v>
      </c>
      <c r="B111" s="198"/>
      <c r="C111" s="198"/>
      <c r="D111" s="198"/>
      <c r="E111" s="198"/>
      <c r="F111" s="229">
        <f>H110</f>
        <v>0.44374999999999998</v>
      </c>
      <c r="G111" s="206">
        <v>0</v>
      </c>
      <c r="H111" s="229">
        <f>F111+TIME(0,G111,0)</f>
        <v>0.44374999999999998</v>
      </c>
      <c r="I111" s="212"/>
    </row>
    <row r="113" spans="1:9" ht="15.75" x14ac:dyDescent="0.25">
      <c r="A113" s="138" t="s">
        <v>320</v>
      </c>
      <c r="B113" s="151"/>
      <c r="C113" s="151" t="s">
        <v>413</v>
      </c>
      <c r="D113" s="151"/>
      <c r="E113" s="151"/>
      <c r="F113" s="221"/>
      <c r="G113" s="169"/>
      <c r="H113" s="221"/>
      <c r="I113" s="182"/>
    </row>
    <row r="114" spans="1:9" ht="15.75" x14ac:dyDescent="0.25">
      <c r="A114" s="141" t="s">
        <v>322</v>
      </c>
      <c r="B114" s="154"/>
      <c r="C114" s="154" t="s">
        <v>414</v>
      </c>
      <c r="D114" s="154"/>
      <c r="E114" s="154"/>
      <c r="F114" s="224"/>
      <c r="G114" s="172"/>
      <c r="H114" s="224"/>
      <c r="I114" s="185"/>
    </row>
    <row r="115" spans="1:9" ht="14.25" x14ac:dyDescent="0.2">
      <c r="A115" s="193" t="s">
        <v>324</v>
      </c>
      <c r="B115" s="199" t="s">
        <v>234</v>
      </c>
      <c r="C115" s="199" t="s">
        <v>415</v>
      </c>
      <c r="D115" s="199"/>
      <c r="E115" s="199" t="s">
        <v>416</v>
      </c>
      <c r="F115" s="230">
        <f>H111</f>
        <v>0.44374999999999998</v>
      </c>
      <c r="G115" s="207">
        <v>0</v>
      </c>
      <c r="H115" s="230">
        <f>F115+TIME(0,G115,0)</f>
        <v>0.44374999999999998</v>
      </c>
      <c r="I115" s="213" t="s">
        <v>504</v>
      </c>
    </row>
    <row r="116" spans="1:9" ht="14.25" x14ac:dyDescent="0.2">
      <c r="A116" s="142" t="s">
        <v>326</v>
      </c>
      <c r="B116" s="155" t="s">
        <v>234</v>
      </c>
      <c r="C116" s="155" t="s">
        <v>417</v>
      </c>
      <c r="D116" s="163" t="s">
        <v>418</v>
      </c>
      <c r="E116" s="155" t="s">
        <v>258</v>
      </c>
      <c r="F116" s="225">
        <f>H115</f>
        <v>0.44374999999999998</v>
      </c>
      <c r="G116" s="173">
        <v>10</v>
      </c>
      <c r="H116" s="225">
        <f>F116+TIME(0,G116,0)</f>
        <v>0.4506944444444444</v>
      </c>
      <c r="I116" s="186"/>
    </row>
    <row r="117" spans="1:9" ht="14.25" x14ac:dyDescent="0.2">
      <c r="A117" s="142" t="s">
        <v>328</v>
      </c>
      <c r="B117" s="155" t="s">
        <v>425</v>
      </c>
      <c r="C117" s="155" t="s">
        <v>506</v>
      </c>
      <c r="D117" s="155"/>
      <c r="E117" s="155" t="s">
        <v>507</v>
      </c>
      <c r="F117" s="225">
        <f>H116</f>
        <v>0.4506944444444444</v>
      </c>
      <c r="G117" s="173">
        <v>10</v>
      </c>
      <c r="H117" s="225">
        <f>F117+TIME(0,G117,0)</f>
        <v>0.45763888888888882</v>
      </c>
      <c r="I117" s="186" t="s">
        <v>508</v>
      </c>
    </row>
    <row r="118" spans="1:9" ht="15.75" x14ac:dyDescent="0.25">
      <c r="A118" s="141" t="s">
        <v>346</v>
      </c>
      <c r="B118" s="154"/>
      <c r="C118" s="154" t="s">
        <v>419</v>
      </c>
      <c r="D118" s="154"/>
      <c r="E118" s="154"/>
      <c r="F118" s="224"/>
      <c r="G118" s="172"/>
      <c r="H118" s="224"/>
      <c r="I118" s="185"/>
    </row>
    <row r="119" spans="1:9" ht="14.25" x14ac:dyDescent="0.2">
      <c r="A119" s="142" t="s">
        <v>348</v>
      </c>
      <c r="B119" s="155" t="s">
        <v>234</v>
      </c>
      <c r="C119" s="155" t="s">
        <v>420</v>
      </c>
      <c r="D119" s="155"/>
      <c r="E119" s="155" t="s">
        <v>350</v>
      </c>
      <c r="F119" s="225">
        <f>H117</f>
        <v>0.45763888888888882</v>
      </c>
      <c r="G119" s="173">
        <v>5</v>
      </c>
      <c r="H119" s="225">
        <f>F119+TIME(0,G119,0)</f>
        <v>0.46111111111111103</v>
      </c>
      <c r="I119" s="186" t="s">
        <v>504</v>
      </c>
    </row>
    <row r="120" spans="1:9" ht="14.25" x14ac:dyDescent="0.2">
      <c r="A120" s="193" t="s">
        <v>351</v>
      </c>
      <c r="B120" s="199" t="s">
        <v>234</v>
      </c>
      <c r="C120" s="199" t="s">
        <v>421</v>
      </c>
      <c r="D120" s="199"/>
      <c r="E120" s="199" t="s">
        <v>422</v>
      </c>
      <c r="F120" s="230">
        <f>H119</f>
        <v>0.46111111111111103</v>
      </c>
      <c r="G120" s="207">
        <v>0</v>
      </c>
      <c r="H120" s="230">
        <f>F120+TIME(0,G120,0)</f>
        <v>0.46111111111111103</v>
      </c>
      <c r="I120" s="213" t="s">
        <v>504</v>
      </c>
    </row>
    <row r="121" spans="1:9" ht="14.25" x14ac:dyDescent="0.2">
      <c r="A121" s="195" t="s">
        <v>353</v>
      </c>
      <c r="B121" s="201"/>
      <c r="C121" s="201"/>
      <c r="D121" s="201"/>
      <c r="E121" s="201"/>
      <c r="F121" s="235">
        <f>H120</f>
        <v>0.46111111111111103</v>
      </c>
      <c r="G121" s="209">
        <v>0</v>
      </c>
      <c r="H121" s="235">
        <f>F121+TIME(0,G121,0)</f>
        <v>0.46111111111111103</v>
      </c>
      <c r="I121" s="215"/>
    </row>
    <row r="123" spans="1:9" ht="15.75" x14ac:dyDescent="0.25">
      <c r="A123" s="138" t="s">
        <v>392</v>
      </c>
      <c r="B123" s="151"/>
      <c r="C123" s="151" t="s">
        <v>423</v>
      </c>
      <c r="D123" s="151"/>
      <c r="E123" s="151"/>
      <c r="F123" s="221"/>
      <c r="G123" s="169"/>
      <c r="H123" s="221"/>
      <c r="I123" s="182"/>
    </row>
    <row r="124" spans="1:9" ht="15" x14ac:dyDescent="0.2">
      <c r="A124" s="139" t="s">
        <v>394</v>
      </c>
      <c r="B124" s="152" t="s">
        <v>244</v>
      </c>
      <c r="C124" s="152" t="s">
        <v>424</v>
      </c>
      <c r="D124" s="162" t="s">
        <v>124</v>
      </c>
      <c r="E124" s="152" t="s">
        <v>236</v>
      </c>
      <c r="F124" s="222">
        <f>H121</f>
        <v>0.46111111111111103</v>
      </c>
      <c r="G124" s="170">
        <v>6</v>
      </c>
      <c r="H124" s="222">
        <f t="shared" ref="H124:H134" si="10">F124+TIME(0,G124,0)</f>
        <v>0.46527777777777768</v>
      </c>
      <c r="I124" s="183"/>
    </row>
    <row r="125" spans="1:9" ht="30" x14ac:dyDescent="0.2">
      <c r="A125" s="139" t="s">
        <v>395</v>
      </c>
      <c r="B125" s="152" t="s">
        <v>425</v>
      </c>
      <c r="C125" s="152" t="s">
        <v>426</v>
      </c>
      <c r="D125" s="162" t="s">
        <v>405</v>
      </c>
      <c r="E125" s="152" t="s">
        <v>236</v>
      </c>
      <c r="F125" s="222">
        <f t="shared" ref="F125:F134" si="11">H124</f>
        <v>0.46527777777777768</v>
      </c>
      <c r="G125" s="170">
        <v>20</v>
      </c>
      <c r="H125" s="222">
        <f t="shared" si="10"/>
        <v>0.47916666666666657</v>
      </c>
      <c r="I125" s="183" t="s">
        <v>504</v>
      </c>
    </row>
    <row r="126" spans="1:9" ht="15" x14ac:dyDescent="0.2">
      <c r="A126" s="139" t="s">
        <v>396</v>
      </c>
      <c r="B126" s="152" t="s">
        <v>425</v>
      </c>
      <c r="C126" s="152" t="s">
        <v>427</v>
      </c>
      <c r="D126" s="152"/>
      <c r="E126" s="152" t="s">
        <v>258</v>
      </c>
      <c r="F126" s="222">
        <f t="shared" si="11"/>
        <v>0.47916666666666657</v>
      </c>
      <c r="G126" s="170">
        <v>20</v>
      </c>
      <c r="H126" s="222">
        <f t="shared" si="10"/>
        <v>0.49305555555555547</v>
      </c>
      <c r="I126" s="183" t="s">
        <v>504</v>
      </c>
    </row>
    <row r="127" spans="1:9" ht="15" x14ac:dyDescent="0.2">
      <c r="A127" s="139" t="s">
        <v>428</v>
      </c>
      <c r="B127" s="152" t="s">
        <v>425</v>
      </c>
      <c r="C127" s="152" t="s">
        <v>509</v>
      </c>
      <c r="D127" s="152"/>
      <c r="E127" s="152" t="s">
        <v>510</v>
      </c>
      <c r="F127" s="222">
        <f t="shared" si="11"/>
        <v>0.49305555555555547</v>
      </c>
      <c r="G127" s="170">
        <v>20</v>
      </c>
      <c r="H127" s="222">
        <f t="shared" si="10"/>
        <v>0.50694444444444431</v>
      </c>
      <c r="I127" s="183" t="s">
        <v>504</v>
      </c>
    </row>
    <row r="128" spans="1:9" ht="15" x14ac:dyDescent="0.2">
      <c r="A128" s="139" t="s">
        <v>429</v>
      </c>
      <c r="B128" s="152" t="s">
        <v>234</v>
      </c>
      <c r="C128" s="152" t="s">
        <v>511</v>
      </c>
      <c r="D128" s="152"/>
      <c r="E128" s="152" t="s">
        <v>236</v>
      </c>
      <c r="F128" s="222">
        <f t="shared" si="11"/>
        <v>0.50694444444444431</v>
      </c>
      <c r="G128" s="170">
        <v>5</v>
      </c>
      <c r="H128" s="222">
        <f t="shared" si="10"/>
        <v>0.51041666666666652</v>
      </c>
      <c r="I128" s="183" t="s">
        <v>504</v>
      </c>
    </row>
    <row r="129" spans="1:9" ht="15" x14ac:dyDescent="0.2">
      <c r="A129" s="139" t="s">
        <v>430</v>
      </c>
      <c r="B129" s="152" t="s">
        <v>477</v>
      </c>
      <c r="C129" s="152" t="s">
        <v>519</v>
      </c>
      <c r="D129" s="152"/>
      <c r="E129" s="152" t="s">
        <v>520</v>
      </c>
      <c r="F129" s="222">
        <f t="shared" si="11"/>
        <v>0.51041666666666652</v>
      </c>
      <c r="G129" s="170">
        <v>10</v>
      </c>
      <c r="H129" s="222">
        <f t="shared" si="10"/>
        <v>0.51736111111111094</v>
      </c>
      <c r="I129" s="183" t="s">
        <v>521</v>
      </c>
    </row>
    <row r="130" spans="1:9" ht="15" x14ac:dyDescent="0.2">
      <c r="A130" s="194" t="s">
        <v>431</v>
      </c>
      <c r="B130" s="200"/>
      <c r="C130" s="200"/>
      <c r="D130" s="200"/>
      <c r="E130" s="200"/>
      <c r="F130" s="232">
        <f t="shared" si="11"/>
        <v>0.51736111111111094</v>
      </c>
      <c r="G130" s="208">
        <v>0</v>
      </c>
      <c r="H130" s="232">
        <f t="shared" si="10"/>
        <v>0.51736111111111094</v>
      </c>
      <c r="I130" s="214"/>
    </row>
    <row r="131" spans="1:9" ht="15" x14ac:dyDescent="0.2">
      <c r="A131" s="194" t="s">
        <v>432</v>
      </c>
      <c r="B131" s="200"/>
      <c r="C131" s="200"/>
      <c r="D131" s="200"/>
      <c r="E131" s="200"/>
      <c r="F131" s="232">
        <f t="shared" si="11"/>
        <v>0.51736111111111094</v>
      </c>
      <c r="G131" s="208">
        <v>0</v>
      </c>
      <c r="H131" s="232">
        <f t="shared" si="10"/>
        <v>0.51736111111111094</v>
      </c>
      <c r="I131" s="214"/>
    </row>
    <row r="132" spans="1:9" ht="15" x14ac:dyDescent="0.2">
      <c r="A132" s="194" t="s">
        <v>433</v>
      </c>
      <c r="B132" s="200"/>
      <c r="C132" s="200"/>
      <c r="D132" s="200"/>
      <c r="E132" s="200"/>
      <c r="F132" s="232">
        <f t="shared" si="11"/>
        <v>0.51736111111111094</v>
      </c>
      <c r="G132" s="208">
        <v>0</v>
      </c>
      <c r="H132" s="232">
        <f t="shared" si="10"/>
        <v>0.51736111111111094</v>
      </c>
      <c r="I132" s="214"/>
    </row>
    <row r="133" spans="1:9" ht="15" x14ac:dyDescent="0.2">
      <c r="A133" s="194" t="s">
        <v>434</v>
      </c>
      <c r="B133" s="200"/>
      <c r="C133" s="200"/>
      <c r="D133" s="200"/>
      <c r="E133" s="200"/>
      <c r="F133" s="232">
        <f t="shared" si="11"/>
        <v>0.51736111111111094</v>
      </c>
      <c r="G133" s="208">
        <v>0</v>
      </c>
      <c r="H133" s="232">
        <f t="shared" si="10"/>
        <v>0.51736111111111094</v>
      </c>
      <c r="I133" s="214"/>
    </row>
    <row r="134" spans="1:9" ht="15" x14ac:dyDescent="0.2">
      <c r="A134" s="192" t="s">
        <v>435</v>
      </c>
      <c r="B134" s="198"/>
      <c r="C134" s="198"/>
      <c r="D134" s="198"/>
      <c r="E134" s="198"/>
      <c r="F134" s="229">
        <f t="shared" si="11"/>
        <v>0.51736111111111094</v>
      </c>
      <c r="G134" s="206">
        <v>0</v>
      </c>
      <c r="H134" s="229">
        <f t="shared" si="10"/>
        <v>0.51736111111111094</v>
      </c>
      <c r="I134" s="212"/>
    </row>
    <row r="136" spans="1:9" ht="15.75" x14ac:dyDescent="0.25">
      <c r="A136" s="196" t="s">
        <v>397</v>
      </c>
      <c r="B136" s="202"/>
      <c r="C136" s="202" t="s">
        <v>436</v>
      </c>
      <c r="D136" s="202"/>
      <c r="E136" s="202" t="s">
        <v>236</v>
      </c>
      <c r="F136" s="236">
        <f>H134</f>
        <v>0.51736111111111094</v>
      </c>
      <c r="G136" s="210">
        <v>0</v>
      </c>
      <c r="H136" s="236">
        <f>F136+TIME(0,G136,0)</f>
        <v>0.51736111111111094</v>
      </c>
      <c r="I136" s="202"/>
    </row>
    <row r="137" spans="1:9" x14ac:dyDescent="0.2">
      <c r="A137" s="147"/>
      <c r="B137" s="147"/>
      <c r="C137" s="147" t="s">
        <v>399</v>
      </c>
      <c r="D137" s="147"/>
      <c r="E137" s="147"/>
      <c r="F137" s="234"/>
      <c r="G137" s="178">
        <f>(H137-H136) * 24 * 60</f>
        <v>5.000000000000302</v>
      </c>
      <c r="H137" s="234">
        <v>0.52083333333333337</v>
      </c>
      <c r="I137" s="147"/>
    </row>
    <row r="139" spans="1:9" ht="15.75" x14ac:dyDescent="0.25">
      <c r="A139" s="245" t="s">
        <v>437</v>
      </c>
      <c r="B139" s="246"/>
      <c r="C139" s="246"/>
      <c r="D139" s="246"/>
      <c r="E139" s="246"/>
      <c r="F139" s="246"/>
      <c r="G139" s="246"/>
      <c r="H139" s="246"/>
      <c r="I139" s="246"/>
    </row>
    <row r="140" spans="1:9" s="3" customFormat="1" ht="31.5" x14ac:dyDescent="0.25">
      <c r="A140" s="137" t="s">
        <v>223</v>
      </c>
      <c r="B140" s="137" t="s">
        <v>224</v>
      </c>
      <c r="C140" s="137" t="s">
        <v>73</v>
      </c>
      <c r="D140" s="137" t="s">
        <v>225</v>
      </c>
      <c r="E140" s="137" t="s">
        <v>226</v>
      </c>
      <c r="F140" s="220" t="s">
        <v>227</v>
      </c>
      <c r="G140" s="168" t="s">
        <v>228</v>
      </c>
      <c r="H140" s="220" t="s">
        <v>229</v>
      </c>
      <c r="I140" s="137" t="s">
        <v>230</v>
      </c>
    </row>
    <row r="141" spans="1:9" ht="15.75" x14ac:dyDescent="0.25">
      <c r="A141" s="138" t="s">
        <v>231</v>
      </c>
      <c r="B141" s="151"/>
      <c r="C141" s="151" t="s">
        <v>232</v>
      </c>
      <c r="D141" s="151"/>
      <c r="E141" s="151"/>
      <c r="F141" s="221"/>
      <c r="G141" s="169"/>
      <c r="H141" s="221"/>
      <c r="I141" s="182"/>
    </row>
    <row r="142" spans="1:9" ht="15" x14ac:dyDescent="0.2">
      <c r="A142" s="139" t="s">
        <v>233</v>
      </c>
      <c r="B142" s="152" t="s">
        <v>234</v>
      </c>
      <c r="C142" s="152" t="s">
        <v>401</v>
      </c>
      <c r="D142" s="152"/>
      <c r="E142" s="152" t="s">
        <v>236</v>
      </c>
      <c r="F142" s="222">
        <v>0.33333333333333331</v>
      </c>
      <c r="G142" s="170">
        <v>1</v>
      </c>
      <c r="H142" s="222">
        <f>F142+TIME(0,G142,0)</f>
        <v>0.33402777777777776</v>
      </c>
      <c r="I142" s="183"/>
    </row>
    <row r="143" spans="1:9" ht="15" x14ac:dyDescent="0.2">
      <c r="A143" s="139" t="s">
        <v>237</v>
      </c>
      <c r="B143" s="152" t="s">
        <v>234</v>
      </c>
      <c r="C143" s="152" t="s">
        <v>402</v>
      </c>
      <c r="D143" s="152"/>
      <c r="E143" s="152" t="s">
        <v>239</v>
      </c>
      <c r="F143" s="222">
        <f>H142</f>
        <v>0.33402777777777776</v>
      </c>
      <c r="G143" s="170">
        <v>1</v>
      </c>
      <c r="H143" s="222">
        <f>F143+TIME(0,G143,0)</f>
        <v>0.3347222222222222</v>
      </c>
      <c r="I143" s="183"/>
    </row>
    <row r="144" spans="1:9" ht="15" x14ac:dyDescent="0.2">
      <c r="A144" s="140" t="s">
        <v>240</v>
      </c>
      <c r="B144" s="153" t="s">
        <v>244</v>
      </c>
      <c r="C144" s="153" t="s">
        <v>403</v>
      </c>
      <c r="D144" s="166" t="s">
        <v>124</v>
      </c>
      <c r="E144" s="153" t="s">
        <v>236</v>
      </c>
      <c r="F144" s="223">
        <f>H143</f>
        <v>0.3347222222222222</v>
      </c>
      <c r="G144" s="171">
        <v>1</v>
      </c>
      <c r="H144" s="223">
        <f>F144+TIME(0,G144,0)</f>
        <v>0.33541666666666664</v>
      </c>
      <c r="I144" s="184"/>
    </row>
    <row r="146" spans="1:9" ht="15.75" x14ac:dyDescent="0.25">
      <c r="A146" s="138" t="s">
        <v>251</v>
      </c>
      <c r="B146" s="151"/>
      <c r="C146" s="151" t="s">
        <v>252</v>
      </c>
      <c r="D146" s="151"/>
      <c r="E146" s="151"/>
      <c r="F146" s="221"/>
      <c r="G146" s="169"/>
      <c r="H146" s="221"/>
      <c r="I146" s="182"/>
    </row>
    <row r="147" spans="1:9" ht="15" x14ac:dyDescent="0.2">
      <c r="A147" s="139" t="s">
        <v>253</v>
      </c>
      <c r="B147" s="152" t="s">
        <v>234</v>
      </c>
      <c r="C147" s="152" t="s">
        <v>404</v>
      </c>
      <c r="D147" s="162" t="s">
        <v>405</v>
      </c>
      <c r="E147" s="152" t="s">
        <v>236</v>
      </c>
      <c r="F147" s="222">
        <f>H144</f>
        <v>0.33541666666666664</v>
      </c>
      <c r="G147" s="170">
        <v>1</v>
      </c>
      <c r="H147" s="222">
        <f t="shared" ref="H147:H154" si="12">F147+TIME(0,G147,0)</f>
        <v>0.33611111111111108</v>
      </c>
      <c r="I147" s="183"/>
    </row>
    <row r="148" spans="1:9" ht="15" x14ac:dyDescent="0.2">
      <c r="A148" s="139" t="s">
        <v>286</v>
      </c>
      <c r="B148" s="152" t="s">
        <v>234</v>
      </c>
      <c r="C148" s="152" t="s">
        <v>406</v>
      </c>
      <c r="D148" s="162" t="s">
        <v>405</v>
      </c>
      <c r="E148" s="152" t="s">
        <v>236</v>
      </c>
      <c r="F148" s="222">
        <f t="shared" ref="F148:F154" si="13">H147</f>
        <v>0.33611111111111108</v>
      </c>
      <c r="G148" s="170">
        <v>1</v>
      </c>
      <c r="H148" s="222">
        <f t="shared" si="12"/>
        <v>0.33680555555555552</v>
      </c>
      <c r="I148" s="183"/>
    </row>
    <row r="149" spans="1:9" ht="15" x14ac:dyDescent="0.2">
      <c r="A149" s="139" t="s">
        <v>288</v>
      </c>
      <c r="B149" s="152" t="s">
        <v>234</v>
      </c>
      <c r="C149" s="152" t="s">
        <v>438</v>
      </c>
      <c r="D149" s="152"/>
      <c r="E149" s="152" t="s">
        <v>248</v>
      </c>
      <c r="F149" s="222">
        <f t="shared" si="13"/>
        <v>0.33680555555555552</v>
      </c>
      <c r="G149" s="170">
        <v>1</v>
      </c>
      <c r="H149" s="222">
        <f t="shared" si="12"/>
        <v>0.33749999999999997</v>
      </c>
      <c r="I149" s="183"/>
    </row>
    <row r="150" spans="1:9" ht="30" x14ac:dyDescent="0.2">
      <c r="A150" s="139" t="s">
        <v>292</v>
      </c>
      <c r="B150" s="152" t="s">
        <v>234</v>
      </c>
      <c r="C150" s="152" t="s">
        <v>439</v>
      </c>
      <c r="D150" s="162" t="s">
        <v>405</v>
      </c>
      <c r="E150" s="152" t="s">
        <v>236</v>
      </c>
      <c r="F150" s="222">
        <f t="shared" si="13"/>
        <v>0.33749999999999997</v>
      </c>
      <c r="G150" s="170">
        <v>1</v>
      </c>
      <c r="H150" s="222">
        <f t="shared" si="12"/>
        <v>0.33819444444444441</v>
      </c>
      <c r="I150" s="183"/>
    </row>
    <row r="151" spans="1:9" ht="15" x14ac:dyDescent="0.2">
      <c r="A151" s="139" t="s">
        <v>294</v>
      </c>
      <c r="B151" s="152" t="s">
        <v>234</v>
      </c>
      <c r="C151" s="152" t="s">
        <v>440</v>
      </c>
      <c r="D151" s="162" t="s">
        <v>405</v>
      </c>
      <c r="E151" s="152" t="s">
        <v>236</v>
      </c>
      <c r="F151" s="222">
        <f t="shared" si="13"/>
        <v>0.33819444444444441</v>
      </c>
      <c r="G151" s="170">
        <v>1</v>
      </c>
      <c r="H151" s="222">
        <f t="shared" si="12"/>
        <v>0.33888888888888885</v>
      </c>
      <c r="I151" s="183"/>
    </row>
    <row r="152" spans="1:9" ht="15" x14ac:dyDescent="0.2">
      <c r="A152" s="139" t="s">
        <v>410</v>
      </c>
      <c r="B152" s="152" t="s">
        <v>234</v>
      </c>
      <c r="C152" s="152" t="s">
        <v>441</v>
      </c>
      <c r="D152" s="162" t="s">
        <v>405</v>
      </c>
      <c r="E152" s="152" t="s">
        <v>236</v>
      </c>
      <c r="F152" s="222">
        <f t="shared" si="13"/>
        <v>0.33888888888888885</v>
      </c>
      <c r="G152" s="170">
        <v>1</v>
      </c>
      <c r="H152" s="222">
        <f t="shared" si="12"/>
        <v>0.33958333333333329</v>
      </c>
      <c r="I152" s="183"/>
    </row>
    <row r="153" spans="1:9" ht="15" x14ac:dyDescent="0.2">
      <c r="A153" s="139" t="s">
        <v>442</v>
      </c>
      <c r="B153" s="152" t="s">
        <v>234</v>
      </c>
      <c r="C153" s="152" t="s">
        <v>443</v>
      </c>
      <c r="D153" s="162" t="s">
        <v>405</v>
      </c>
      <c r="E153" s="152" t="s">
        <v>236</v>
      </c>
      <c r="F153" s="222">
        <f t="shared" si="13"/>
        <v>0.33958333333333329</v>
      </c>
      <c r="G153" s="170">
        <v>1</v>
      </c>
      <c r="H153" s="222">
        <f t="shared" si="12"/>
        <v>0.34027777777777773</v>
      </c>
      <c r="I153" s="183"/>
    </row>
    <row r="154" spans="1:9" ht="15" x14ac:dyDescent="0.2">
      <c r="A154" s="140" t="s">
        <v>523</v>
      </c>
      <c r="B154" s="153" t="s">
        <v>234</v>
      </c>
      <c r="C154" s="153" t="s">
        <v>524</v>
      </c>
      <c r="D154" s="153"/>
      <c r="E154" s="153" t="s">
        <v>236</v>
      </c>
      <c r="F154" s="223">
        <f t="shared" si="13"/>
        <v>0.34027777777777773</v>
      </c>
      <c r="G154" s="171">
        <v>2</v>
      </c>
      <c r="H154" s="223">
        <f t="shared" si="12"/>
        <v>0.34166666666666662</v>
      </c>
      <c r="I154" s="184" t="s">
        <v>525</v>
      </c>
    </row>
    <row r="156" spans="1:9" ht="15.75" x14ac:dyDescent="0.25">
      <c r="A156" s="138" t="s">
        <v>295</v>
      </c>
      <c r="B156" s="151"/>
      <c r="C156" s="151" t="s">
        <v>526</v>
      </c>
      <c r="D156" s="151"/>
      <c r="E156" s="151"/>
      <c r="F156" s="221"/>
      <c r="G156" s="169"/>
      <c r="H156" s="221"/>
      <c r="I156" s="182" t="s">
        <v>527</v>
      </c>
    </row>
    <row r="157" spans="1:9" ht="15" x14ac:dyDescent="0.2">
      <c r="A157" s="139" t="s">
        <v>297</v>
      </c>
      <c r="B157" s="152"/>
      <c r="C157" s="152" t="s">
        <v>528</v>
      </c>
      <c r="D157" s="152"/>
      <c r="E157" s="152" t="s">
        <v>344</v>
      </c>
      <c r="F157" s="222">
        <f>H154</f>
        <v>0.34166666666666662</v>
      </c>
      <c r="G157" s="170">
        <v>2</v>
      </c>
      <c r="H157" s="222">
        <f>F157+TIME(0,G157,0)</f>
        <v>0.3430555555555555</v>
      </c>
      <c r="I157" s="183" t="s">
        <v>527</v>
      </c>
    </row>
    <row r="158" spans="1:9" ht="15" x14ac:dyDescent="0.2">
      <c r="A158" s="192" t="s">
        <v>299</v>
      </c>
      <c r="B158" s="198"/>
      <c r="C158" s="198"/>
      <c r="D158" s="198"/>
      <c r="E158" s="198"/>
      <c r="F158" s="229">
        <f>H157</f>
        <v>0.3430555555555555</v>
      </c>
      <c r="G158" s="206">
        <v>0</v>
      </c>
      <c r="H158" s="229">
        <f>F158+TIME(0,G158,0)</f>
        <v>0.3430555555555555</v>
      </c>
      <c r="I158" s="212"/>
    </row>
    <row r="160" spans="1:9" ht="15.75" x14ac:dyDescent="0.25">
      <c r="A160" s="138" t="s">
        <v>320</v>
      </c>
      <c r="B160" s="151"/>
      <c r="C160" s="151" t="s">
        <v>444</v>
      </c>
      <c r="D160" s="151"/>
      <c r="E160" s="151"/>
      <c r="F160" s="221"/>
      <c r="G160" s="169"/>
      <c r="H160" s="221"/>
      <c r="I160" s="182"/>
    </row>
    <row r="161" spans="1:9" ht="15.75" x14ac:dyDescent="0.25">
      <c r="A161" s="141" t="s">
        <v>322</v>
      </c>
      <c r="B161" s="154"/>
      <c r="C161" s="154" t="s">
        <v>445</v>
      </c>
      <c r="D161" s="154"/>
      <c r="E161" s="154"/>
      <c r="F161" s="224"/>
      <c r="G161" s="172"/>
      <c r="H161" s="224"/>
      <c r="I161" s="185"/>
    </row>
    <row r="162" spans="1:9" ht="28.5" x14ac:dyDescent="0.2">
      <c r="A162" s="142" t="s">
        <v>324</v>
      </c>
      <c r="B162" s="155" t="s">
        <v>234</v>
      </c>
      <c r="C162" s="155" t="s">
        <v>446</v>
      </c>
      <c r="D162" s="155"/>
      <c r="E162" s="155" t="s">
        <v>304</v>
      </c>
      <c r="F162" s="225">
        <f>H158</f>
        <v>0.3430555555555555</v>
      </c>
      <c r="G162" s="173">
        <v>2</v>
      </c>
      <c r="H162" s="225">
        <f t="shared" ref="H162:H168" si="14">F162+TIME(0,G162,0)</f>
        <v>0.34444444444444439</v>
      </c>
      <c r="I162" s="186"/>
    </row>
    <row r="163" spans="1:9" ht="14.25" x14ac:dyDescent="0.2">
      <c r="A163" s="142" t="s">
        <v>326</v>
      </c>
      <c r="B163" s="155" t="s">
        <v>425</v>
      </c>
      <c r="C163" s="155" t="s">
        <v>447</v>
      </c>
      <c r="D163" s="163" t="s">
        <v>303</v>
      </c>
      <c r="E163" s="155" t="s">
        <v>304</v>
      </c>
      <c r="F163" s="225">
        <f t="shared" ref="F163:F168" si="15">H162</f>
        <v>0.34444444444444439</v>
      </c>
      <c r="G163" s="173">
        <v>10</v>
      </c>
      <c r="H163" s="225">
        <f t="shared" si="14"/>
        <v>0.35138888888888881</v>
      </c>
      <c r="I163" s="186"/>
    </row>
    <row r="164" spans="1:9" ht="28.5" x14ac:dyDescent="0.2">
      <c r="A164" s="142" t="s">
        <v>328</v>
      </c>
      <c r="B164" s="155" t="s">
        <v>234</v>
      </c>
      <c r="C164" s="155" t="s">
        <v>448</v>
      </c>
      <c r="D164" s="163" t="s">
        <v>448</v>
      </c>
      <c r="E164" s="155" t="s">
        <v>304</v>
      </c>
      <c r="F164" s="225">
        <f t="shared" si="15"/>
        <v>0.35138888888888881</v>
      </c>
      <c r="G164" s="173">
        <v>5</v>
      </c>
      <c r="H164" s="225">
        <f t="shared" si="14"/>
        <v>0.35486111111111102</v>
      </c>
      <c r="I164" s="186"/>
    </row>
    <row r="165" spans="1:9" ht="14.25" x14ac:dyDescent="0.2">
      <c r="A165" s="142" t="s">
        <v>330</v>
      </c>
      <c r="B165" s="155" t="s">
        <v>234</v>
      </c>
      <c r="C165" s="155" t="s">
        <v>449</v>
      </c>
      <c r="D165" s="155"/>
      <c r="E165" s="155" t="s">
        <v>248</v>
      </c>
      <c r="F165" s="225">
        <f t="shared" si="15"/>
        <v>0.35486111111111102</v>
      </c>
      <c r="G165" s="173">
        <v>5</v>
      </c>
      <c r="H165" s="225">
        <f t="shared" si="14"/>
        <v>0.35833333333333323</v>
      </c>
      <c r="I165" s="186"/>
    </row>
    <row r="166" spans="1:9" ht="14.25" x14ac:dyDescent="0.2">
      <c r="A166" s="142" t="s">
        <v>332</v>
      </c>
      <c r="B166" s="155" t="s">
        <v>234</v>
      </c>
      <c r="C166" s="155" t="s">
        <v>450</v>
      </c>
      <c r="D166" s="163" t="s">
        <v>451</v>
      </c>
      <c r="E166" s="155" t="s">
        <v>236</v>
      </c>
      <c r="F166" s="225">
        <f t="shared" si="15"/>
        <v>0.35833333333333323</v>
      </c>
      <c r="G166" s="173">
        <v>2</v>
      </c>
      <c r="H166" s="225">
        <f t="shared" si="14"/>
        <v>0.35972222222222211</v>
      </c>
      <c r="I166" s="186"/>
    </row>
    <row r="167" spans="1:9" ht="14.25" x14ac:dyDescent="0.2">
      <c r="A167" s="142" t="s">
        <v>334</v>
      </c>
      <c r="B167" s="155" t="s">
        <v>234</v>
      </c>
      <c r="C167" s="155" t="s">
        <v>452</v>
      </c>
      <c r="D167" s="163" t="s">
        <v>451</v>
      </c>
      <c r="E167" s="155" t="s">
        <v>344</v>
      </c>
      <c r="F167" s="225">
        <f t="shared" si="15"/>
        <v>0.35972222222222211</v>
      </c>
      <c r="G167" s="173">
        <v>3</v>
      </c>
      <c r="H167" s="225">
        <f t="shared" si="14"/>
        <v>0.36180555555555544</v>
      </c>
      <c r="I167" s="186"/>
    </row>
    <row r="168" spans="1:9" ht="14.25" x14ac:dyDescent="0.2">
      <c r="A168" s="193" t="s">
        <v>336</v>
      </c>
      <c r="B168" s="199"/>
      <c r="C168" s="199"/>
      <c r="D168" s="199"/>
      <c r="E168" s="199"/>
      <c r="F168" s="230">
        <f t="shared" si="15"/>
        <v>0.36180555555555544</v>
      </c>
      <c r="G168" s="207">
        <v>0</v>
      </c>
      <c r="H168" s="230">
        <f t="shared" si="14"/>
        <v>0.36180555555555544</v>
      </c>
      <c r="I168" s="213"/>
    </row>
    <row r="169" spans="1:9" ht="15.75" x14ac:dyDescent="0.25">
      <c r="A169" s="141" t="s">
        <v>346</v>
      </c>
      <c r="B169" s="154"/>
      <c r="C169" s="154" t="s">
        <v>347</v>
      </c>
      <c r="D169" s="154"/>
      <c r="E169" s="154"/>
      <c r="F169" s="224"/>
      <c r="G169" s="172"/>
      <c r="H169" s="224"/>
      <c r="I169" s="185"/>
    </row>
    <row r="170" spans="1:9" ht="14.25" x14ac:dyDescent="0.2">
      <c r="A170" s="142" t="s">
        <v>348</v>
      </c>
      <c r="B170" s="155" t="s">
        <v>234</v>
      </c>
      <c r="C170" s="155" t="s">
        <v>453</v>
      </c>
      <c r="D170" s="163" t="s">
        <v>451</v>
      </c>
      <c r="E170" s="155" t="s">
        <v>454</v>
      </c>
      <c r="F170" s="225">
        <f>H168</f>
        <v>0.36180555555555544</v>
      </c>
      <c r="G170" s="173">
        <v>3</v>
      </c>
      <c r="H170" s="225">
        <f>F170+TIME(0,G170,0)</f>
        <v>0.36388888888888876</v>
      </c>
      <c r="I170" s="186"/>
    </row>
    <row r="171" spans="1:9" ht="14.25" x14ac:dyDescent="0.2">
      <c r="A171" s="193" t="s">
        <v>351</v>
      </c>
      <c r="B171" s="199" t="s">
        <v>234</v>
      </c>
      <c r="C171" s="199" t="s">
        <v>352</v>
      </c>
      <c r="D171" s="203" t="s">
        <v>451</v>
      </c>
      <c r="E171" s="199" t="s">
        <v>304</v>
      </c>
      <c r="F171" s="230">
        <f>H170</f>
        <v>0.36388888888888876</v>
      </c>
      <c r="G171" s="207">
        <v>0</v>
      </c>
      <c r="H171" s="230">
        <f>F171+TIME(0,G171,0)</f>
        <v>0.36388888888888876</v>
      </c>
      <c r="I171" s="213"/>
    </row>
    <row r="172" spans="1:9" ht="14.25" x14ac:dyDescent="0.2">
      <c r="A172" s="142" t="s">
        <v>353</v>
      </c>
      <c r="B172" s="155" t="s">
        <v>234</v>
      </c>
      <c r="C172" s="155" t="s">
        <v>354</v>
      </c>
      <c r="D172" s="163" t="s">
        <v>451</v>
      </c>
      <c r="E172" s="155" t="s">
        <v>355</v>
      </c>
      <c r="F172" s="225">
        <f>H171</f>
        <v>0.36388888888888876</v>
      </c>
      <c r="G172" s="173">
        <v>3</v>
      </c>
      <c r="H172" s="225">
        <f>F172+TIME(0,G172,0)</f>
        <v>0.36597222222222209</v>
      </c>
      <c r="I172" s="186"/>
    </row>
    <row r="173" spans="1:9" ht="14.25" x14ac:dyDescent="0.2">
      <c r="A173" s="142" t="s">
        <v>356</v>
      </c>
      <c r="B173" s="155" t="s">
        <v>234</v>
      </c>
      <c r="C173" s="155" t="s">
        <v>357</v>
      </c>
      <c r="D173" s="163" t="s">
        <v>451</v>
      </c>
      <c r="E173" s="155" t="s">
        <v>529</v>
      </c>
      <c r="F173" s="225">
        <f>H172</f>
        <v>0.36597222222222209</v>
      </c>
      <c r="G173" s="173">
        <v>3</v>
      </c>
      <c r="H173" s="225">
        <f>F173+TIME(0,G173,0)</f>
        <v>0.36805555555555541</v>
      </c>
      <c r="I173" s="186" t="s">
        <v>527</v>
      </c>
    </row>
    <row r="174" spans="1:9" ht="14.25" x14ac:dyDescent="0.2">
      <c r="A174" s="142" t="s">
        <v>359</v>
      </c>
      <c r="B174" s="155" t="s">
        <v>234</v>
      </c>
      <c r="C174" s="155" t="s">
        <v>455</v>
      </c>
      <c r="D174" s="163" t="s">
        <v>451</v>
      </c>
      <c r="E174" s="155" t="s">
        <v>530</v>
      </c>
      <c r="F174" s="225">
        <f>H173</f>
        <v>0.36805555555555541</v>
      </c>
      <c r="G174" s="173">
        <v>3</v>
      </c>
      <c r="H174" s="225">
        <f>F174+TIME(0,G174,0)</f>
        <v>0.37013888888888874</v>
      </c>
      <c r="I174" s="186" t="s">
        <v>527</v>
      </c>
    </row>
    <row r="175" spans="1:9" ht="15.75" x14ac:dyDescent="0.25">
      <c r="A175" s="141" t="s">
        <v>362</v>
      </c>
      <c r="B175" s="154"/>
      <c r="C175" s="154" t="s">
        <v>363</v>
      </c>
      <c r="D175" s="154"/>
      <c r="E175" s="154"/>
      <c r="F175" s="224"/>
      <c r="G175" s="172"/>
      <c r="H175" s="224"/>
      <c r="I175" s="185"/>
    </row>
    <row r="176" spans="1:9" ht="14.25" x14ac:dyDescent="0.2">
      <c r="A176" s="142" t="s">
        <v>364</v>
      </c>
      <c r="B176" s="155" t="s">
        <v>234</v>
      </c>
      <c r="C176" s="155" t="s">
        <v>365</v>
      </c>
      <c r="D176" s="163" t="s">
        <v>451</v>
      </c>
      <c r="E176" s="155" t="s">
        <v>258</v>
      </c>
      <c r="F176" s="225">
        <f>H174</f>
        <v>0.37013888888888874</v>
      </c>
      <c r="G176" s="173">
        <v>3</v>
      </c>
      <c r="H176" s="225">
        <f t="shared" ref="H176:H184" si="16">F176+TIME(0,G176,0)</f>
        <v>0.37222222222222207</v>
      </c>
      <c r="I176" s="186"/>
    </row>
    <row r="177" spans="1:9" ht="14.25" x14ac:dyDescent="0.2">
      <c r="A177" s="142" t="s">
        <v>366</v>
      </c>
      <c r="B177" s="155" t="s">
        <v>234</v>
      </c>
      <c r="C177" s="155" t="s">
        <v>367</v>
      </c>
      <c r="D177" s="163" t="s">
        <v>451</v>
      </c>
      <c r="E177" s="155" t="s">
        <v>505</v>
      </c>
      <c r="F177" s="225">
        <f t="shared" ref="F177:F184" si="17">H176</f>
        <v>0.37222222222222207</v>
      </c>
      <c r="G177" s="173">
        <v>3</v>
      </c>
      <c r="H177" s="225">
        <f t="shared" si="16"/>
        <v>0.37430555555555539</v>
      </c>
      <c r="I177" s="186" t="s">
        <v>504</v>
      </c>
    </row>
    <row r="178" spans="1:9" ht="14.25" x14ac:dyDescent="0.2">
      <c r="A178" s="142" t="s">
        <v>368</v>
      </c>
      <c r="B178" s="155" t="s">
        <v>234</v>
      </c>
      <c r="C178" s="155" t="s">
        <v>369</v>
      </c>
      <c r="D178" s="163" t="s">
        <v>451</v>
      </c>
      <c r="E178" s="155" t="s">
        <v>370</v>
      </c>
      <c r="F178" s="225">
        <f t="shared" si="17"/>
        <v>0.37430555555555539</v>
      </c>
      <c r="G178" s="173">
        <v>3</v>
      </c>
      <c r="H178" s="225">
        <f t="shared" si="16"/>
        <v>0.37638888888888872</v>
      </c>
      <c r="I178" s="186"/>
    </row>
    <row r="179" spans="1:9" ht="14.25" x14ac:dyDescent="0.2">
      <c r="A179" s="142" t="s">
        <v>371</v>
      </c>
      <c r="B179" s="155" t="s">
        <v>234</v>
      </c>
      <c r="C179" s="155" t="s">
        <v>372</v>
      </c>
      <c r="D179" s="163" t="s">
        <v>451</v>
      </c>
      <c r="E179" s="155" t="s">
        <v>456</v>
      </c>
      <c r="F179" s="225">
        <f t="shared" si="17"/>
        <v>0.37638888888888872</v>
      </c>
      <c r="G179" s="173">
        <v>3</v>
      </c>
      <c r="H179" s="225">
        <f t="shared" si="16"/>
        <v>0.37847222222222204</v>
      </c>
      <c r="I179" s="186"/>
    </row>
    <row r="180" spans="1:9" ht="14.25" x14ac:dyDescent="0.2">
      <c r="A180" s="142" t="s">
        <v>373</v>
      </c>
      <c r="B180" s="155" t="s">
        <v>234</v>
      </c>
      <c r="C180" s="155" t="s">
        <v>374</v>
      </c>
      <c r="D180" s="163" t="s">
        <v>451</v>
      </c>
      <c r="E180" s="155" t="s">
        <v>375</v>
      </c>
      <c r="F180" s="225">
        <f t="shared" si="17"/>
        <v>0.37847222222222204</v>
      </c>
      <c r="G180" s="173">
        <v>3</v>
      </c>
      <c r="H180" s="225">
        <f t="shared" si="16"/>
        <v>0.38055555555555537</v>
      </c>
      <c r="I180" s="186"/>
    </row>
    <row r="181" spans="1:9" ht="14.25" x14ac:dyDescent="0.2">
      <c r="A181" s="142" t="s">
        <v>376</v>
      </c>
      <c r="B181" s="155" t="s">
        <v>234</v>
      </c>
      <c r="C181" s="155" t="s">
        <v>377</v>
      </c>
      <c r="D181" s="163" t="s">
        <v>451</v>
      </c>
      <c r="E181" s="155" t="s">
        <v>248</v>
      </c>
      <c r="F181" s="225">
        <f t="shared" si="17"/>
        <v>0.38055555555555537</v>
      </c>
      <c r="G181" s="173">
        <v>3</v>
      </c>
      <c r="H181" s="225">
        <f t="shared" si="16"/>
        <v>0.3826388888888887</v>
      </c>
      <c r="I181" s="186"/>
    </row>
    <row r="182" spans="1:9" ht="14.25" x14ac:dyDescent="0.2">
      <c r="A182" s="142" t="s">
        <v>378</v>
      </c>
      <c r="B182" s="155" t="s">
        <v>234</v>
      </c>
      <c r="C182" s="155" t="s">
        <v>379</v>
      </c>
      <c r="D182" s="163" t="s">
        <v>451</v>
      </c>
      <c r="E182" s="155" t="s">
        <v>380</v>
      </c>
      <c r="F182" s="225">
        <f t="shared" si="17"/>
        <v>0.3826388888888887</v>
      </c>
      <c r="G182" s="173">
        <v>3</v>
      </c>
      <c r="H182" s="225">
        <f t="shared" si="16"/>
        <v>0.38472222222222202</v>
      </c>
      <c r="I182" s="186"/>
    </row>
    <row r="183" spans="1:9" ht="14.25" x14ac:dyDescent="0.2">
      <c r="A183" s="142" t="s">
        <v>381</v>
      </c>
      <c r="B183" s="155" t="s">
        <v>234</v>
      </c>
      <c r="C183" s="155" t="s">
        <v>457</v>
      </c>
      <c r="D183" s="163" t="s">
        <v>451</v>
      </c>
      <c r="E183" s="155" t="s">
        <v>383</v>
      </c>
      <c r="F183" s="225">
        <f t="shared" si="17"/>
        <v>0.38472222222222202</v>
      </c>
      <c r="G183" s="173">
        <v>3</v>
      </c>
      <c r="H183" s="225">
        <f t="shared" si="16"/>
        <v>0.38680555555555535</v>
      </c>
      <c r="I183" s="186"/>
    </row>
    <row r="184" spans="1:9" ht="14.25" x14ac:dyDescent="0.2">
      <c r="A184" s="142" t="s">
        <v>384</v>
      </c>
      <c r="B184" s="155" t="s">
        <v>234</v>
      </c>
      <c r="C184" s="155" t="s">
        <v>458</v>
      </c>
      <c r="D184" s="163" t="s">
        <v>451</v>
      </c>
      <c r="E184" s="155" t="s">
        <v>386</v>
      </c>
      <c r="F184" s="225">
        <f t="shared" si="17"/>
        <v>0.38680555555555535</v>
      </c>
      <c r="G184" s="173">
        <v>3</v>
      </c>
      <c r="H184" s="225">
        <f t="shared" si="16"/>
        <v>0.38888888888888867</v>
      </c>
      <c r="I184" s="186"/>
    </row>
    <row r="185" spans="1:9" ht="15.75" x14ac:dyDescent="0.25">
      <c r="A185" s="141" t="s">
        <v>387</v>
      </c>
      <c r="B185" s="154"/>
      <c r="C185" s="154" t="s">
        <v>459</v>
      </c>
      <c r="D185" s="154"/>
      <c r="E185" s="154"/>
      <c r="F185" s="224"/>
      <c r="G185" s="172"/>
      <c r="H185" s="224"/>
      <c r="I185" s="185"/>
    </row>
    <row r="186" spans="1:9" ht="14.25" x14ac:dyDescent="0.2">
      <c r="A186" s="142" t="s">
        <v>389</v>
      </c>
      <c r="B186" s="155" t="s">
        <v>234</v>
      </c>
      <c r="C186" s="155" t="s">
        <v>390</v>
      </c>
      <c r="D186" s="163" t="s">
        <v>451</v>
      </c>
      <c r="E186" s="155" t="s">
        <v>391</v>
      </c>
      <c r="F186" s="225">
        <f>H184</f>
        <v>0.38888888888888867</v>
      </c>
      <c r="G186" s="173">
        <v>3</v>
      </c>
      <c r="H186" s="225">
        <f>F186+TIME(0,G186,0)</f>
        <v>0.390972222222222</v>
      </c>
      <c r="I186" s="186"/>
    </row>
    <row r="187" spans="1:9" ht="15.75" x14ac:dyDescent="0.25">
      <c r="A187" s="141" t="s">
        <v>512</v>
      </c>
      <c r="B187" s="154"/>
      <c r="C187" s="154" t="s">
        <v>460</v>
      </c>
      <c r="D187" s="154"/>
      <c r="E187" s="154"/>
      <c r="F187" s="224"/>
      <c r="G187" s="172"/>
      <c r="H187" s="224"/>
      <c r="I187" s="185"/>
    </row>
    <row r="188" spans="1:9" ht="14.25" x14ac:dyDescent="0.2">
      <c r="A188" s="193" t="s">
        <v>513</v>
      </c>
      <c r="B188" s="199"/>
      <c r="C188" s="199"/>
      <c r="D188" s="203" t="s">
        <v>451</v>
      </c>
      <c r="E188" s="199" t="s">
        <v>258</v>
      </c>
      <c r="F188" s="230">
        <f>H186</f>
        <v>0.390972222222222</v>
      </c>
      <c r="G188" s="207">
        <v>0</v>
      </c>
      <c r="H188" s="230">
        <f>F188+TIME(0,G188,0)</f>
        <v>0.390972222222222</v>
      </c>
      <c r="I188" s="213"/>
    </row>
    <row r="189" spans="1:9" ht="15.75" x14ac:dyDescent="0.25">
      <c r="A189" s="141" t="s">
        <v>514</v>
      </c>
      <c r="B189" s="154"/>
      <c r="C189" s="154" t="s">
        <v>461</v>
      </c>
      <c r="D189" s="154"/>
      <c r="E189" s="154"/>
      <c r="F189" s="224"/>
      <c r="G189" s="172"/>
      <c r="H189" s="224"/>
      <c r="I189" s="185"/>
    </row>
    <row r="190" spans="1:9" ht="14.25" x14ac:dyDescent="0.2">
      <c r="A190" s="193" t="s">
        <v>515</v>
      </c>
      <c r="B190" s="199" t="s">
        <v>234</v>
      </c>
      <c r="C190" s="199" t="s">
        <v>462</v>
      </c>
      <c r="D190" s="203" t="s">
        <v>451</v>
      </c>
      <c r="E190" s="199" t="s">
        <v>463</v>
      </c>
      <c r="F190" s="230">
        <f>H188</f>
        <v>0.390972222222222</v>
      </c>
      <c r="G190" s="207">
        <v>0</v>
      </c>
      <c r="H190" s="230">
        <f>F190+TIME(0,G190,0)</f>
        <v>0.390972222222222</v>
      </c>
      <c r="I190" s="213"/>
    </row>
    <row r="191" spans="1:9" ht="14.25" x14ac:dyDescent="0.2">
      <c r="A191" s="142" t="s">
        <v>516</v>
      </c>
      <c r="B191" s="155" t="s">
        <v>234</v>
      </c>
      <c r="C191" s="155" t="s">
        <v>464</v>
      </c>
      <c r="D191" s="163" t="s">
        <v>451</v>
      </c>
      <c r="E191" s="155" t="s">
        <v>355</v>
      </c>
      <c r="F191" s="225">
        <f>H190</f>
        <v>0.390972222222222</v>
      </c>
      <c r="G191" s="173">
        <v>10</v>
      </c>
      <c r="H191" s="225">
        <f>F191+TIME(0,G191,0)</f>
        <v>0.39791666666666642</v>
      </c>
      <c r="I191" s="186"/>
    </row>
    <row r="192" spans="1:9" ht="14.25" x14ac:dyDescent="0.2">
      <c r="A192" s="142" t="s">
        <v>517</v>
      </c>
      <c r="B192" s="155" t="s">
        <v>234</v>
      </c>
      <c r="C192" s="155" t="s">
        <v>465</v>
      </c>
      <c r="D192" s="163" t="s">
        <v>451</v>
      </c>
      <c r="E192" s="155" t="s">
        <v>391</v>
      </c>
      <c r="F192" s="225">
        <f>H191</f>
        <v>0.39791666666666642</v>
      </c>
      <c r="G192" s="173">
        <v>5</v>
      </c>
      <c r="H192" s="225">
        <f>F192+TIME(0,G192,0)</f>
        <v>0.40138888888888863</v>
      </c>
      <c r="I192" s="186"/>
    </row>
    <row r="193" spans="1:9" ht="14.25" x14ac:dyDescent="0.2">
      <c r="A193" s="195" t="s">
        <v>518</v>
      </c>
      <c r="B193" s="201" t="s">
        <v>234</v>
      </c>
      <c r="C193" s="201" t="s">
        <v>466</v>
      </c>
      <c r="D193" s="204" t="s">
        <v>451</v>
      </c>
      <c r="E193" s="201" t="s">
        <v>467</v>
      </c>
      <c r="F193" s="235">
        <f>H192</f>
        <v>0.40138888888888863</v>
      </c>
      <c r="G193" s="209">
        <v>0</v>
      </c>
      <c r="H193" s="235">
        <f>F193+TIME(0,G193,0)</f>
        <v>0.40138888888888863</v>
      </c>
      <c r="I193" s="215"/>
    </row>
    <row r="195" spans="1:9" ht="15.75" x14ac:dyDescent="0.25">
      <c r="A195" s="216" t="s">
        <v>392</v>
      </c>
      <c r="B195" s="217"/>
      <c r="C195" s="217"/>
      <c r="D195" s="217"/>
      <c r="E195" s="217"/>
      <c r="F195" s="237">
        <f>H193</f>
        <v>0.40138888888888863</v>
      </c>
      <c r="G195" s="218">
        <v>0</v>
      </c>
      <c r="H195" s="237">
        <f>F195+TIME(0,G195,0)</f>
        <v>0.40138888888888863</v>
      </c>
      <c r="I195" s="219" t="s">
        <v>525</v>
      </c>
    </row>
    <row r="197" spans="1:9" ht="15.75" x14ac:dyDescent="0.25">
      <c r="A197" s="138" t="s">
        <v>397</v>
      </c>
      <c r="B197" s="151"/>
      <c r="C197" s="151" t="s">
        <v>468</v>
      </c>
      <c r="D197" s="151"/>
      <c r="E197" s="151"/>
      <c r="F197" s="221"/>
      <c r="G197" s="169"/>
      <c r="H197" s="221"/>
      <c r="I197" s="182"/>
    </row>
    <row r="198" spans="1:9" ht="15" x14ac:dyDescent="0.2">
      <c r="A198" s="194" t="s">
        <v>470</v>
      </c>
      <c r="B198" s="200"/>
      <c r="C198" s="200"/>
      <c r="D198" s="200"/>
      <c r="E198" s="200"/>
      <c r="F198" s="232">
        <f>H195</f>
        <v>0.40138888888888863</v>
      </c>
      <c r="G198" s="208">
        <v>0</v>
      </c>
      <c r="H198" s="232">
        <f>F198+TIME(0,G198,0)</f>
        <v>0.40138888888888863</v>
      </c>
      <c r="I198" s="214"/>
    </row>
    <row r="199" spans="1:9" ht="15" x14ac:dyDescent="0.2">
      <c r="A199" s="194" t="s">
        <v>475</v>
      </c>
      <c r="B199" s="200"/>
      <c r="C199" s="200"/>
      <c r="D199" s="200"/>
      <c r="E199" s="200"/>
      <c r="F199" s="232">
        <f>H198</f>
        <v>0.40138888888888863</v>
      </c>
      <c r="G199" s="208">
        <v>0</v>
      </c>
      <c r="H199" s="232">
        <f>F199+TIME(0,G199,0)</f>
        <v>0.40138888888888863</v>
      </c>
      <c r="I199" s="214"/>
    </row>
    <row r="200" spans="1:9" ht="15" x14ac:dyDescent="0.2">
      <c r="A200" s="194" t="s">
        <v>479</v>
      </c>
      <c r="B200" s="200"/>
      <c r="C200" s="200"/>
      <c r="D200" s="200"/>
      <c r="E200" s="200"/>
      <c r="F200" s="232">
        <f>H199</f>
        <v>0.40138888888888863</v>
      </c>
      <c r="G200" s="208">
        <v>0</v>
      </c>
      <c r="H200" s="232">
        <f>F200+TIME(0,G200,0)</f>
        <v>0.40138888888888863</v>
      </c>
      <c r="I200" s="214"/>
    </row>
    <row r="201" spans="1:9" ht="15" x14ac:dyDescent="0.2">
      <c r="A201" s="194" t="s">
        <v>483</v>
      </c>
      <c r="B201" s="200"/>
      <c r="C201" s="200"/>
      <c r="D201" s="200"/>
      <c r="E201" s="200"/>
      <c r="F201" s="232">
        <f>H200</f>
        <v>0.40138888888888863</v>
      </c>
      <c r="G201" s="208">
        <v>0</v>
      </c>
      <c r="H201" s="232">
        <f>F201+TIME(0,G201,0)</f>
        <v>0.40138888888888863</v>
      </c>
      <c r="I201" s="214"/>
    </row>
    <row r="202" spans="1:9" ht="15" x14ac:dyDescent="0.2">
      <c r="A202" s="192" t="s">
        <v>531</v>
      </c>
      <c r="B202" s="198"/>
      <c r="C202" s="198"/>
      <c r="D202" s="198"/>
      <c r="E202" s="198"/>
      <c r="F202" s="229">
        <f>H201</f>
        <v>0.40138888888888863</v>
      </c>
      <c r="G202" s="206">
        <v>0</v>
      </c>
      <c r="H202" s="229">
        <f>F202+TIME(0,G202,0)</f>
        <v>0.40138888888888863</v>
      </c>
      <c r="I202" s="212"/>
    </row>
    <row r="204" spans="1:9" ht="15.75" x14ac:dyDescent="0.25">
      <c r="A204" s="138" t="s">
        <v>485</v>
      </c>
      <c r="B204" s="151"/>
      <c r="C204" s="151" t="s">
        <v>469</v>
      </c>
      <c r="D204" s="151"/>
      <c r="E204" s="151"/>
      <c r="F204" s="221"/>
      <c r="G204" s="169"/>
      <c r="H204" s="221"/>
      <c r="I204" s="182"/>
    </row>
    <row r="205" spans="1:9" ht="15.75" x14ac:dyDescent="0.25">
      <c r="A205" s="141" t="s">
        <v>486</v>
      </c>
      <c r="B205" s="154"/>
      <c r="C205" s="154" t="s">
        <v>471</v>
      </c>
      <c r="D205" s="154"/>
      <c r="E205" s="154"/>
      <c r="F205" s="224"/>
      <c r="G205" s="172"/>
      <c r="H205" s="224"/>
      <c r="I205" s="185"/>
    </row>
    <row r="206" spans="1:9" ht="14.25" x14ac:dyDescent="0.2">
      <c r="A206" s="142" t="s">
        <v>532</v>
      </c>
      <c r="B206" s="155" t="s">
        <v>244</v>
      </c>
      <c r="C206" s="155" t="s">
        <v>533</v>
      </c>
      <c r="D206" s="163" t="s">
        <v>2</v>
      </c>
      <c r="E206" s="155" t="s">
        <v>258</v>
      </c>
      <c r="F206" s="225">
        <f>H202</f>
        <v>0.40138888888888863</v>
      </c>
      <c r="G206" s="173">
        <v>3</v>
      </c>
      <c r="H206" s="225">
        <f t="shared" ref="H206:H211" si="18">F206+TIME(0,G206,0)</f>
        <v>0.40347222222222195</v>
      </c>
      <c r="I206" s="186" t="s">
        <v>525</v>
      </c>
    </row>
    <row r="207" spans="1:9" ht="14.25" x14ac:dyDescent="0.2">
      <c r="A207" s="142" t="s">
        <v>534</v>
      </c>
      <c r="B207" s="155" t="s">
        <v>244</v>
      </c>
      <c r="C207" s="155" t="s">
        <v>472</v>
      </c>
      <c r="D207" s="163" t="s">
        <v>2</v>
      </c>
      <c r="E207" s="155" t="s">
        <v>258</v>
      </c>
      <c r="F207" s="225">
        <f>H206</f>
        <v>0.40347222222222195</v>
      </c>
      <c r="G207" s="173">
        <v>5</v>
      </c>
      <c r="H207" s="225">
        <f t="shared" si="18"/>
        <v>0.40694444444444416</v>
      </c>
      <c r="I207" s="186"/>
    </row>
    <row r="208" spans="1:9" ht="14.25" x14ac:dyDescent="0.2">
      <c r="A208" s="142" t="s">
        <v>535</v>
      </c>
      <c r="B208" s="155" t="s">
        <v>244</v>
      </c>
      <c r="C208" s="155" t="s">
        <v>473</v>
      </c>
      <c r="D208" s="163" t="s">
        <v>2</v>
      </c>
      <c r="E208" s="155" t="s">
        <v>258</v>
      </c>
      <c r="F208" s="225">
        <f>H207</f>
        <v>0.40694444444444416</v>
      </c>
      <c r="G208" s="173">
        <v>3</v>
      </c>
      <c r="H208" s="225">
        <f t="shared" si="18"/>
        <v>0.40902777777777749</v>
      </c>
      <c r="I208" s="186"/>
    </row>
    <row r="209" spans="1:9" ht="14.25" x14ac:dyDescent="0.2">
      <c r="A209" s="193" t="s">
        <v>536</v>
      </c>
      <c r="B209" s="199" t="s">
        <v>244</v>
      </c>
      <c r="C209" s="199" t="s">
        <v>474</v>
      </c>
      <c r="D209" s="199"/>
      <c r="E209" s="199" t="s">
        <v>258</v>
      </c>
      <c r="F209" s="230">
        <f>H208</f>
        <v>0.40902777777777749</v>
      </c>
      <c r="G209" s="207">
        <v>0</v>
      </c>
      <c r="H209" s="230">
        <f t="shared" si="18"/>
        <v>0.40902777777777749</v>
      </c>
      <c r="I209" s="213"/>
    </row>
    <row r="210" spans="1:9" ht="14.25" x14ac:dyDescent="0.2">
      <c r="A210" s="193" t="s">
        <v>537</v>
      </c>
      <c r="B210" s="199"/>
      <c r="C210" s="199"/>
      <c r="D210" s="199"/>
      <c r="E210" s="199"/>
      <c r="F210" s="230">
        <f>H209</f>
        <v>0.40902777777777749</v>
      </c>
      <c r="G210" s="207">
        <v>0</v>
      </c>
      <c r="H210" s="230">
        <f t="shared" si="18"/>
        <v>0.40902777777777749</v>
      </c>
      <c r="I210" s="213"/>
    </row>
    <row r="211" spans="1:9" ht="14.25" x14ac:dyDescent="0.2">
      <c r="A211" s="193" t="s">
        <v>538</v>
      </c>
      <c r="B211" s="199"/>
      <c r="C211" s="199"/>
      <c r="D211" s="199"/>
      <c r="E211" s="199"/>
      <c r="F211" s="230">
        <f>H210</f>
        <v>0.40902777777777749</v>
      </c>
      <c r="G211" s="207">
        <v>0</v>
      </c>
      <c r="H211" s="230">
        <f t="shared" si="18"/>
        <v>0.40902777777777749</v>
      </c>
      <c r="I211" s="213"/>
    </row>
    <row r="212" spans="1:9" ht="15.75" x14ac:dyDescent="0.25">
      <c r="A212" s="141" t="s">
        <v>487</v>
      </c>
      <c r="B212" s="154"/>
      <c r="C212" s="154" t="s">
        <v>476</v>
      </c>
      <c r="D212" s="154"/>
      <c r="E212" s="154"/>
      <c r="F212" s="224"/>
      <c r="G212" s="172"/>
      <c r="H212" s="224"/>
      <c r="I212" s="185"/>
    </row>
    <row r="213" spans="1:9" ht="14.25" x14ac:dyDescent="0.2">
      <c r="A213" s="193" t="s">
        <v>539</v>
      </c>
      <c r="B213" s="199" t="s">
        <v>477</v>
      </c>
      <c r="C213" s="199" t="s">
        <v>453</v>
      </c>
      <c r="D213" s="199"/>
      <c r="E213" s="199" t="s">
        <v>454</v>
      </c>
      <c r="F213" s="230">
        <f>H211</f>
        <v>0.40902777777777749</v>
      </c>
      <c r="G213" s="207">
        <v>0</v>
      </c>
      <c r="H213" s="230">
        <f t="shared" ref="H213:H218" si="19">F213+TIME(0,G213,0)</f>
        <v>0.40902777777777749</v>
      </c>
      <c r="I213" s="213"/>
    </row>
    <row r="214" spans="1:9" ht="14.25" x14ac:dyDescent="0.2">
      <c r="A214" s="193" t="s">
        <v>540</v>
      </c>
      <c r="B214" s="199" t="s">
        <v>477</v>
      </c>
      <c r="C214" s="199" t="s">
        <v>352</v>
      </c>
      <c r="D214" s="199"/>
      <c r="E214" s="199" t="s">
        <v>304</v>
      </c>
      <c r="F214" s="230">
        <f>H213</f>
        <v>0.40902777777777749</v>
      </c>
      <c r="G214" s="207">
        <v>0</v>
      </c>
      <c r="H214" s="230">
        <f t="shared" si="19"/>
        <v>0.40902777777777749</v>
      </c>
      <c r="I214" s="213"/>
    </row>
    <row r="215" spans="1:9" ht="14.25" x14ac:dyDescent="0.2">
      <c r="A215" s="193" t="s">
        <v>541</v>
      </c>
      <c r="B215" s="199" t="s">
        <v>477</v>
      </c>
      <c r="C215" s="199" t="s">
        <v>478</v>
      </c>
      <c r="D215" s="199"/>
      <c r="E215" s="199" t="s">
        <v>248</v>
      </c>
      <c r="F215" s="230">
        <f>H214</f>
        <v>0.40902777777777749</v>
      </c>
      <c r="G215" s="207">
        <v>0</v>
      </c>
      <c r="H215" s="230">
        <f t="shared" si="19"/>
        <v>0.40902777777777749</v>
      </c>
      <c r="I215" s="213"/>
    </row>
    <row r="216" spans="1:9" ht="14.25" x14ac:dyDescent="0.2">
      <c r="A216" s="193" t="s">
        <v>542</v>
      </c>
      <c r="B216" s="199" t="s">
        <v>477</v>
      </c>
      <c r="C216" s="199" t="s">
        <v>354</v>
      </c>
      <c r="D216" s="199"/>
      <c r="E216" s="199" t="s">
        <v>355</v>
      </c>
      <c r="F216" s="230">
        <f>H215</f>
        <v>0.40902777777777749</v>
      </c>
      <c r="G216" s="207">
        <v>0</v>
      </c>
      <c r="H216" s="230">
        <f t="shared" si="19"/>
        <v>0.40902777777777749</v>
      </c>
      <c r="I216" s="213"/>
    </row>
    <row r="217" spans="1:9" ht="14.25" x14ac:dyDescent="0.2">
      <c r="A217" s="193" t="s">
        <v>543</v>
      </c>
      <c r="B217" s="199" t="s">
        <v>244</v>
      </c>
      <c r="C217" s="199" t="s">
        <v>357</v>
      </c>
      <c r="D217" s="199"/>
      <c r="E217" s="199" t="s">
        <v>358</v>
      </c>
      <c r="F217" s="230">
        <f>H216</f>
        <v>0.40902777777777749</v>
      </c>
      <c r="G217" s="207">
        <v>0</v>
      </c>
      <c r="H217" s="230">
        <f t="shared" si="19"/>
        <v>0.40902777777777749</v>
      </c>
      <c r="I217" s="213"/>
    </row>
    <row r="218" spans="1:9" ht="14.25" x14ac:dyDescent="0.2">
      <c r="A218" s="193" t="s">
        <v>544</v>
      </c>
      <c r="B218" s="199" t="s">
        <v>477</v>
      </c>
      <c r="C218" s="199" t="s">
        <v>455</v>
      </c>
      <c r="D218" s="199"/>
      <c r="E218" s="199" t="s">
        <v>361</v>
      </c>
      <c r="F218" s="230">
        <f>H217</f>
        <v>0.40902777777777749</v>
      </c>
      <c r="G218" s="207">
        <v>0</v>
      </c>
      <c r="H218" s="230">
        <f t="shared" si="19"/>
        <v>0.40902777777777749</v>
      </c>
      <c r="I218" s="213"/>
    </row>
    <row r="219" spans="1:9" ht="15.75" x14ac:dyDescent="0.25">
      <c r="A219" s="141" t="s">
        <v>488</v>
      </c>
      <c r="B219" s="154"/>
      <c r="C219" s="154" t="s">
        <v>480</v>
      </c>
      <c r="D219" s="154"/>
      <c r="E219" s="154"/>
      <c r="F219" s="224"/>
      <c r="G219" s="172"/>
      <c r="H219" s="224"/>
      <c r="I219" s="185"/>
    </row>
    <row r="220" spans="1:9" ht="14.25" x14ac:dyDescent="0.2">
      <c r="A220" s="193" t="s">
        <v>545</v>
      </c>
      <c r="B220" s="199" t="s">
        <v>477</v>
      </c>
      <c r="C220" s="199" t="s">
        <v>365</v>
      </c>
      <c r="D220" s="199"/>
      <c r="E220" s="199" t="s">
        <v>258</v>
      </c>
      <c r="F220" s="230">
        <f>H218</f>
        <v>0.40902777777777749</v>
      </c>
      <c r="G220" s="207">
        <v>0</v>
      </c>
      <c r="H220" s="230">
        <f t="shared" ref="H220:H228" si="20">F220+TIME(0,G220,0)</f>
        <v>0.40902777777777749</v>
      </c>
      <c r="I220" s="213"/>
    </row>
    <row r="221" spans="1:9" ht="14.25" x14ac:dyDescent="0.2">
      <c r="A221" s="193" t="s">
        <v>546</v>
      </c>
      <c r="B221" s="199" t="s">
        <v>244</v>
      </c>
      <c r="C221" s="199" t="s">
        <v>481</v>
      </c>
      <c r="D221" s="199"/>
      <c r="E221" s="199" t="s">
        <v>505</v>
      </c>
      <c r="F221" s="230">
        <f t="shared" ref="F221:F228" si="21">H220</f>
        <v>0.40902777777777749</v>
      </c>
      <c r="G221" s="207">
        <v>0</v>
      </c>
      <c r="H221" s="230">
        <f t="shared" si="20"/>
        <v>0.40902777777777749</v>
      </c>
      <c r="I221" s="213" t="s">
        <v>504</v>
      </c>
    </row>
    <row r="222" spans="1:9" ht="14.25" x14ac:dyDescent="0.2">
      <c r="A222" s="193" t="s">
        <v>547</v>
      </c>
      <c r="B222" s="199" t="s">
        <v>244</v>
      </c>
      <c r="C222" s="199" t="s">
        <v>369</v>
      </c>
      <c r="D222" s="199"/>
      <c r="E222" s="199" t="s">
        <v>370</v>
      </c>
      <c r="F222" s="230">
        <f t="shared" si="21"/>
        <v>0.40902777777777749</v>
      </c>
      <c r="G222" s="207">
        <v>0</v>
      </c>
      <c r="H222" s="230">
        <f t="shared" si="20"/>
        <v>0.40902777777777749</v>
      </c>
      <c r="I222" s="213"/>
    </row>
    <row r="223" spans="1:9" ht="14.25" x14ac:dyDescent="0.2">
      <c r="A223" s="142" t="s">
        <v>548</v>
      </c>
      <c r="B223" s="155" t="s">
        <v>244</v>
      </c>
      <c r="C223" s="155" t="s">
        <v>372</v>
      </c>
      <c r="D223" s="155"/>
      <c r="E223" s="155" t="s">
        <v>456</v>
      </c>
      <c r="F223" s="225">
        <f t="shared" si="21"/>
        <v>0.40902777777777749</v>
      </c>
      <c r="G223" s="173">
        <v>3</v>
      </c>
      <c r="H223" s="225">
        <f t="shared" si="20"/>
        <v>0.41111111111111082</v>
      </c>
      <c r="I223" s="186" t="s">
        <v>549</v>
      </c>
    </row>
    <row r="224" spans="1:9" ht="14.25" x14ac:dyDescent="0.2">
      <c r="A224" s="193" t="s">
        <v>550</v>
      </c>
      <c r="B224" s="199" t="s">
        <v>244</v>
      </c>
      <c r="C224" s="199" t="s">
        <v>374</v>
      </c>
      <c r="D224" s="199"/>
      <c r="E224" s="199" t="s">
        <v>375</v>
      </c>
      <c r="F224" s="230">
        <f t="shared" si="21"/>
        <v>0.41111111111111082</v>
      </c>
      <c r="G224" s="207">
        <v>0</v>
      </c>
      <c r="H224" s="230">
        <f t="shared" si="20"/>
        <v>0.41111111111111082</v>
      </c>
      <c r="I224" s="213"/>
    </row>
    <row r="225" spans="1:9" ht="14.25" x14ac:dyDescent="0.2">
      <c r="A225" s="142" t="s">
        <v>551</v>
      </c>
      <c r="B225" s="155" t="s">
        <v>244</v>
      </c>
      <c r="C225" s="155" t="s">
        <v>377</v>
      </c>
      <c r="D225" s="155"/>
      <c r="E225" s="155" t="s">
        <v>248</v>
      </c>
      <c r="F225" s="225">
        <f t="shared" si="21"/>
        <v>0.41111111111111082</v>
      </c>
      <c r="G225" s="173">
        <v>3</v>
      </c>
      <c r="H225" s="225">
        <f t="shared" si="20"/>
        <v>0.41319444444444414</v>
      </c>
      <c r="I225" s="186" t="s">
        <v>527</v>
      </c>
    </row>
    <row r="226" spans="1:9" ht="14.25" x14ac:dyDescent="0.2">
      <c r="A226" s="193" t="s">
        <v>552</v>
      </c>
      <c r="B226" s="199" t="s">
        <v>244</v>
      </c>
      <c r="C226" s="199" t="s">
        <v>379</v>
      </c>
      <c r="D226" s="199"/>
      <c r="E226" s="199" t="s">
        <v>380</v>
      </c>
      <c r="F226" s="230">
        <f t="shared" si="21"/>
        <v>0.41319444444444414</v>
      </c>
      <c r="G226" s="207">
        <v>0</v>
      </c>
      <c r="H226" s="230">
        <f t="shared" si="20"/>
        <v>0.41319444444444414</v>
      </c>
      <c r="I226" s="213"/>
    </row>
    <row r="227" spans="1:9" ht="14.25" x14ac:dyDescent="0.2">
      <c r="A227" s="193" t="s">
        <v>553</v>
      </c>
      <c r="B227" s="199" t="s">
        <v>244</v>
      </c>
      <c r="C227" s="199" t="s">
        <v>482</v>
      </c>
      <c r="D227" s="199"/>
      <c r="E227" s="199" t="s">
        <v>383</v>
      </c>
      <c r="F227" s="230">
        <f t="shared" si="21"/>
        <v>0.41319444444444414</v>
      </c>
      <c r="G227" s="207">
        <v>0</v>
      </c>
      <c r="H227" s="230">
        <f t="shared" si="20"/>
        <v>0.41319444444444414</v>
      </c>
      <c r="I227" s="213"/>
    </row>
    <row r="228" spans="1:9" ht="14.25" x14ac:dyDescent="0.2">
      <c r="A228" s="193" t="s">
        <v>554</v>
      </c>
      <c r="B228" s="199" t="s">
        <v>244</v>
      </c>
      <c r="C228" s="199" t="s">
        <v>458</v>
      </c>
      <c r="D228" s="199"/>
      <c r="E228" s="199" t="s">
        <v>386</v>
      </c>
      <c r="F228" s="230">
        <f t="shared" si="21"/>
        <v>0.41319444444444414</v>
      </c>
      <c r="G228" s="207">
        <v>0</v>
      </c>
      <c r="H228" s="230">
        <f t="shared" si="20"/>
        <v>0.41319444444444414</v>
      </c>
      <c r="I228" s="213"/>
    </row>
    <row r="229" spans="1:9" ht="15.75" x14ac:dyDescent="0.25">
      <c r="A229" s="141" t="s">
        <v>555</v>
      </c>
      <c r="B229" s="154"/>
      <c r="C229" s="154" t="s">
        <v>484</v>
      </c>
      <c r="D229" s="154"/>
      <c r="E229" s="154"/>
      <c r="F229" s="224"/>
      <c r="G229" s="172"/>
      <c r="H229" s="224"/>
      <c r="I229" s="185"/>
    </row>
    <row r="230" spans="1:9" ht="14.25" x14ac:dyDescent="0.2">
      <c r="A230" s="195" t="s">
        <v>556</v>
      </c>
      <c r="B230" s="201" t="s">
        <v>477</v>
      </c>
      <c r="C230" s="201" t="s">
        <v>390</v>
      </c>
      <c r="D230" s="201"/>
      <c r="E230" s="201" t="s">
        <v>391</v>
      </c>
      <c r="F230" s="235">
        <f>H228</f>
        <v>0.41319444444444414</v>
      </c>
      <c r="G230" s="209">
        <v>0</v>
      </c>
      <c r="H230" s="235">
        <f>F230+TIME(0,G230,0)</f>
        <v>0.41319444444444414</v>
      </c>
      <c r="I230" s="215"/>
    </row>
    <row r="232" spans="1:9" ht="15.75" x14ac:dyDescent="0.25">
      <c r="A232" s="138" t="s">
        <v>489</v>
      </c>
      <c r="B232" s="151"/>
      <c r="C232" s="151" t="s">
        <v>393</v>
      </c>
      <c r="D232" s="151"/>
      <c r="E232" s="151"/>
      <c r="F232" s="221"/>
      <c r="G232" s="169"/>
      <c r="H232" s="221"/>
      <c r="I232" s="182"/>
    </row>
    <row r="233" spans="1:9" ht="15" x14ac:dyDescent="0.2">
      <c r="A233" s="139" t="s">
        <v>491</v>
      </c>
      <c r="B233" s="152" t="s">
        <v>477</v>
      </c>
      <c r="C233" s="152" t="s">
        <v>557</v>
      </c>
      <c r="D233" s="152"/>
      <c r="E233" s="152" t="s">
        <v>383</v>
      </c>
      <c r="F233" s="222">
        <f>H230</f>
        <v>0.41319444444444414</v>
      </c>
      <c r="G233" s="170">
        <v>3</v>
      </c>
      <c r="H233" s="222">
        <f>F233+TIME(0,G233,0)</f>
        <v>0.41527777777777747</v>
      </c>
      <c r="I233" s="183" t="s">
        <v>527</v>
      </c>
    </row>
    <row r="234" spans="1:9" ht="15" x14ac:dyDescent="0.2">
      <c r="A234" s="139" t="s">
        <v>493</v>
      </c>
      <c r="B234" s="152" t="s">
        <v>244</v>
      </c>
      <c r="C234" s="152" t="s">
        <v>558</v>
      </c>
      <c r="D234" s="152"/>
      <c r="E234" s="152" t="s">
        <v>510</v>
      </c>
      <c r="F234" s="222">
        <f>H233</f>
        <v>0.41527777777777747</v>
      </c>
      <c r="G234" s="170">
        <v>3</v>
      </c>
      <c r="H234" s="222">
        <f>F234+TIME(0,G234,0)</f>
        <v>0.41736111111111079</v>
      </c>
      <c r="I234" s="183" t="s">
        <v>527</v>
      </c>
    </row>
    <row r="235" spans="1:9" ht="15" x14ac:dyDescent="0.2">
      <c r="A235" s="194" t="s">
        <v>494</v>
      </c>
      <c r="B235" s="200"/>
      <c r="C235" s="200"/>
      <c r="D235" s="200"/>
      <c r="E235" s="200"/>
      <c r="F235" s="232">
        <f>H234</f>
        <v>0.41736111111111079</v>
      </c>
      <c r="G235" s="208">
        <v>0</v>
      </c>
      <c r="H235" s="232">
        <f>F235+TIME(0,G235,0)</f>
        <v>0.41736111111111079</v>
      </c>
      <c r="I235" s="214"/>
    </row>
    <row r="236" spans="1:9" ht="15" x14ac:dyDescent="0.2">
      <c r="A236" s="192" t="s">
        <v>559</v>
      </c>
      <c r="B236" s="198"/>
      <c r="C236" s="198"/>
      <c r="D236" s="198"/>
      <c r="E236" s="198"/>
      <c r="F236" s="229">
        <f>H235</f>
        <v>0.41736111111111079</v>
      </c>
      <c r="G236" s="206">
        <v>0</v>
      </c>
      <c r="H236" s="229">
        <f>F236+TIME(0,G236,0)</f>
        <v>0.41736111111111079</v>
      </c>
      <c r="I236" s="212" t="s">
        <v>525</v>
      </c>
    </row>
    <row r="238" spans="1:9" ht="15.75" x14ac:dyDescent="0.25">
      <c r="A238" s="146" t="s">
        <v>560</v>
      </c>
      <c r="B238" s="159"/>
      <c r="C238" s="159" t="s">
        <v>490</v>
      </c>
      <c r="D238" s="159"/>
      <c r="E238" s="159"/>
      <c r="F238" s="233"/>
      <c r="G238" s="177"/>
      <c r="H238" s="233"/>
      <c r="I238" s="159"/>
    </row>
    <row r="239" spans="1:9" ht="15" x14ac:dyDescent="0.2">
      <c r="A239" s="149" t="s">
        <v>561</v>
      </c>
      <c r="B239" s="161" t="s">
        <v>234</v>
      </c>
      <c r="C239" s="161" t="s">
        <v>492</v>
      </c>
      <c r="D239" s="167" t="s">
        <v>405</v>
      </c>
      <c r="E239" s="161" t="s">
        <v>236</v>
      </c>
      <c r="F239" s="238">
        <f>H236</f>
        <v>0.41736111111111079</v>
      </c>
      <c r="G239" s="180">
        <v>1</v>
      </c>
      <c r="H239" s="238">
        <f>F239+TIME(0,G239,0)</f>
        <v>0.41805555555555524</v>
      </c>
      <c r="I239" s="161"/>
    </row>
    <row r="240" spans="1:9" ht="15" x14ac:dyDescent="0.2">
      <c r="A240" s="149" t="s">
        <v>562</v>
      </c>
      <c r="B240" s="161" t="s">
        <v>234</v>
      </c>
      <c r="C240" s="161" t="s">
        <v>308</v>
      </c>
      <c r="D240" s="167" t="s">
        <v>405</v>
      </c>
      <c r="E240" s="161" t="s">
        <v>236</v>
      </c>
      <c r="F240" s="238">
        <f>H239</f>
        <v>0.41805555555555524</v>
      </c>
      <c r="G240" s="180">
        <v>1</v>
      </c>
      <c r="H240" s="238">
        <f>F240+TIME(0,G240,0)</f>
        <v>0.41874999999999968</v>
      </c>
      <c r="I240" s="161"/>
    </row>
    <row r="241" spans="1:9" ht="15" x14ac:dyDescent="0.2">
      <c r="A241" s="149" t="s">
        <v>563</v>
      </c>
      <c r="B241" s="161" t="s">
        <v>244</v>
      </c>
      <c r="C241" s="161" t="s">
        <v>495</v>
      </c>
      <c r="D241" s="161"/>
      <c r="E241" s="161" t="s">
        <v>236</v>
      </c>
      <c r="F241" s="238">
        <f>H240</f>
        <v>0.41874999999999968</v>
      </c>
      <c r="G241" s="180">
        <v>1</v>
      </c>
      <c r="H241" s="238">
        <f>F241+TIME(0,G241,0)</f>
        <v>0.41944444444444412</v>
      </c>
      <c r="I241" s="161"/>
    </row>
    <row r="242" spans="1:9" x14ac:dyDescent="0.2">
      <c r="A242" s="147"/>
      <c r="B242" s="147"/>
      <c r="C242" s="147" t="s">
        <v>399</v>
      </c>
      <c r="D242" s="147"/>
      <c r="E242" s="147"/>
      <c r="F242" s="234"/>
      <c r="G242" s="178">
        <f>(H242-H241) * 24 * 60</f>
        <v>116.00000000000047</v>
      </c>
      <c r="H242" s="234">
        <v>0.5</v>
      </c>
      <c r="I242" s="1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9:I139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7" r:id="rId22"/>
    <hyperlink ref="D58" r:id="rId23"/>
    <hyperlink ref="D59" r:id="rId24"/>
    <hyperlink ref="D60" r:id="rId25"/>
    <hyperlink ref="D61" r:id="rId26"/>
    <hyperlink ref="D62" r:id="rId27"/>
    <hyperlink ref="D63" r:id="rId28"/>
    <hyperlink ref="D65" r:id="rId29"/>
    <hyperlink ref="D68" r:id="rId30"/>
    <hyperlink ref="D69" r:id="rId31"/>
    <hyperlink ref="D70" r:id="rId32"/>
    <hyperlink ref="D71" r:id="rId33"/>
    <hyperlink ref="D72" r:id="rId34"/>
    <hyperlink ref="D74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9" r:id="rId45"/>
    <hyperlink ref="D102" r:id="rId46"/>
    <hyperlink ref="D103" r:id="rId47"/>
    <hyperlink ref="D104" r:id="rId48"/>
    <hyperlink ref="D116" r:id="rId49"/>
    <hyperlink ref="D124" r:id="rId50"/>
    <hyperlink ref="D125" r:id="rId51"/>
    <hyperlink ref="D144" r:id="rId52"/>
    <hyperlink ref="D147" r:id="rId53"/>
    <hyperlink ref="D148" r:id="rId54"/>
    <hyperlink ref="D150" r:id="rId55"/>
    <hyperlink ref="D151" r:id="rId56"/>
    <hyperlink ref="D152" r:id="rId57"/>
    <hyperlink ref="D153" r:id="rId58"/>
    <hyperlink ref="D163" r:id="rId59"/>
    <hyperlink ref="D164" r:id="rId60"/>
    <hyperlink ref="D166" r:id="rId61"/>
    <hyperlink ref="D167" r:id="rId62"/>
    <hyperlink ref="D170" r:id="rId63"/>
    <hyperlink ref="D171" r:id="rId64"/>
    <hyperlink ref="D172" r:id="rId65"/>
    <hyperlink ref="D173" r:id="rId66"/>
    <hyperlink ref="D174" r:id="rId67"/>
    <hyperlink ref="D176" r:id="rId68"/>
    <hyperlink ref="D177" r:id="rId69"/>
    <hyperlink ref="D178" r:id="rId70"/>
    <hyperlink ref="D179" r:id="rId71"/>
    <hyperlink ref="D180" r:id="rId72"/>
    <hyperlink ref="D181" r:id="rId73"/>
    <hyperlink ref="D182" r:id="rId74"/>
    <hyperlink ref="D183" r:id="rId75"/>
    <hyperlink ref="D184" r:id="rId76"/>
    <hyperlink ref="D186" r:id="rId77"/>
    <hyperlink ref="D188" r:id="rId78"/>
    <hyperlink ref="D190" r:id="rId79"/>
    <hyperlink ref="D191" r:id="rId80"/>
    <hyperlink ref="D192" r:id="rId81"/>
    <hyperlink ref="D193" r:id="rId82"/>
    <hyperlink ref="D206" r:id="rId83"/>
    <hyperlink ref="D207" r:id="rId84"/>
    <hyperlink ref="D208" r:id="rId85"/>
    <hyperlink ref="D239" r:id="rId86"/>
    <hyperlink ref="D240" r:id="rId87"/>
  </hyperlinks>
  <pageMargins left="0.7" right="0.7" top="0.75" bottom="0.75" header="0.3" footer="0.3"/>
  <pageSetup paperSize="9" orientation="portrait" horizontalDpi="1200" verticalDpi="1200" r:id="rId88"/>
  <legacyDrawing r:id="rId8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9" customWidth="1"/>
    <col min="7" max="7" width="10.7109375" style="181" customWidth="1"/>
    <col min="8" max="8" width="8.7109375" style="239" customWidth="1"/>
    <col min="9" max="9" width="12.7109375" style="150" customWidth="1"/>
  </cols>
  <sheetData>
    <row r="1" spans="1:9" ht="24.95" customHeight="1" x14ac:dyDescent="0.4">
      <c r="A1" s="247" t="str">
        <f>Parameters!B1</f>
        <v>157th IEEE 802.11 WIRELESS LOCAL AREA NETWORKS SESSION</v>
      </c>
      <c r="B1" s="242"/>
      <c r="C1" s="242"/>
      <c r="D1" s="242"/>
      <c r="E1" s="242"/>
      <c r="F1" s="242"/>
      <c r="G1" s="242"/>
      <c r="H1" s="242"/>
      <c r="I1" s="242"/>
    </row>
    <row r="2" spans="1:9" ht="24.95" customHeight="1" x14ac:dyDescent="0.4">
      <c r="A2" s="247" t="str">
        <f>Parameters!B2</f>
        <v>Hilton Waikoloa Village, HI, USA</v>
      </c>
      <c r="B2" s="242"/>
      <c r="C2" s="242"/>
      <c r="D2" s="242"/>
      <c r="E2" s="242"/>
      <c r="F2" s="242"/>
      <c r="G2" s="242"/>
      <c r="H2" s="242"/>
      <c r="I2" s="242"/>
    </row>
    <row r="3" spans="1:9" ht="24.95" customHeight="1" x14ac:dyDescent="0.4">
      <c r="A3" s="247" t="str">
        <f>Parameters!B3</f>
        <v>May 15-20, 2016</v>
      </c>
      <c r="B3" s="242"/>
      <c r="C3" s="242"/>
      <c r="D3" s="242"/>
      <c r="E3" s="242"/>
      <c r="F3" s="242"/>
      <c r="G3" s="242"/>
      <c r="H3" s="242"/>
      <c r="I3" s="242"/>
    </row>
    <row r="4" spans="1:9" ht="18" customHeight="1" x14ac:dyDescent="0.25">
      <c r="A4" s="241" t="s">
        <v>218</v>
      </c>
      <c r="B4" s="242"/>
      <c r="C4" s="242"/>
      <c r="D4" s="242"/>
      <c r="E4" s="242"/>
      <c r="F4" s="242"/>
      <c r="G4" s="242"/>
      <c r="H4" s="242"/>
      <c r="I4" s="242"/>
    </row>
    <row r="5" spans="1:9" ht="18" customHeight="1" x14ac:dyDescent="0.25">
      <c r="A5" s="241" t="s">
        <v>219</v>
      </c>
      <c r="B5" s="242"/>
      <c r="C5" s="242"/>
      <c r="D5" s="242"/>
      <c r="E5" s="242"/>
      <c r="F5" s="242"/>
      <c r="G5" s="242"/>
      <c r="H5" s="242"/>
      <c r="I5" s="242"/>
    </row>
    <row r="6" spans="1:9" ht="18" customHeight="1" x14ac:dyDescent="0.25">
      <c r="A6" s="241" t="s">
        <v>220</v>
      </c>
      <c r="B6" s="242"/>
      <c r="C6" s="242"/>
      <c r="D6" s="242"/>
      <c r="E6" s="242"/>
      <c r="F6" s="242"/>
      <c r="G6" s="242"/>
      <c r="H6" s="242"/>
      <c r="I6" s="242"/>
    </row>
    <row r="7" spans="1:9" ht="18" customHeight="1" x14ac:dyDescent="0.25">
      <c r="A7" s="241" t="s">
        <v>221</v>
      </c>
      <c r="B7" s="242"/>
      <c r="C7" s="242"/>
      <c r="D7" s="242"/>
      <c r="E7" s="242"/>
      <c r="F7" s="242"/>
      <c r="G7" s="242"/>
      <c r="H7" s="242"/>
      <c r="I7" s="242"/>
    </row>
    <row r="8" spans="1:9" ht="30" customHeight="1" x14ac:dyDescent="0.4">
      <c r="A8" s="243" t="str">
        <f>"Agenda R" &amp; Parameters!$B$8</f>
        <v>Agenda R6</v>
      </c>
      <c r="B8" s="244"/>
      <c r="C8" s="244"/>
      <c r="D8" s="244"/>
      <c r="E8" s="244"/>
      <c r="F8" s="244"/>
      <c r="G8" s="244"/>
      <c r="H8" s="244"/>
      <c r="I8" s="244"/>
    </row>
    <row r="12" spans="1:9" ht="15.75" x14ac:dyDescent="0.25">
      <c r="A12" s="245" t="s">
        <v>496</v>
      </c>
      <c r="B12" s="246"/>
      <c r="C12" s="246"/>
      <c r="D12" s="246"/>
      <c r="E12" s="246"/>
      <c r="F12" s="246"/>
      <c r="G12" s="246"/>
      <c r="H12" s="246"/>
      <c r="I12" s="246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216" t="s">
        <v>231</v>
      </c>
      <c r="B14" s="217"/>
      <c r="C14" s="217" t="s">
        <v>401</v>
      </c>
      <c r="D14" s="217"/>
      <c r="E14" s="217" t="s">
        <v>236</v>
      </c>
      <c r="F14" s="237">
        <v>0.79166666666666663</v>
      </c>
      <c r="G14" s="218">
        <v>0</v>
      </c>
      <c r="H14" s="237">
        <f>F14+TIME(0,G14,0)</f>
        <v>0.79166666666666663</v>
      </c>
      <c r="I14" s="219"/>
    </row>
    <row r="16" spans="1:9" ht="15.75" x14ac:dyDescent="0.25">
      <c r="A16" s="148" t="s">
        <v>251</v>
      </c>
      <c r="B16" s="160"/>
      <c r="C16" s="160" t="s">
        <v>497</v>
      </c>
      <c r="D16" s="160"/>
      <c r="E16" s="160" t="s">
        <v>258</v>
      </c>
      <c r="F16" s="240">
        <f>H14</f>
        <v>0.79166666666666663</v>
      </c>
      <c r="G16" s="179">
        <v>15</v>
      </c>
      <c r="H16" s="240">
        <f>F16+TIME(0,G16,0)</f>
        <v>0.80208333333333326</v>
      </c>
      <c r="I16" s="190"/>
    </row>
    <row r="18" spans="1:9" ht="15.75" x14ac:dyDescent="0.25">
      <c r="A18" s="148" t="s">
        <v>295</v>
      </c>
      <c r="B18" s="160"/>
      <c r="C18" s="160" t="s">
        <v>498</v>
      </c>
      <c r="D18" s="160"/>
      <c r="E18" s="160" t="s">
        <v>258</v>
      </c>
      <c r="F18" s="240">
        <f>H16</f>
        <v>0.80208333333333326</v>
      </c>
      <c r="G18" s="179">
        <v>15</v>
      </c>
      <c r="H18" s="240">
        <f>F18+TIME(0,G18,0)</f>
        <v>0.81249999999999989</v>
      </c>
      <c r="I18" s="190"/>
    </row>
    <row r="20" spans="1:9" ht="31.5" x14ac:dyDescent="0.25">
      <c r="A20" s="148" t="s">
        <v>320</v>
      </c>
      <c r="B20" s="160"/>
      <c r="C20" s="160" t="s">
        <v>499</v>
      </c>
      <c r="D20" s="160"/>
      <c r="E20" s="160" t="s">
        <v>304</v>
      </c>
      <c r="F20" s="240">
        <f>H18</f>
        <v>0.81249999999999989</v>
      </c>
      <c r="G20" s="179">
        <v>30</v>
      </c>
      <c r="H20" s="240">
        <f>F20+TIME(0,G20,0)</f>
        <v>0.83333333333333326</v>
      </c>
      <c r="I20" s="190"/>
    </row>
    <row r="22" spans="1:9" ht="15.75" x14ac:dyDescent="0.25">
      <c r="A22" s="148" t="s">
        <v>392</v>
      </c>
      <c r="B22" s="160"/>
      <c r="C22" s="160" t="s">
        <v>500</v>
      </c>
      <c r="D22" s="160"/>
      <c r="E22" s="160" t="s">
        <v>236</v>
      </c>
      <c r="F22" s="240">
        <f>H20</f>
        <v>0.83333333333333326</v>
      </c>
      <c r="G22" s="179">
        <v>15</v>
      </c>
      <c r="H22" s="240">
        <f>F22+TIME(0,G22,0)</f>
        <v>0.84374999999999989</v>
      </c>
      <c r="I22" s="190"/>
    </row>
    <row r="24" spans="1:9" ht="31.5" x14ac:dyDescent="0.25">
      <c r="A24" s="148" t="s">
        <v>397</v>
      </c>
      <c r="B24" s="160"/>
      <c r="C24" s="160" t="s">
        <v>501</v>
      </c>
      <c r="D24" s="160"/>
      <c r="E24" s="160"/>
      <c r="F24" s="240">
        <f>H22</f>
        <v>0.84374999999999989</v>
      </c>
      <c r="G24" s="179">
        <v>15</v>
      </c>
      <c r="H24" s="240">
        <f>F24+TIME(0,G24,0)</f>
        <v>0.85416666666666652</v>
      </c>
      <c r="I24" s="190"/>
    </row>
    <row r="26" spans="1:9" ht="15.75" x14ac:dyDescent="0.25">
      <c r="A26" s="196" t="s">
        <v>485</v>
      </c>
      <c r="B26" s="202"/>
      <c r="C26" s="202" t="s">
        <v>495</v>
      </c>
      <c r="D26" s="202"/>
      <c r="E26" s="202"/>
      <c r="F26" s="236">
        <f>H24</f>
        <v>0.85416666666666652</v>
      </c>
      <c r="G26" s="210">
        <v>0</v>
      </c>
      <c r="H26" s="236">
        <f>F26+TIME(0,G26,0)</f>
        <v>0.85416666666666652</v>
      </c>
      <c r="I26" s="202"/>
    </row>
    <row r="27" spans="1:9" x14ac:dyDescent="0.2">
      <c r="A27" s="147"/>
      <c r="B27" s="147"/>
      <c r="C27" s="147" t="s">
        <v>399</v>
      </c>
      <c r="D27" s="147"/>
      <c r="E27" s="147"/>
      <c r="F27" s="234"/>
      <c r="G27" s="178">
        <f>(H27-H26) * 24 * 60</f>
        <v>60.00000000000027</v>
      </c>
      <c r="H27" s="234">
        <v>0.89583333333333337</v>
      </c>
      <c r="I27" s="14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180</v>
      </c>
    </row>
    <row r="2" spans="1:2" x14ac:dyDescent="0.2">
      <c r="A2" s="39" t="s">
        <v>103</v>
      </c>
      <c r="B2" s="39" t="s">
        <v>181</v>
      </c>
    </row>
    <row r="3" spans="1:2" ht="13.5" thickBot="1" x14ac:dyDescent="0.25">
      <c r="A3" s="39" t="s">
        <v>104</v>
      </c>
      <c r="B3" t="s">
        <v>182</v>
      </c>
    </row>
    <row r="4" spans="1:2" s="6" customFormat="1" x14ac:dyDescent="0.2">
      <c r="A4" s="6" t="s">
        <v>99</v>
      </c>
      <c r="B4" s="41">
        <v>42505</v>
      </c>
    </row>
    <row r="5" spans="1:2" s="6" customFormat="1" x14ac:dyDescent="0.2">
      <c r="A5" s="45" t="s">
        <v>102</v>
      </c>
      <c r="B5" s="42">
        <f>B4+1</f>
        <v>42506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42510</v>
      </c>
    </row>
    <row r="8" spans="1:2" x14ac:dyDescent="0.2">
      <c r="A8" t="s">
        <v>98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2016-05-16T04:46:54Z</cp:lastPrinted>
  <dcterms:created xsi:type="dcterms:W3CDTF">2007-05-08T22:03:28Z</dcterms:created>
  <dcterms:modified xsi:type="dcterms:W3CDTF">2016-05-20T06:57:58Z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