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88" r:id="rId5"/>
    <sheet name="CAC" sheetId="78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3" i="789"/>
  <c r="A2" i="789"/>
  <c r="A1" i="789"/>
  <c r="G239" i="788"/>
  <c r="H238" i="788"/>
  <c r="F238" i="788"/>
  <c r="H237" i="788"/>
  <c r="F237" i="788"/>
  <c r="H236" i="788"/>
  <c r="F236" i="788"/>
  <c r="H233" i="788"/>
  <c r="F233" i="788"/>
  <c r="H232" i="788"/>
  <c r="F232" i="788"/>
  <c r="H231" i="788"/>
  <c r="F231" i="788"/>
  <c r="H228" i="788"/>
  <c r="F228" i="788"/>
  <c r="H226" i="788"/>
  <c r="F226" i="788"/>
  <c r="H225" i="788"/>
  <c r="F225" i="788"/>
  <c r="H224" i="788"/>
  <c r="F224" i="788"/>
  <c r="H223" i="788"/>
  <c r="F223" i="788"/>
  <c r="H222" i="788"/>
  <c r="F222" i="788"/>
  <c r="H221" i="788"/>
  <c r="F221" i="788"/>
  <c r="H220" i="788"/>
  <c r="F220" i="788"/>
  <c r="H219" i="788"/>
  <c r="F219" i="788"/>
  <c r="H218" i="788"/>
  <c r="F218" i="788"/>
  <c r="H216" i="788"/>
  <c r="F216" i="788"/>
  <c r="H215" i="788"/>
  <c r="F215" i="788"/>
  <c r="H214" i="788"/>
  <c r="F214" i="788"/>
  <c r="H213" i="788"/>
  <c r="F213" i="788"/>
  <c r="H212" i="788"/>
  <c r="F212" i="788"/>
  <c r="H211" i="788"/>
  <c r="F211" i="788"/>
  <c r="H209" i="788"/>
  <c r="F209" i="788"/>
  <c r="H208" i="788"/>
  <c r="F208" i="788"/>
  <c r="H207" i="788"/>
  <c r="F207" i="788"/>
  <c r="H206" i="788"/>
  <c r="F206" i="788"/>
  <c r="H205" i="788"/>
  <c r="F205" i="788"/>
  <c r="H201" i="788"/>
  <c r="F201" i="788"/>
  <c r="H200" i="788"/>
  <c r="F200" i="788"/>
  <c r="H199" i="788"/>
  <c r="F199" i="788"/>
  <c r="H198" i="788"/>
  <c r="F198" i="788"/>
  <c r="H197" i="788"/>
  <c r="F197" i="788"/>
  <c r="H194" i="788"/>
  <c r="F194" i="788"/>
  <c r="H193" i="788"/>
  <c r="F193" i="788"/>
  <c r="H192" i="788"/>
  <c r="F192" i="788"/>
  <c r="H191" i="788"/>
  <c r="F191" i="788"/>
  <c r="H189" i="788"/>
  <c r="F189" i="788"/>
  <c r="H187" i="788"/>
  <c r="F187" i="788"/>
  <c r="H185" i="788"/>
  <c r="F185" i="788"/>
  <c r="H184" i="788"/>
  <c r="F184" i="788"/>
  <c r="H183" i="788"/>
  <c r="F183" i="788"/>
  <c r="H182" i="788"/>
  <c r="F182" i="788"/>
  <c r="H181" i="788"/>
  <c r="F181" i="788"/>
  <c r="H180" i="788"/>
  <c r="F180" i="788"/>
  <c r="H179" i="788"/>
  <c r="F179" i="788"/>
  <c r="H178" i="788"/>
  <c r="F178" i="788"/>
  <c r="H177" i="788"/>
  <c r="F177" i="788"/>
  <c r="H175" i="788"/>
  <c r="F175" i="788"/>
  <c r="H174" i="788"/>
  <c r="F174" i="788"/>
  <c r="H173" i="788"/>
  <c r="F173" i="788"/>
  <c r="H172" i="788"/>
  <c r="F172" i="788"/>
  <c r="H171" i="788"/>
  <c r="F171" i="788"/>
  <c r="H169" i="788"/>
  <c r="F169" i="788"/>
  <c r="H168" i="788"/>
  <c r="F168" i="788"/>
  <c r="H167" i="788"/>
  <c r="F167" i="788"/>
  <c r="H166" i="788"/>
  <c r="F166" i="788"/>
  <c r="H165" i="788"/>
  <c r="F165" i="788"/>
  <c r="H164" i="788"/>
  <c r="F164" i="788"/>
  <c r="H163" i="788"/>
  <c r="F163" i="788"/>
  <c r="H162" i="788"/>
  <c r="F162" i="788"/>
  <c r="H158" i="788"/>
  <c r="F158" i="788"/>
  <c r="H157" i="788"/>
  <c r="F157" i="788"/>
  <c r="H156" i="788"/>
  <c r="F156" i="788"/>
  <c r="H153" i="788"/>
  <c r="F153" i="788"/>
  <c r="H152" i="788"/>
  <c r="F152" i="788"/>
  <c r="H151" i="788"/>
  <c r="F151" i="788"/>
  <c r="H150" i="788"/>
  <c r="F150" i="788"/>
  <c r="H149" i="788"/>
  <c r="F149" i="788"/>
  <c r="H148" i="788"/>
  <c r="F148" i="788"/>
  <c r="H147" i="788"/>
  <c r="F147" i="788"/>
  <c r="H144" i="788"/>
  <c r="F144" i="788"/>
  <c r="H143" i="788"/>
  <c r="F143" i="788"/>
  <c r="H142" i="788"/>
  <c r="G137" i="788"/>
  <c r="H136" i="788"/>
  <c r="F136" i="788"/>
  <c r="H134" i="788"/>
  <c r="F134" i="788"/>
  <c r="H133" i="788"/>
  <c r="F133" i="788"/>
  <c r="H132" i="788"/>
  <c r="F132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4" i="788"/>
  <c r="F124" i="788"/>
  <c r="H121" i="788"/>
  <c r="F121" i="788"/>
  <c r="H120" i="788"/>
  <c r="F120" i="788"/>
  <c r="H119" i="788"/>
  <c r="F119" i="788"/>
  <c r="H117" i="788"/>
  <c r="F117" i="788"/>
  <c r="H116" i="788"/>
  <c r="F116" i="788"/>
  <c r="H115" i="788"/>
  <c r="F115" i="788"/>
  <c r="H111" i="788"/>
  <c r="F111" i="788"/>
  <c r="H110" i="788"/>
  <c r="F110" i="788"/>
  <c r="H107" i="788"/>
  <c r="F107" i="788"/>
  <c r="H106" i="788"/>
  <c r="F106" i="788"/>
  <c r="H105" i="788"/>
  <c r="F105" i="788"/>
  <c r="H104" i="788"/>
  <c r="F104" i="788"/>
  <c r="H103" i="788"/>
  <c r="F103" i="788"/>
  <c r="H102" i="788"/>
  <c r="F102" i="788"/>
  <c r="H99" i="788"/>
  <c r="F99" i="788"/>
  <c r="H98" i="788"/>
  <c r="F98" i="788"/>
  <c r="H97" i="788"/>
  <c r="G92" i="788"/>
  <c r="H91" i="788"/>
  <c r="F91" i="788"/>
  <c r="H89" i="788"/>
  <c r="F89" i="788"/>
  <c r="H88" i="788"/>
  <c r="F88" i="788"/>
  <c r="H87" i="788"/>
  <c r="F87" i="788"/>
  <c r="H84" i="788"/>
  <c r="F84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6" i="788"/>
  <c r="F76" i="788"/>
  <c r="H75" i="788"/>
  <c r="F75" i="788"/>
  <c r="H74" i="788"/>
  <c r="F74" i="788"/>
  <c r="H72" i="788"/>
  <c r="F72" i="788"/>
  <c r="H71" i="788"/>
  <c r="F71" i="788"/>
  <c r="H70" i="788"/>
  <c r="F70" i="788"/>
  <c r="H69" i="788"/>
  <c r="F69" i="788"/>
  <c r="H68" i="788"/>
  <c r="F68" i="788"/>
  <c r="H66" i="788"/>
  <c r="F66" i="788"/>
  <c r="H65" i="788"/>
  <c r="F65" i="788"/>
  <c r="H64" i="788"/>
  <c r="F64" i="788"/>
  <c r="H63" i="788"/>
  <c r="F63" i="788"/>
  <c r="H62" i="788"/>
  <c r="F62" i="788"/>
  <c r="H61" i="788"/>
  <c r="F61" i="788"/>
  <c r="H60" i="788"/>
  <c r="F60" i="788"/>
  <c r="H59" i="788"/>
  <c r="F59" i="788"/>
  <c r="H58" i="788"/>
  <c r="F58" i="788"/>
  <c r="H57" i="788"/>
  <c r="F57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6" i="788"/>
  <c r="F36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3" i="788"/>
  <c r="A2" i="788"/>
  <c r="A1" i="788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88" l="1"/>
  <c r="A8" i="789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<sst xmlns="http://schemas.openxmlformats.org/spreadsheetml/2006/main" count="1124" uniqueCount="546">
  <si>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</si>
  <si>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</si>
  <si>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</si>
  <si>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</si>
  <si>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</si>
  <si>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</si>
  <si>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</si>
  <si>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</si>
  <si>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</si>
  <si>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</si>
  <si>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</si>
  <si>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</si>
  <si>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</si>
  <si>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</si>
  <si>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</si>
  <si>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</si>
  <si>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</si>
  <si>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</si>
  <si>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</si>
  <si>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</si>
  <si>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</si>
  <si>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</si>
  <si>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</si>
  <si>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</si>
  <si>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</si>
  <si>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</si>
  <si>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</si>
  <si>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</si>
  <si>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</si>
  <si>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</si>
  <si>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</si>
  <si>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</si>
  <si>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</si>
  <si>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</si>
  <si>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</si>
  <si>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</si>
  <si>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</si>
  <si>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</si>
  <si>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</si>
  <si>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</si>
  <si>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</si>
  <si>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</si>
  <si>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</si>
  <si>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</si>
  <si>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</si>
  <si>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</si>
  <si>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</si>
  <si>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</si>
  <si>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</si>
  <si>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</si>
  <si>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</si>
  <si>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</si>
  <si>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</si>
  <si>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</si>
  <si>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</si>
  <si>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</si>
  <si>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</si>
  <si>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</si>
  <si>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</si>
  <si>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</si>
  <si>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</si>
  <si>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</si>
  <si>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</si>
  <si>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</si>
  <si>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</si>
  <si>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</si>
  <si>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</si>
  <si>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</si>
  <si>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</si>
  <si>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</si>
  <si>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</si>
  <si>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</si>
  <si>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</si>
  <si>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</si>
  <si>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</si>
  <si>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</si>
  <si>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</si>
  <si>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</si>
  <si>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</si>
  <si>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</si>
  <si>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</si>
  <si>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</si>
  <si>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</si>
  <si>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</si>
  <si>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</si>
  <si>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</si>
  <si>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</si>
  <si>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</si>
  <si>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</si>
  <si>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</si>
  <si>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</si>
  <si>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</si>
  <si>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</si>
  <si>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</si>
  <si>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</si>
  <si>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</si>
  <si>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</si>
  <si>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</si>
  <si>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</si>
  <si>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</si>
  <si>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</si>
  <si>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</si>
  <si>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</si>
  <si>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</si>
  <si>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</si>
  <si>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</si>
  <si>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</si>
  <si>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</si>
  <si>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</si>
  <si>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</si>
  <si>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</si>
  <si>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</si>
  <si>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</si>
  <si>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</si>
  <si>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</si>
  <si>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</si>
  <si>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</si>
  <si>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</si>
  <si>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</si>
  <si>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</si>
  <si>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</si>
  <si>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</si>
  <si>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</si>
  <si>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</si>
  <si>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</si>
  <si>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</si>
  <si>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</si>
  <si>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</si>
  <si>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</si>
  <si>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</si>
  <si>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</si>
  <si>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</si>
  <si>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</si>
  <si>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</si>
  <si>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</si>
  <si>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</si>
  <si>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</si>
  <si>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</si>
  <si>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</si>
  <si>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</si>
  <si>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</si>
  <si>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</si>
  <si>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</si>
  <si>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</si>
  <si>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</si>
  <si>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</si>
  <si>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</si>
  <si>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</si>
  <si>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</si>
  <si>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</si>
  <si>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</si>
  <si>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</si>
  <si>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</si>
  <si>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</si>
  <si>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</si>
  <si>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</si>
  <si>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</si>
  <si>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</si>
  <si>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</si>
  <si>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</si>
  <si>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</si>
  <si>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</si>
  <si>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</si>
  <si>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</si>
  <si>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</si>
  <si>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</si>
  <si>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</si>
  <si>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</si>
  <si>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</si>
  <si>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</si>
  <si>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</si>
  <si>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</si>
  <si>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</si>
  <si>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</si>
  <si>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</si>
  <si>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</si>
  <si>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</si>
  <si>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</si>
  <si>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</si>
  <si>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</si>
  <si>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</si>
  <si>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</si>
  <si>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</si>
  <si>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</si>
  <si>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</si>
  <si>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</si>
  <si>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</si>
  <si>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</si>
  <si>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</si>
  <si>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</si>
  <si>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</si>
  <si>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</si>
  <si>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</si>
  <si>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</si>
  <si>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</si>
  <si>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</si>
  <si>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</si>
  <si>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</si>
  <si>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</si>
  <si>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</si>
  <si>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</si>
  <si>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</si>
  <si>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</si>
  <si>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</si>
  <si>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</si>
  <si>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</si>
  <si>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</si>
  <si>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</si>
  <si>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</si>
  <si>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</si>
  <si>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</si>
  <si>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</si>
  <si>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</si>
  <si>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</si>
  <si>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</si>
  <si>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</si>
  <si>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</si>
  <si>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</si>
  <si>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</si>
  <si>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</si>
  <si>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</si>
  <si>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</si>
  <si>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</si>
  <si>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</si>
  <si>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</si>
  <si>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</si>
  <si>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</si>
  <si>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</si>
  <si>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</si>
  <si>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</si>
  <si>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</si>
  <si>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</si>
  <si>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</si>
  <si>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</si>
  <si>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</si>
  <si>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</si>
  <si>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</si>
  <si>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</si>
  <si>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</si>
  <si>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</si>
  <si>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</si>
  <si>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</si>
  <si>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</si>
  <si>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</si>
  <si>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</si>
  <si>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</si>
  <si>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</si>
  <si>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</si>
  <si>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</si>
  <si>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</si>
  <si>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</si>
  <si>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</si>
  <si>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</si>
  <si>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</si>
  <si>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</si>
  <si>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</si>
  <si>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</si>
  <si>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</si>
  <si>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</si>
  <si>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</si>
  <si>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</si>
  <si>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</si>
  <si>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</si>
  <si>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</si>
  <si>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</si>
  <si>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</si>
  <si>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</si>
  <si>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</si>
  <si>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</si>
  <si>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</si>
  <si>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</si>
  <si>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</si>
  <si>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</si>
  <si>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</si>
  <si>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</si>
  <si>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</si>
  <si>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</si>
  <si>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</si>
  <si>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</si>
  <si>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</si>
  <si>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</si>
  <si>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</si>
  <si>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</si>
  <si>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</si>
  <si>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</si>
  <si>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</si>
  <si>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</si>
  <si>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</si>
  <si>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</si>
  <si>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</si>
  <si>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</si>
  <si>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</si>
  <si>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</si>
  <si>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</si>
  <si>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</si>
  <si>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</si>
  <si>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</si>
  <si>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</si>
  <si>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</si>
  <si>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</si>
  <si>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</si>
  <si>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</si>
  <si>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</si>
  <si>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</si>
  <si>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</si>
  <si>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</si>
  <si>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</si>
  <si>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</si>
  <si>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</si>
  <si>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</si>
  <si>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</si>
  <si>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</si>
  <si>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</si>
  <si>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</si>
  <si>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</si>
  <si>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</si>
  <si>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</si>
  <si>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</si>
  <si>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</si>
  <si>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</si>
  <si>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</si>
  <si>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</si>
  <si>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</si>
  <si>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</si>
  <si>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</si>
  <si>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</si>
  <si>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</si>
  <si>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</si>
  <si>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</si>
  <si>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</si>
  <si>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</si>
  <si>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</si>
  <si>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</si>
  <si>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</si>
  <si>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</si>
  <si>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</si>
  <si>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</si>
  <si>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</si>
  <si>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</si>
  <si>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</si>
  <si>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</si>
  <si>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</si>
  <si>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</si>
  <si>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</si>
  <si>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</si>
  <si>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</si>
  <si>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</si>
  <si>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</si>
  <si>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</si>
  <si>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</si>
  <si>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</si>
  <si>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</si>
  <si>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</si>
  <si>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</si>
  <si>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</si>
  <si>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</si>
  <si>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</si>
  <si>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</si>
  <si>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</si>
  <si>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</si>
  <si>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</si>
  <si>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</si>
  <si>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</si>
  <si>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</si>
  <si>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</si>
  <si>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</si>
  <si>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</si>
  <si>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</si>
  <si>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</si>
  <si>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</si>
  <si>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</si>
  <si>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</si>
  <si>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</si>
  <si>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</si>
  <si>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</si>
  <si>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</si>
  <si>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</si>
  <si>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</si>
  <si>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</si>
  <si>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</si>
  <si>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</si>
  <si>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</si>
  <si>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</si>
  <si>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</si>
  <si>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</si>
  <si>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</si>
  <si>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</si>
  <si>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</si>
  <si>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</si>
  <si>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</si>
  <si>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</si>
  <si>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</si>
  <si>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</si>
  <si>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</si>
  <si>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</si>
  <si>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</si>
  <si>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</si>
  <si>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</si>
  <si>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</si>
  <si>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</si>
  <si>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</si>
  <si>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</si>
  <si>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</si>
  <si>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</si>
  <si>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</si>
  <si>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</si>
  <si>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</si>
  <si>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</si>
  <si>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</si>
  <si>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</si>
  <si>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</si>
  <si>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</si>
  <si>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</si>
  <si>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</si>
  <si>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</si>
  <si>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</si>
  <si>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</si>
  <si>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</si>
  <si>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</si>
  <si>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</si>
  <si>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</si>
  <si>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</si>
  <si>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</si>
  <si>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</si>
  <si>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</si>
  <si>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</si>
  <si>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</si>
  <si>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</si>
  <si>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</si>
  <si>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</si>
  <si>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</si>
  <si>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</si>
  <si>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</si>
  <si>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</si>
  <si>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</si>
  <si>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</si>
  <si>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</si>
  <si>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</si>
  <si>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</si>
  <si>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</si>
  <si>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</si>
  <si>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</si>
  <si>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</si>
  <si>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</si>
  <si>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</si>
  <si>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</si>
  <si>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</si>
  <si>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</si>
  <si>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</si>
  <si>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</si>
  <si>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</si>
  <si>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</si>
  <si>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</si>
  <si>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</si>
  <si>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</si>
  <si>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</si>
  <si>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</si>
  <si>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</si>
  <si>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</si>
  <si>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</si>
  <si>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</si>
  <si>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</si>
  <si>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</si>
  <si>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</si>
  <si>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</si>
  <si>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</si>
  <si>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</si>
  <si>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</si>
  <si>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</si>
  <si>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</si>
  <si>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</si>
  <si>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</si>
  <si>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 xml:space="preserve">      6.1.1</t>
  </si>
  <si>
    <t>Re-affirmation of subgroup chairs</t>
  </si>
  <si>
    <t xml:space="preserve">      6.1.2</t>
  </si>
  <si>
    <t>Telecon schedule</t>
  </si>
  <si>
    <t xml:space="preserve">      6.1.3</t>
  </si>
  <si>
    <t>OM Updates</t>
  </si>
  <si>
    <t xml:space="preserve">      6.1.4</t>
  </si>
  <si>
    <t xml:space="preserve">    6.2</t>
  </si>
  <si>
    <t>Standing committee motions</t>
  </si>
  <si>
    <t xml:space="preserve">      6.2.1</t>
  </si>
  <si>
    <t>ME</t>
  </si>
  <si>
    <t xml:space="preserve">      6.2.2</t>
  </si>
  <si>
    <t xml:space="preserve">      6.2.3</t>
  </si>
  <si>
    <t>Publicity (PUB)</t>
  </si>
  <si>
    <t xml:space="preserve">      6.2.4</t>
  </si>
  <si>
    <t xml:space="preserve">      6.2.5</t>
  </si>
  <si>
    <t xml:space="preserve">      6.2.6</t>
  </si>
  <si>
    <t xml:space="preserve">    6.3</t>
  </si>
  <si>
    <t>Task Group motions</t>
  </si>
  <si>
    <t xml:space="preserve">      6.3.1</t>
  </si>
  <si>
    <t xml:space="preserve">      6.3.2</t>
  </si>
  <si>
    <t>TGah - Sub 1 GHz (S1G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</si>
  <si>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</si>
  <si>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</si>
  <si>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</si>
  <si>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</si>
  <si>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</si>
  <si>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</si>
  <si>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>TGay - Next Generation 60 GHz (NG60)</t>
  </si>
  <si>
    <t xml:space="preserve">      6.3.10</t>
  </si>
  <si>
    <t xml:space="preserve">    6.4</t>
  </si>
  <si>
    <t>Study Group / Topic Interest Group motions</t>
  </si>
  <si>
    <t xml:space="preserve">      6.4.1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</si>
  <si>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</si>
  <si>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</si>
  <si>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</si>
  <si>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</si>
  <si>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</si>
  <si>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</si>
  <si>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</si>
  <si>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</si>
  <si>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</si>
  <si>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</si>
  <si>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</si>
  <si>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</si>
  <si>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</si>
  <si>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</si>
  <si>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</si>
  <si>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</si>
  <si>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</si>
  <si>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</si>
  <si>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</si>
  <si>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</si>
  <si>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</si>
  <si>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</si>
  <si>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</si>
  <si>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</si>
  <si>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</si>
  <si>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</si>
  <si>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</si>
  <si>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>Old business Discussion Topics</t>
  </si>
  <si>
    <t>Summary of ePoll responses related to effort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</si>
  <si>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</si>
  <si>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</si>
  <si>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</si>
  <si>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</si>
  <si>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</si>
  <si>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</si>
  <si>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</si>
  <si>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 xml:space="preserve">      6.1.5</t>
  </si>
  <si>
    <t>Wake up radio Study Group</t>
  </si>
  <si>
    <t>Park</t>
  </si>
  <si>
    <t>New: R3</t>
  </si>
  <si>
    <t>doc.: IEEE 802.11-16/0495r4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</si>
</sst>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7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481852</xdr:colOff>
      <xdr:row>6</xdr:row>
      <xdr:rowOff>1</xdr:rowOff>
    </xdr:from>
    <xdr:to>
      <xdr:col>15</xdr:col>
      <xdr:colOff>134470</xdr:colOff>
      <xdr:row>10</xdr:row>
      <xdr:rowOff>44824</xdr:rowOff>
    </xdr:to>
    <xdr:sp macro="" textlink="">
      <xdr:nvSpPr>
        <xdr:cNvPr id="3" name="Multiply 2"/>
        <xdr:cNvSpPr/>
      </xdr:nvSpPr>
      <xdr:spPr bwMode="auto">
        <a:xfrm>
          <a:off x="9289676" y="1860177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89647</xdr:colOff>
      <xdr:row>35</xdr:row>
      <xdr:rowOff>123265</xdr:rowOff>
    </xdr:from>
    <xdr:to>
      <xdr:col>0</xdr:col>
      <xdr:colOff>952500</xdr:colOff>
      <xdr:row>39</xdr:row>
      <xdr:rowOff>123265</xdr:rowOff>
    </xdr:to>
    <xdr:sp macro="" textlink="">
      <xdr:nvSpPr>
        <xdr:cNvPr id="29" name="Multiply 28"/>
        <xdr:cNvSpPr/>
      </xdr:nvSpPr>
      <xdr:spPr bwMode="auto">
        <a:xfrm>
          <a:off x="89647" y="8124265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493059</xdr:colOff>
      <xdr:row>6</xdr:row>
      <xdr:rowOff>0</xdr:rowOff>
    </xdr:from>
    <xdr:to>
      <xdr:col>22</xdr:col>
      <xdr:colOff>145677</xdr:colOff>
      <xdr:row>10</xdr:row>
      <xdr:rowOff>44823</xdr:rowOff>
    </xdr:to>
    <xdr:sp macro="" textlink="">
      <xdr:nvSpPr>
        <xdr:cNvPr id="37" name="Multiply 36"/>
        <xdr:cNvSpPr/>
      </xdr:nvSpPr>
      <xdr:spPr bwMode="auto">
        <a:xfrm>
          <a:off x="13536706" y="1860176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481853</xdr:colOff>
      <xdr:row>17</xdr:row>
      <xdr:rowOff>11206</xdr:rowOff>
    </xdr:from>
    <xdr:to>
      <xdr:col>21</xdr:col>
      <xdr:colOff>134470</xdr:colOff>
      <xdr:row>21</xdr:row>
      <xdr:rowOff>44824</xdr:rowOff>
    </xdr:to>
    <xdr:sp macro="" textlink="">
      <xdr:nvSpPr>
        <xdr:cNvPr id="39" name="Multiply 38"/>
        <xdr:cNvSpPr/>
      </xdr:nvSpPr>
      <xdr:spPr bwMode="auto">
        <a:xfrm>
          <a:off x="12920382" y="4235824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U18" sqref="U18:U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0" t="str">
        <f>" 802.11 Agenda R" &amp;Parameters!B8</f>
        <v xml:space="preserve"> 802.11 Agenda R4</v>
      </c>
      <c r="B1" s="282" t="str">
        <f>Parameters!B2</f>
        <v>Hilton Waikoloa Village, HI, USA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</row>
    <row r="2" spans="1:32" s="2" customFormat="1" ht="20.25" customHeight="1" x14ac:dyDescent="0.2">
      <c r="A2" s="281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1"/>
      <c r="B3" s="305" t="str">
        <f>Parameters!B3</f>
        <v>May 15-20, 2016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24">
        <f>B5+1</f>
        <v>42506</v>
      </c>
      <c r="D5" s="325"/>
      <c r="E5" s="325"/>
      <c r="F5" s="325"/>
      <c r="G5" s="325"/>
      <c r="H5" s="326"/>
      <c r="I5" s="324">
        <f>B5+2</f>
        <v>42507</v>
      </c>
      <c r="J5" s="325"/>
      <c r="K5" s="325"/>
      <c r="L5" s="325"/>
      <c r="M5" s="325"/>
      <c r="N5" s="326"/>
      <c r="O5" s="324">
        <f>B5+3</f>
        <v>42508</v>
      </c>
      <c r="P5" s="325"/>
      <c r="Q5" s="325"/>
      <c r="R5" s="325"/>
      <c r="S5" s="325"/>
      <c r="T5" s="326"/>
      <c r="U5" s="324">
        <f>B5+4</f>
        <v>42509</v>
      </c>
      <c r="V5" s="325"/>
      <c r="W5" s="325"/>
      <c r="X5" s="325"/>
      <c r="Y5" s="325"/>
      <c r="Z5" s="326"/>
      <c r="AA5" s="324">
        <f>B5+5</f>
        <v>42510</v>
      </c>
      <c r="AB5" s="325"/>
      <c r="AC5" s="325"/>
      <c r="AD5" s="325"/>
      <c r="AE5" s="325"/>
      <c r="AF5" s="326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03" t="s">
        <v>150</v>
      </c>
      <c r="J6" s="304"/>
      <c r="K6" s="304"/>
      <c r="L6" s="304"/>
      <c r="M6" s="30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1" t="s">
        <v>189</v>
      </c>
      <c r="D7" s="382"/>
      <c r="E7" s="382"/>
      <c r="F7" s="382"/>
      <c r="G7" s="382"/>
      <c r="H7" s="383"/>
      <c r="I7" s="286" t="s">
        <v>149</v>
      </c>
      <c r="J7" s="283"/>
      <c r="K7" s="292" t="s">
        <v>154</v>
      </c>
      <c r="L7" s="346" t="s">
        <v>178</v>
      </c>
      <c r="M7" s="283"/>
      <c r="N7" s="283"/>
      <c r="O7" s="335" t="s">
        <v>162</v>
      </c>
      <c r="P7" s="340" t="s">
        <v>1</v>
      </c>
      <c r="Q7" s="289" t="s">
        <v>190</v>
      </c>
      <c r="R7" s="346" t="s">
        <v>178</v>
      </c>
      <c r="S7" s="296" t="s">
        <v>47</v>
      </c>
      <c r="T7" s="283"/>
      <c r="U7" s="340" t="s">
        <v>1</v>
      </c>
      <c r="V7" s="292" t="s">
        <v>154</v>
      </c>
      <c r="W7" s="329" t="s">
        <v>56</v>
      </c>
      <c r="X7" s="327" t="s">
        <v>52</v>
      </c>
      <c r="Y7" s="337" t="s">
        <v>57</v>
      </c>
      <c r="Z7" s="343" t="s">
        <v>177</v>
      </c>
      <c r="AA7" s="315" t="s">
        <v>68</v>
      </c>
      <c r="AB7" s="316"/>
      <c r="AC7" s="316"/>
      <c r="AD7" s="316"/>
      <c r="AE7" s="316"/>
      <c r="AF7" s="317"/>
    </row>
    <row r="8" spans="1:32" s="2" customFormat="1" ht="15.75" customHeight="1" x14ac:dyDescent="0.2">
      <c r="A8" s="101" t="s">
        <v>37</v>
      </c>
      <c r="B8" s="121"/>
      <c r="C8" s="384"/>
      <c r="D8" s="385"/>
      <c r="E8" s="385"/>
      <c r="F8" s="385"/>
      <c r="G8" s="385"/>
      <c r="H8" s="386"/>
      <c r="I8" s="287"/>
      <c r="J8" s="284"/>
      <c r="K8" s="293"/>
      <c r="L8" s="347"/>
      <c r="M8" s="284"/>
      <c r="N8" s="284"/>
      <c r="O8" s="336"/>
      <c r="P8" s="341"/>
      <c r="Q8" s="290"/>
      <c r="R8" s="347"/>
      <c r="S8" s="297"/>
      <c r="T8" s="284"/>
      <c r="U8" s="341"/>
      <c r="V8" s="293"/>
      <c r="W8" s="330"/>
      <c r="X8" s="327"/>
      <c r="Y8" s="338"/>
      <c r="Z8" s="344"/>
      <c r="AA8" s="318"/>
      <c r="AB8" s="319"/>
      <c r="AC8" s="319"/>
      <c r="AD8" s="319"/>
      <c r="AE8" s="319"/>
      <c r="AF8" s="320"/>
    </row>
    <row r="9" spans="1:32" s="2" customFormat="1" ht="15.75" customHeight="1" x14ac:dyDescent="0.2">
      <c r="A9" s="125" t="s">
        <v>35</v>
      </c>
      <c r="B9" s="95"/>
      <c r="C9" s="306" t="s">
        <v>191</v>
      </c>
      <c r="D9" s="307"/>
      <c r="E9" s="307"/>
      <c r="F9" s="307"/>
      <c r="G9" s="307"/>
      <c r="H9" s="308"/>
      <c r="I9" s="287"/>
      <c r="J9" s="284"/>
      <c r="K9" s="293"/>
      <c r="L9" s="347"/>
      <c r="M9" s="284"/>
      <c r="N9" s="284"/>
      <c r="O9" s="336"/>
      <c r="P9" s="341"/>
      <c r="Q9" s="290"/>
      <c r="R9" s="347"/>
      <c r="S9" s="297"/>
      <c r="T9" s="284"/>
      <c r="U9" s="341"/>
      <c r="V9" s="293"/>
      <c r="W9" s="330"/>
      <c r="X9" s="327"/>
      <c r="Y9" s="338"/>
      <c r="Z9" s="344"/>
      <c r="AA9" s="318"/>
      <c r="AB9" s="319"/>
      <c r="AC9" s="319"/>
      <c r="AD9" s="319"/>
      <c r="AE9" s="319"/>
      <c r="AF9" s="320"/>
    </row>
    <row r="10" spans="1:32" s="2" customFormat="1" ht="15.75" customHeight="1" x14ac:dyDescent="0.2">
      <c r="A10" s="125" t="s">
        <v>36</v>
      </c>
      <c r="B10" s="95"/>
      <c r="C10" s="312"/>
      <c r="D10" s="313"/>
      <c r="E10" s="313"/>
      <c r="F10" s="313"/>
      <c r="G10" s="313"/>
      <c r="H10" s="314"/>
      <c r="I10" s="288"/>
      <c r="J10" s="285"/>
      <c r="K10" s="293"/>
      <c r="L10" s="348"/>
      <c r="M10" s="285"/>
      <c r="N10" s="285"/>
      <c r="O10" s="336"/>
      <c r="P10" s="342"/>
      <c r="Q10" s="291"/>
      <c r="R10" s="348"/>
      <c r="S10" s="298"/>
      <c r="T10" s="285"/>
      <c r="U10" s="342"/>
      <c r="V10" s="293"/>
      <c r="W10" s="331"/>
      <c r="X10" s="328"/>
      <c r="Y10" s="338"/>
      <c r="Z10" s="345"/>
      <c r="AA10" s="318"/>
      <c r="AB10" s="319"/>
      <c r="AC10" s="319"/>
      <c r="AD10" s="319"/>
      <c r="AE10" s="319"/>
      <c r="AF10" s="320"/>
    </row>
    <row r="11" spans="1:32" s="2" customFormat="1" ht="27" customHeight="1" x14ac:dyDescent="0.2">
      <c r="A11" s="126" t="s">
        <v>22</v>
      </c>
      <c r="B11" s="124"/>
      <c r="C11" s="368" t="s">
        <v>7</v>
      </c>
      <c r="D11" s="369"/>
      <c r="E11" s="369"/>
      <c r="F11" s="369"/>
      <c r="G11" s="369"/>
      <c r="H11" s="339"/>
      <c r="I11" s="299" t="s">
        <v>7</v>
      </c>
      <c r="J11" s="299"/>
      <c r="K11" s="299"/>
      <c r="L11" s="299"/>
      <c r="M11" s="299"/>
      <c r="N11" s="299"/>
      <c r="O11" s="339" t="s">
        <v>7</v>
      </c>
      <c r="P11" s="299"/>
      <c r="Q11" s="299"/>
      <c r="R11" s="299"/>
      <c r="S11" s="299"/>
      <c r="T11" s="299"/>
      <c r="U11" s="299" t="s">
        <v>7</v>
      </c>
      <c r="V11" s="299"/>
      <c r="W11" s="299"/>
      <c r="X11" s="299"/>
      <c r="Y11" s="299"/>
      <c r="Z11" s="299"/>
      <c r="AA11" s="318"/>
      <c r="AB11" s="319"/>
      <c r="AC11" s="319"/>
      <c r="AD11" s="319"/>
      <c r="AE11" s="319"/>
      <c r="AF11" s="320"/>
    </row>
    <row r="12" spans="1:32" s="2" customFormat="1" ht="15.75" customHeight="1" x14ac:dyDescent="0.2">
      <c r="A12" s="123" t="s">
        <v>21</v>
      </c>
      <c r="B12" s="95"/>
      <c r="C12" s="300" t="s">
        <v>66</v>
      </c>
      <c r="D12" s="292" t="s">
        <v>154</v>
      </c>
      <c r="E12" s="289" t="s">
        <v>190</v>
      </c>
      <c r="F12" s="387" t="s">
        <v>53</v>
      </c>
      <c r="G12" s="329" t="s">
        <v>56</v>
      </c>
      <c r="H12" s="283"/>
      <c r="I12" s="300" t="s">
        <v>66</v>
      </c>
      <c r="J12" s="300" t="s">
        <v>66</v>
      </c>
      <c r="K12" s="292" t="s">
        <v>154</v>
      </c>
      <c r="L12" s="283"/>
      <c r="M12" s="296" t="s">
        <v>47</v>
      </c>
      <c r="N12" s="343" t="s">
        <v>177</v>
      </c>
      <c r="O12" s="306" t="s">
        <v>67</v>
      </c>
      <c r="P12" s="307"/>
      <c r="Q12" s="307"/>
      <c r="R12" s="307"/>
      <c r="S12" s="307"/>
      <c r="T12" s="308"/>
      <c r="U12" s="300" t="s">
        <v>66</v>
      </c>
      <c r="V12" s="292" t="s">
        <v>154</v>
      </c>
      <c r="W12" s="289" t="s">
        <v>190</v>
      </c>
      <c r="X12" s="337" t="s">
        <v>57</v>
      </c>
      <c r="Y12" s="329" t="s">
        <v>56</v>
      </c>
      <c r="Z12" s="343" t="s">
        <v>177</v>
      </c>
      <c r="AA12" s="318"/>
      <c r="AB12" s="319"/>
      <c r="AC12" s="319"/>
      <c r="AD12" s="319"/>
      <c r="AE12" s="319"/>
      <c r="AF12" s="320"/>
    </row>
    <row r="13" spans="1:32" s="2" customFormat="1" ht="15.75" customHeight="1" x14ac:dyDescent="0.2">
      <c r="A13" s="123" t="s">
        <v>23</v>
      </c>
      <c r="B13" s="95"/>
      <c r="C13" s="301"/>
      <c r="D13" s="293"/>
      <c r="E13" s="290"/>
      <c r="F13" s="388"/>
      <c r="G13" s="330"/>
      <c r="H13" s="284"/>
      <c r="I13" s="301"/>
      <c r="J13" s="301"/>
      <c r="K13" s="293"/>
      <c r="L13" s="284"/>
      <c r="M13" s="297"/>
      <c r="N13" s="344"/>
      <c r="O13" s="309"/>
      <c r="P13" s="310"/>
      <c r="Q13" s="310"/>
      <c r="R13" s="310"/>
      <c r="S13" s="310"/>
      <c r="T13" s="311"/>
      <c r="U13" s="301"/>
      <c r="V13" s="293"/>
      <c r="W13" s="290"/>
      <c r="X13" s="338"/>
      <c r="Y13" s="330"/>
      <c r="Z13" s="344"/>
      <c r="AA13" s="318"/>
      <c r="AB13" s="319"/>
      <c r="AC13" s="319"/>
      <c r="AD13" s="319"/>
      <c r="AE13" s="319"/>
      <c r="AF13" s="320"/>
    </row>
    <row r="14" spans="1:32" s="2" customFormat="1" ht="15.75" customHeight="1" x14ac:dyDescent="0.2">
      <c r="A14" s="123" t="s">
        <v>24</v>
      </c>
      <c r="B14" s="95"/>
      <c r="C14" s="301"/>
      <c r="D14" s="293"/>
      <c r="E14" s="290"/>
      <c r="F14" s="388"/>
      <c r="G14" s="330"/>
      <c r="H14" s="284"/>
      <c r="I14" s="301"/>
      <c r="J14" s="301"/>
      <c r="K14" s="293"/>
      <c r="L14" s="284"/>
      <c r="M14" s="297"/>
      <c r="N14" s="344"/>
      <c r="O14" s="309"/>
      <c r="P14" s="310"/>
      <c r="Q14" s="310"/>
      <c r="R14" s="310"/>
      <c r="S14" s="310"/>
      <c r="T14" s="311"/>
      <c r="U14" s="301"/>
      <c r="V14" s="293"/>
      <c r="W14" s="290"/>
      <c r="X14" s="338"/>
      <c r="Y14" s="330"/>
      <c r="Z14" s="344"/>
      <c r="AA14" s="321"/>
      <c r="AB14" s="322"/>
      <c r="AC14" s="322"/>
      <c r="AD14" s="322"/>
      <c r="AE14" s="322"/>
      <c r="AF14" s="323"/>
    </row>
    <row r="15" spans="1:32" s="2" customFormat="1" ht="15.75" customHeight="1" x14ac:dyDescent="0.2">
      <c r="A15" s="123" t="s">
        <v>25</v>
      </c>
      <c r="B15" s="95"/>
      <c r="C15" s="302"/>
      <c r="D15" s="293"/>
      <c r="E15" s="291"/>
      <c r="F15" s="389"/>
      <c r="G15" s="331"/>
      <c r="H15" s="285"/>
      <c r="I15" s="302"/>
      <c r="J15" s="302"/>
      <c r="K15" s="293"/>
      <c r="L15" s="285"/>
      <c r="M15" s="298"/>
      <c r="N15" s="345"/>
      <c r="O15" s="312"/>
      <c r="P15" s="313"/>
      <c r="Q15" s="313"/>
      <c r="R15" s="313"/>
      <c r="S15" s="313"/>
      <c r="T15" s="314"/>
      <c r="U15" s="302"/>
      <c r="V15" s="293"/>
      <c r="W15" s="291"/>
      <c r="X15" s="338"/>
      <c r="Y15" s="331"/>
      <c r="Z15" s="34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299" t="s">
        <v>34</v>
      </c>
      <c r="D16" s="299"/>
      <c r="E16" s="299"/>
      <c r="F16" s="299"/>
      <c r="G16" s="299"/>
      <c r="H16" s="299"/>
      <c r="I16" s="299" t="s">
        <v>34</v>
      </c>
      <c r="J16" s="299"/>
      <c r="K16" s="299"/>
      <c r="L16" s="299"/>
      <c r="M16" s="299"/>
      <c r="N16" s="299"/>
      <c r="O16" s="339" t="s">
        <v>34</v>
      </c>
      <c r="P16" s="299"/>
      <c r="Q16" s="299"/>
      <c r="R16" s="299"/>
      <c r="S16" s="299"/>
      <c r="T16" s="299"/>
      <c r="U16" s="299" t="s">
        <v>34</v>
      </c>
      <c r="V16" s="299"/>
      <c r="W16" s="299"/>
      <c r="X16" s="299"/>
      <c r="Y16" s="299"/>
      <c r="Z16" s="29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3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71" t="s">
        <v>420</v>
      </c>
      <c r="AB17" s="272"/>
      <c r="AC17" s="272"/>
      <c r="AD17" s="272"/>
      <c r="AE17" s="272"/>
      <c r="AF17" s="273"/>
    </row>
    <row r="18" spans="1:32" s="2" customFormat="1" ht="15.75" customHeight="1" x14ac:dyDescent="0.2">
      <c r="A18" s="102" t="s">
        <v>58</v>
      </c>
      <c r="B18" s="120"/>
      <c r="C18" s="335" t="s">
        <v>162</v>
      </c>
      <c r="D18" s="292" t="s">
        <v>154</v>
      </c>
      <c r="E18" s="289" t="s">
        <v>190</v>
      </c>
      <c r="F18" s="355" t="s">
        <v>179</v>
      </c>
      <c r="G18" s="337" t="s">
        <v>57</v>
      </c>
      <c r="H18" s="283"/>
      <c r="I18" s="335" t="s">
        <v>162</v>
      </c>
      <c r="J18" s="283"/>
      <c r="K18" s="289" t="s">
        <v>190</v>
      </c>
      <c r="L18" s="283"/>
      <c r="M18" s="327" t="s">
        <v>52</v>
      </c>
      <c r="N18" s="349" t="s">
        <v>48</v>
      </c>
      <c r="O18" s="300" t="s">
        <v>66</v>
      </c>
      <c r="P18" s="300" t="s">
        <v>66</v>
      </c>
      <c r="Q18" s="294" t="s">
        <v>166</v>
      </c>
      <c r="R18" s="337" t="s">
        <v>57</v>
      </c>
      <c r="S18" s="327" t="s">
        <v>52</v>
      </c>
      <c r="T18" s="283"/>
      <c r="U18" s="335" t="s">
        <v>162</v>
      </c>
      <c r="V18" s="340" t="s">
        <v>1</v>
      </c>
      <c r="W18" s="294" t="s">
        <v>166</v>
      </c>
      <c r="X18" s="289" t="s">
        <v>190</v>
      </c>
      <c r="Y18" s="327" t="s">
        <v>52</v>
      </c>
      <c r="Z18" s="332"/>
      <c r="AA18" s="274"/>
      <c r="AB18" s="275"/>
      <c r="AC18" s="275"/>
      <c r="AD18" s="275"/>
      <c r="AE18" s="275"/>
      <c r="AF18" s="276"/>
    </row>
    <row r="19" spans="1:32" s="2" customFormat="1" ht="15.75" customHeight="1" x14ac:dyDescent="0.2">
      <c r="A19" s="123" t="s">
        <v>59</v>
      </c>
      <c r="B19" s="95"/>
      <c r="C19" s="336"/>
      <c r="D19" s="293"/>
      <c r="E19" s="290"/>
      <c r="F19" s="356"/>
      <c r="G19" s="338"/>
      <c r="H19" s="284"/>
      <c r="I19" s="336"/>
      <c r="J19" s="284"/>
      <c r="K19" s="290"/>
      <c r="L19" s="284"/>
      <c r="M19" s="327"/>
      <c r="N19" s="350"/>
      <c r="O19" s="301"/>
      <c r="P19" s="301"/>
      <c r="Q19" s="295"/>
      <c r="R19" s="338"/>
      <c r="S19" s="327"/>
      <c r="T19" s="284"/>
      <c r="U19" s="336"/>
      <c r="V19" s="341"/>
      <c r="W19" s="295"/>
      <c r="X19" s="290"/>
      <c r="Y19" s="327"/>
      <c r="Z19" s="333"/>
      <c r="AA19" s="274"/>
      <c r="AB19" s="275"/>
      <c r="AC19" s="275"/>
      <c r="AD19" s="275"/>
      <c r="AE19" s="275"/>
      <c r="AF19" s="276"/>
    </row>
    <row r="20" spans="1:32" s="2" customFormat="1" ht="15.75" customHeight="1" x14ac:dyDescent="0.2">
      <c r="A20" s="102" t="s">
        <v>60</v>
      </c>
      <c r="B20" s="121"/>
      <c r="C20" s="336"/>
      <c r="D20" s="293"/>
      <c r="E20" s="290"/>
      <c r="F20" s="356"/>
      <c r="G20" s="338"/>
      <c r="H20" s="284"/>
      <c r="I20" s="336"/>
      <c r="J20" s="284"/>
      <c r="K20" s="290"/>
      <c r="L20" s="284"/>
      <c r="M20" s="327"/>
      <c r="N20" s="350"/>
      <c r="O20" s="301"/>
      <c r="P20" s="301"/>
      <c r="Q20" s="295"/>
      <c r="R20" s="338"/>
      <c r="S20" s="327"/>
      <c r="T20" s="284"/>
      <c r="U20" s="336"/>
      <c r="V20" s="341"/>
      <c r="W20" s="295"/>
      <c r="X20" s="290"/>
      <c r="Y20" s="327"/>
      <c r="Z20" s="333"/>
      <c r="AA20" s="274"/>
      <c r="AB20" s="275"/>
      <c r="AC20" s="275"/>
      <c r="AD20" s="275"/>
      <c r="AE20" s="275"/>
      <c r="AF20" s="276"/>
    </row>
    <row r="21" spans="1:32" s="2" customFormat="1" ht="16.5" customHeight="1" x14ac:dyDescent="0.2">
      <c r="A21" s="102" t="s">
        <v>61</v>
      </c>
      <c r="B21" s="122"/>
      <c r="C21" s="336"/>
      <c r="D21" s="293"/>
      <c r="E21" s="291"/>
      <c r="F21" s="357"/>
      <c r="G21" s="338"/>
      <c r="H21" s="285"/>
      <c r="I21" s="336"/>
      <c r="J21" s="285"/>
      <c r="K21" s="291"/>
      <c r="L21" s="285"/>
      <c r="M21" s="328"/>
      <c r="N21" s="351"/>
      <c r="O21" s="302"/>
      <c r="P21" s="302"/>
      <c r="Q21" s="295"/>
      <c r="R21" s="338"/>
      <c r="S21" s="328"/>
      <c r="T21" s="285"/>
      <c r="U21" s="336"/>
      <c r="V21" s="342"/>
      <c r="W21" s="295"/>
      <c r="X21" s="291"/>
      <c r="Y21" s="328"/>
      <c r="Z21" s="334"/>
      <c r="AA21" s="274"/>
      <c r="AB21" s="275"/>
      <c r="AC21" s="275"/>
      <c r="AD21" s="275"/>
      <c r="AE21" s="275"/>
      <c r="AF21" s="276"/>
    </row>
    <row r="22" spans="1:32" s="2" customFormat="1" ht="25.5" x14ac:dyDescent="0.2">
      <c r="A22" s="59" t="s">
        <v>26</v>
      </c>
      <c r="B22" s="59"/>
      <c r="C22" s="299" t="s">
        <v>7</v>
      </c>
      <c r="D22" s="299"/>
      <c r="E22" s="299"/>
      <c r="F22" s="299"/>
      <c r="G22" s="299"/>
      <c r="H22" s="299"/>
      <c r="I22" s="299" t="s">
        <v>7</v>
      </c>
      <c r="J22" s="299"/>
      <c r="K22" s="299"/>
      <c r="L22" s="299"/>
      <c r="M22" s="299"/>
      <c r="N22" s="299"/>
      <c r="O22" s="339" t="s">
        <v>7</v>
      </c>
      <c r="P22" s="299"/>
      <c r="Q22" s="299"/>
      <c r="R22" s="299"/>
      <c r="S22" s="299"/>
      <c r="T22" s="299"/>
      <c r="U22" s="299" t="s">
        <v>7</v>
      </c>
      <c r="V22" s="299"/>
      <c r="W22" s="299"/>
      <c r="X22" s="299"/>
      <c r="Y22" s="299"/>
      <c r="Z22" s="299"/>
      <c r="AA22" s="277"/>
      <c r="AB22" s="278"/>
      <c r="AC22" s="278"/>
      <c r="AD22" s="278"/>
      <c r="AE22" s="278"/>
      <c r="AF22" s="279"/>
    </row>
    <row r="23" spans="1:32" s="2" customFormat="1" ht="15.75" customHeight="1" x14ac:dyDescent="0.2">
      <c r="A23" s="102" t="s">
        <v>17</v>
      </c>
      <c r="B23" s="372" t="s">
        <v>70</v>
      </c>
      <c r="C23" s="300" t="s">
        <v>66</v>
      </c>
      <c r="D23" s="300" t="s">
        <v>66</v>
      </c>
      <c r="E23" s="289" t="s">
        <v>190</v>
      </c>
      <c r="F23" s="337" t="s">
        <v>57</v>
      </c>
      <c r="G23" s="329" t="s">
        <v>56</v>
      </c>
      <c r="H23" s="283"/>
      <c r="I23" s="300" t="s">
        <v>66</v>
      </c>
      <c r="J23" s="300" t="s">
        <v>66</v>
      </c>
      <c r="K23" s="294" t="s">
        <v>166</v>
      </c>
      <c r="L23" s="329" t="s">
        <v>56</v>
      </c>
      <c r="M23" s="327" t="s">
        <v>52</v>
      </c>
      <c r="N23" s="283"/>
      <c r="O23" s="300" t="s">
        <v>66</v>
      </c>
      <c r="P23" s="300" t="s">
        <v>66</v>
      </c>
      <c r="Q23" s="340" t="s">
        <v>1</v>
      </c>
      <c r="R23" s="346" t="s">
        <v>178</v>
      </c>
      <c r="S23" s="327" t="s">
        <v>52</v>
      </c>
      <c r="T23" s="283"/>
      <c r="U23" s="300" t="s">
        <v>66</v>
      </c>
      <c r="V23" s="329" t="s">
        <v>56</v>
      </c>
      <c r="W23" s="346" t="s">
        <v>178</v>
      </c>
      <c r="X23" s="337" t="s">
        <v>57</v>
      </c>
      <c r="Y23" s="327" t="s">
        <v>52</v>
      </c>
      <c r="Z23" s="283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2"/>
      <c r="C24" s="301"/>
      <c r="D24" s="301"/>
      <c r="E24" s="290"/>
      <c r="F24" s="338"/>
      <c r="G24" s="330"/>
      <c r="H24" s="284"/>
      <c r="I24" s="301"/>
      <c r="J24" s="301"/>
      <c r="K24" s="295"/>
      <c r="L24" s="330"/>
      <c r="M24" s="327"/>
      <c r="N24" s="284"/>
      <c r="O24" s="301"/>
      <c r="P24" s="301"/>
      <c r="Q24" s="341"/>
      <c r="R24" s="347"/>
      <c r="S24" s="327"/>
      <c r="T24" s="284"/>
      <c r="U24" s="301"/>
      <c r="V24" s="330"/>
      <c r="W24" s="347"/>
      <c r="X24" s="338"/>
      <c r="Y24" s="327"/>
      <c r="Z24" s="284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2"/>
      <c r="C25" s="301"/>
      <c r="D25" s="301"/>
      <c r="E25" s="290"/>
      <c r="F25" s="338"/>
      <c r="G25" s="330"/>
      <c r="H25" s="284"/>
      <c r="I25" s="301"/>
      <c r="J25" s="301"/>
      <c r="K25" s="295"/>
      <c r="L25" s="330"/>
      <c r="M25" s="327"/>
      <c r="N25" s="284"/>
      <c r="O25" s="301"/>
      <c r="P25" s="301"/>
      <c r="Q25" s="341"/>
      <c r="R25" s="347"/>
      <c r="S25" s="327"/>
      <c r="T25" s="284"/>
      <c r="U25" s="301"/>
      <c r="V25" s="330"/>
      <c r="W25" s="347"/>
      <c r="X25" s="338"/>
      <c r="Y25" s="327"/>
      <c r="Z25" s="284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2"/>
      <c r="D26" s="302"/>
      <c r="E26" s="291"/>
      <c r="F26" s="338"/>
      <c r="G26" s="331"/>
      <c r="H26" s="285"/>
      <c r="I26" s="302"/>
      <c r="J26" s="302"/>
      <c r="K26" s="295"/>
      <c r="L26" s="331"/>
      <c r="M26" s="328"/>
      <c r="N26" s="285"/>
      <c r="O26" s="302"/>
      <c r="P26" s="302"/>
      <c r="Q26" s="342"/>
      <c r="R26" s="348"/>
      <c r="S26" s="328"/>
      <c r="T26" s="285"/>
      <c r="U26" s="302"/>
      <c r="V26" s="331"/>
      <c r="W26" s="348"/>
      <c r="X26" s="338"/>
      <c r="Y26" s="328"/>
      <c r="Z26" s="285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0" t="s">
        <v>69</v>
      </c>
      <c r="C27" s="358" t="s">
        <v>49</v>
      </c>
      <c r="D27" s="359"/>
      <c r="E27" s="359"/>
      <c r="F27" s="359"/>
      <c r="G27" s="359"/>
      <c r="H27" s="360"/>
      <c r="I27" s="299" t="s">
        <v>49</v>
      </c>
      <c r="J27" s="299"/>
      <c r="K27" s="299"/>
      <c r="L27" s="299"/>
      <c r="M27" s="299"/>
      <c r="N27" s="299"/>
      <c r="O27" s="71"/>
      <c r="P27" s="72"/>
      <c r="Q27" s="72"/>
      <c r="R27" s="72"/>
      <c r="S27" s="72"/>
      <c r="T27" s="72"/>
      <c r="U27" s="299" t="s">
        <v>49</v>
      </c>
      <c r="V27" s="299"/>
      <c r="W27" s="299"/>
      <c r="X27" s="299"/>
      <c r="Y27" s="299"/>
      <c r="Z27" s="29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0"/>
      <c r="C28" s="361"/>
      <c r="D28" s="362"/>
      <c r="E28" s="362"/>
      <c r="F28" s="362"/>
      <c r="G28" s="362"/>
      <c r="H28" s="363"/>
      <c r="I28" s="299"/>
      <c r="J28" s="299"/>
      <c r="K28" s="299"/>
      <c r="L28" s="299"/>
      <c r="M28" s="299"/>
      <c r="N28" s="299"/>
      <c r="O28" s="71"/>
      <c r="P28" s="93"/>
      <c r="Q28" s="93"/>
      <c r="R28" s="93"/>
      <c r="S28" s="93"/>
      <c r="T28" s="132"/>
      <c r="U28" s="299"/>
      <c r="V28" s="299"/>
      <c r="W28" s="299"/>
      <c r="X28" s="299"/>
      <c r="Y28" s="299"/>
      <c r="Z28" s="29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0"/>
      <c r="C29" s="364"/>
      <c r="D29" s="365"/>
      <c r="E29" s="365"/>
      <c r="F29" s="365"/>
      <c r="G29" s="365"/>
      <c r="H29" s="366"/>
      <c r="I29" s="299"/>
      <c r="J29" s="299"/>
      <c r="K29" s="299"/>
      <c r="L29" s="299"/>
      <c r="M29" s="299"/>
      <c r="N29" s="299"/>
      <c r="O29" s="373" t="s">
        <v>167</v>
      </c>
      <c r="P29" s="374"/>
      <c r="Q29" s="374"/>
      <c r="R29" s="374"/>
      <c r="S29" s="374"/>
      <c r="T29" s="374"/>
      <c r="U29" s="299"/>
      <c r="V29" s="299"/>
      <c r="W29" s="299"/>
      <c r="X29" s="299"/>
      <c r="Y29" s="299"/>
      <c r="Z29" s="29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300" t="s">
        <v>66</v>
      </c>
      <c r="D30" s="300" t="s">
        <v>66</v>
      </c>
      <c r="E30" s="352" t="s">
        <v>522</v>
      </c>
      <c r="F30" s="337" t="s">
        <v>57</v>
      </c>
      <c r="G30" s="283"/>
      <c r="H30" s="283"/>
      <c r="I30" s="300" t="s">
        <v>66</v>
      </c>
      <c r="J30" s="283"/>
      <c r="K30" s="283"/>
      <c r="L30" s="283"/>
      <c r="M30" s="329" t="s">
        <v>56</v>
      </c>
      <c r="N30" s="283"/>
      <c r="O30" s="375"/>
      <c r="P30" s="376"/>
      <c r="Q30" s="376"/>
      <c r="R30" s="376"/>
      <c r="S30" s="376"/>
      <c r="T30" s="377"/>
      <c r="U30" s="370" t="s">
        <v>69</v>
      </c>
      <c r="V30" s="370"/>
      <c r="W30" s="370"/>
      <c r="X30" s="370"/>
      <c r="Y30" s="370"/>
      <c r="Z30" s="332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301"/>
      <c r="D31" s="301"/>
      <c r="E31" s="353"/>
      <c r="F31" s="338"/>
      <c r="G31" s="284"/>
      <c r="H31" s="284"/>
      <c r="I31" s="301"/>
      <c r="J31" s="284"/>
      <c r="K31" s="284"/>
      <c r="L31" s="284"/>
      <c r="M31" s="330"/>
      <c r="N31" s="284"/>
      <c r="O31" s="375"/>
      <c r="P31" s="376"/>
      <c r="Q31" s="376"/>
      <c r="R31" s="376"/>
      <c r="S31" s="376"/>
      <c r="T31" s="377"/>
      <c r="U31" s="370"/>
      <c r="V31" s="370"/>
      <c r="W31" s="370"/>
      <c r="X31" s="370"/>
      <c r="Y31" s="370"/>
      <c r="Z31" s="333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301"/>
      <c r="D32" s="301"/>
      <c r="E32" s="353"/>
      <c r="F32" s="338"/>
      <c r="G32" s="284"/>
      <c r="H32" s="284"/>
      <c r="I32" s="301"/>
      <c r="J32" s="284"/>
      <c r="K32" s="284"/>
      <c r="L32" s="284"/>
      <c r="M32" s="330"/>
      <c r="N32" s="284"/>
      <c r="O32" s="375"/>
      <c r="P32" s="376"/>
      <c r="Q32" s="376"/>
      <c r="R32" s="376"/>
      <c r="S32" s="376"/>
      <c r="T32" s="377"/>
      <c r="U32" s="370"/>
      <c r="V32" s="370"/>
      <c r="W32" s="370"/>
      <c r="X32" s="370"/>
      <c r="Y32" s="370"/>
      <c r="Z32" s="333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302"/>
      <c r="D33" s="302"/>
      <c r="E33" s="354"/>
      <c r="F33" s="338"/>
      <c r="G33" s="285"/>
      <c r="H33" s="285"/>
      <c r="I33" s="302"/>
      <c r="J33" s="285"/>
      <c r="K33" s="285"/>
      <c r="L33" s="285"/>
      <c r="M33" s="331"/>
      <c r="N33" s="285"/>
      <c r="O33" s="375"/>
      <c r="P33" s="376"/>
      <c r="Q33" s="376"/>
      <c r="R33" s="376"/>
      <c r="S33" s="376"/>
      <c r="T33" s="377"/>
      <c r="U33" s="370"/>
      <c r="V33" s="370"/>
      <c r="W33" s="370"/>
      <c r="X33" s="370"/>
      <c r="Y33" s="370"/>
      <c r="Z33" s="334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78"/>
      <c r="P34" s="379"/>
      <c r="Q34" s="379"/>
      <c r="R34" s="379"/>
      <c r="S34" s="379"/>
      <c r="T34" s="380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1" t="s">
        <v>148</v>
      </c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</row>
    <row r="37" spans="1:32" x14ac:dyDescent="0.2">
      <c r="A37" s="367"/>
      <c r="B37" s="367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67"/>
      <c r="B38" s="367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67"/>
      <c r="B39" s="367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9"/>
  <sheetViews>
    <sheetView topLeftCell="A110" zoomScale="190" zoomScaleNormal="190" workbookViewId="0">
      <selection activeCell="C117" sqref="C117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R4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222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21"/>
      <c r="G14" s="169"/>
      <c r="H14" s="221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22">
        <v>0.37847222222222227</v>
      </c>
      <c r="G15" s="170">
        <v>1</v>
      </c>
      <c r="H15" s="222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22">
        <f>H15</f>
        <v>0.37916666666666671</v>
      </c>
      <c r="G16" s="170">
        <v>1</v>
      </c>
      <c r="H16" s="222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22">
        <f>H16</f>
        <v>0.37986111111111115</v>
      </c>
      <c r="G17" s="170">
        <v>1</v>
      </c>
      <c r="H17" s="222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523</v>
      </c>
      <c r="D18" s="162" t="s">
        <v>124</v>
      </c>
      <c r="E18" s="152" t="s">
        <v>236</v>
      </c>
      <c r="F18" s="222">
        <f>H17</f>
        <v>0.38055555555555559</v>
      </c>
      <c r="G18" s="170">
        <v>2</v>
      </c>
      <c r="H18" s="222">
        <f t="shared" si="0"/>
        <v>0.38194444444444448</v>
      </c>
      <c r="I18" s="183" t="s">
        <v>524</v>
      </c>
    </row>
    <row r="19" spans="1:9" ht="15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22">
        <f>H18</f>
        <v>0.38194444444444448</v>
      </c>
      <c r="G19" s="170">
        <v>1</v>
      </c>
      <c r="H19" s="222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23">
        <f>H19</f>
        <v>0.38263888888888892</v>
      </c>
      <c r="G20" s="171">
        <v>1</v>
      </c>
      <c r="H20" s="223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21"/>
      <c r="G22" s="169"/>
      <c r="H22" s="221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24"/>
      <c r="G23" s="172"/>
      <c r="H23" s="224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25">
        <f>H20</f>
        <v>0.38333333333333336</v>
      </c>
      <c r="G24" s="173">
        <v>2</v>
      </c>
      <c r="H24" s="225">
        <f>F24+TIME(0,G24,0)</f>
        <v>0.38472222222222224</v>
      </c>
      <c r="I24" s="186" t="s">
        <v>524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26"/>
      <c r="G25" s="174"/>
      <c r="H25" s="226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27">
        <f>H24</f>
        <v>0.38472222222222224</v>
      </c>
      <c r="G26" s="175">
        <v>1</v>
      </c>
      <c r="H26" s="227">
        <f t="shared" ref="H26:H36" si="1">F26+TIME(0,G26,0)</f>
        <v>0.38541666666666669</v>
      </c>
      <c r="I26" s="188" t="s">
        <v>524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27">
        <f t="shared" ref="F27:F36" si="2">H26</f>
        <v>0.38541666666666669</v>
      </c>
      <c r="G27" s="175">
        <v>1</v>
      </c>
      <c r="H27" s="227">
        <f t="shared" si="1"/>
        <v>0.38611111111111113</v>
      </c>
      <c r="I27" s="188" t="s">
        <v>524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27">
        <f t="shared" si="2"/>
        <v>0.38611111111111113</v>
      </c>
      <c r="G28" s="175">
        <v>1</v>
      </c>
      <c r="H28" s="227">
        <f t="shared" si="1"/>
        <v>0.38680555555555557</v>
      </c>
      <c r="I28" s="188" t="s">
        <v>524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27">
        <f t="shared" si="2"/>
        <v>0.38680555555555557</v>
      </c>
      <c r="G29" s="175">
        <v>1</v>
      </c>
      <c r="H29" s="227">
        <f t="shared" si="1"/>
        <v>0.38750000000000001</v>
      </c>
      <c r="I29" s="188" t="s">
        <v>524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27">
        <f t="shared" si="2"/>
        <v>0.38750000000000001</v>
      </c>
      <c r="G30" s="175">
        <v>1</v>
      </c>
      <c r="H30" s="227">
        <f t="shared" si="1"/>
        <v>0.38819444444444445</v>
      </c>
      <c r="I30" s="188" t="s">
        <v>524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27">
        <f t="shared" si="2"/>
        <v>0.38819444444444445</v>
      </c>
      <c r="G31" s="175">
        <v>1</v>
      </c>
      <c r="H31" s="227">
        <f t="shared" si="1"/>
        <v>0.3888888888888889</v>
      </c>
      <c r="I31" s="188" t="s">
        <v>524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27">
        <f t="shared" si="2"/>
        <v>0.3888888888888889</v>
      </c>
      <c r="G32" s="175">
        <v>1</v>
      </c>
      <c r="H32" s="227">
        <f t="shared" si="1"/>
        <v>0.38958333333333334</v>
      </c>
      <c r="I32" s="188" t="s">
        <v>524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27">
        <f t="shared" si="2"/>
        <v>0.38958333333333334</v>
      </c>
      <c r="G33" s="175">
        <v>1</v>
      </c>
      <c r="H33" s="227">
        <f t="shared" si="1"/>
        <v>0.39027777777777778</v>
      </c>
      <c r="I33" s="188" t="s">
        <v>524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27">
        <f t="shared" si="2"/>
        <v>0.39027777777777778</v>
      </c>
      <c r="G34" s="175">
        <v>1</v>
      </c>
      <c r="H34" s="227">
        <f t="shared" si="1"/>
        <v>0.39097222222222222</v>
      </c>
      <c r="I34" s="188" t="s">
        <v>524</v>
      </c>
    </row>
    <row r="35" spans="1:9" x14ac:dyDescent="0.2">
      <c r="A35" s="191" t="s">
        <v>285</v>
      </c>
      <c r="B35" s="197"/>
      <c r="C35" s="197"/>
      <c r="D35" s="197"/>
      <c r="E35" s="197"/>
      <c r="F35" s="228">
        <f t="shared" si="2"/>
        <v>0.39097222222222222</v>
      </c>
      <c r="G35" s="205">
        <v>0</v>
      </c>
      <c r="H35" s="228">
        <f t="shared" si="1"/>
        <v>0.39097222222222222</v>
      </c>
      <c r="I35" s="211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22">
        <f t="shared" si="2"/>
        <v>0.39097222222222222</v>
      </c>
      <c r="G36" s="170">
        <v>1</v>
      </c>
      <c r="H36" s="222">
        <f t="shared" si="1"/>
        <v>0.39166666666666666</v>
      </c>
      <c r="I36" s="183" t="s">
        <v>524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24"/>
      <c r="G37" s="172"/>
      <c r="H37" s="224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25">
        <f>H36</f>
        <v>0.39166666666666666</v>
      </c>
      <c r="G38" s="173">
        <v>1</v>
      </c>
      <c r="H38" s="225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22">
        <f>H38</f>
        <v>0.3923611111111111</v>
      </c>
      <c r="G39" s="170">
        <v>1</v>
      </c>
      <c r="H39" s="222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29">
        <f>H39</f>
        <v>0.39305555555555555</v>
      </c>
      <c r="G40" s="206">
        <v>0</v>
      </c>
      <c r="H40" s="229">
        <f>F40+TIME(0,G40,0)</f>
        <v>0.39305555555555555</v>
      </c>
      <c r="I40" s="212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21"/>
      <c r="G42" s="169"/>
      <c r="H42" s="221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22">
        <f>H40</f>
        <v>0.39305555555555555</v>
      </c>
      <c r="G43" s="170">
        <v>1</v>
      </c>
      <c r="H43" s="222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22">
        <f t="shared" ref="F44:F53" si="4">H43</f>
        <v>0.39374999999999999</v>
      </c>
      <c r="G44" s="170">
        <v>1</v>
      </c>
      <c r="H44" s="222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22">
        <f t="shared" si="4"/>
        <v>0.39444444444444443</v>
      </c>
      <c r="G45" s="170">
        <v>1</v>
      </c>
      <c r="H45" s="222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22">
        <f t="shared" si="4"/>
        <v>0.39513888888888887</v>
      </c>
      <c r="G46" s="170">
        <v>1</v>
      </c>
      <c r="H46" s="222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22">
        <f t="shared" si="4"/>
        <v>0.39583333333333331</v>
      </c>
      <c r="G47" s="170">
        <v>1</v>
      </c>
      <c r="H47" s="222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22">
        <f t="shared" si="4"/>
        <v>0.39652777777777776</v>
      </c>
      <c r="G48" s="170">
        <v>1</v>
      </c>
      <c r="H48" s="222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22">
        <f t="shared" si="4"/>
        <v>0.3972222222222222</v>
      </c>
      <c r="G49" s="170">
        <v>1</v>
      </c>
      <c r="H49" s="222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22">
        <f t="shared" si="4"/>
        <v>0.39791666666666664</v>
      </c>
      <c r="G50" s="170">
        <v>1</v>
      </c>
      <c r="H50" s="222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22">
        <f t="shared" si="4"/>
        <v>0.39861111111111108</v>
      </c>
      <c r="G51" s="170">
        <v>1</v>
      </c>
      <c r="H51" s="222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22">
        <f t="shared" si="4"/>
        <v>0.39930555555555552</v>
      </c>
      <c r="G52" s="170">
        <v>3</v>
      </c>
      <c r="H52" s="222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29">
        <f t="shared" si="4"/>
        <v>0.40138888888888885</v>
      </c>
      <c r="G53" s="206">
        <v>0</v>
      </c>
      <c r="H53" s="229">
        <f t="shared" si="3"/>
        <v>0.40138888888888885</v>
      </c>
      <c r="I53" s="212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21"/>
      <c r="G55" s="169"/>
      <c r="H55" s="221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24"/>
      <c r="G56" s="172"/>
      <c r="H56" s="224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25">
        <f>H53</f>
        <v>0.40138888888888885</v>
      </c>
      <c r="G57" s="173">
        <v>1</v>
      </c>
      <c r="H57" s="225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25">
        <f t="shared" ref="F58:F66" si="6">H57</f>
        <v>0.40208333333333329</v>
      </c>
      <c r="G58" s="173">
        <v>1</v>
      </c>
      <c r="H58" s="225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25">
        <f t="shared" si="6"/>
        <v>0.40277777777777773</v>
      </c>
      <c r="G59" s="173">
        <v>1</v>
      </c>
      <c r="H59" s="225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25">
        <f t="shared" si="6"/>
        <v>0.40347222222222218</v>
      </c>
      <c r="G60" s="173">
        <v>1</v>
      </c>
      <c r="H60" s="225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25">
        <f t="shared" si="6"/>
        <v>0.40416666666666662</v>
      </c>
      <c r="G61" s="173">
        <v>2</v>
      </c>
      <c r="H61" s="225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25">
        <f t="shared" si="6"/>
        <v>0.4055555555555555</v>
      </c>
      <c r="G62" s="173">
        <v>1</v>
      </c>
      <c r="H62" s="225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25">
        <f t="shared" si="6"/>
        <v>0.40624999999999994</v>
      </c>
      <c r="G63" s="173">
        <v>1</v>
      </c>
      <c r="H63" s="225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25">
        <f t="shared" si="6"/>
        <v>0.40694444444444439</v>
      </c>
      <c r="G64" s="173">
        <v>1</v>
      </c>
      <c r="H64" s="225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25">
        <f t="shared" si="6"/>
        <v>0.40763888888888883</v>
      </c>
      <c r="G65" s="173">
        <v>1</v>
      </c>
      <c r="H65" s="225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30">
        <f t="shared" si="6"/>
        <v>0.40833333333333327</v>
      </c>
      <c r="G66" s="207">
        <v>0</v>
      </c>
      <c r="H66" s="230">
        <f t="shared" si="5"/>
        <v>0.40833333333333327</v>
      </c>
      <c r="I66" s="213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24"/>
      <c r="G67" s="172"/>
      <c r="H67" s="224"/>
      <c r="I67" s="185" t="s">
        <v>524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25">
        <f>H66</f>
        <v>0.40833333333333327</v>
      </c>
      <c r="G68" s="173">
        <v>2</v>
      </c>
      <c r="H68" s="225">
        <f>F68+TIME(0,G68,0)</f>
        <v>0.40972222222222215</v>
      </c>
      <c r="I68" s="186" t="s">
        <v>524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25">
        <f>H68</f>
        <v>0.40972222222222215</v>
      </c>
      <c r="G69" s="173">
        <v>1</v>
      </c>
      <c r="H69" s="225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25">
        <f>H69</f>
        <v>0.4104166666666666</v>
      </c>
      <c r="G70" s="173">
        <v>1</v>
      </c>
      <c r="H70" s="225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25">
        <f>H70</f>
        <v>0.41111111111111104</v>
      </c>
      <c r="G71" s="173">
        <v>1</v>
      </c>
      <c r="H71" s="225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25">
        <f>H71</f>
        <v>0.41180555555555548</v>
      </c>
      <c r="G72" s="173">
        <v>1</v>
      </c>
      <c r="H72" s="225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24"/>
      <c r="G73" s="172"/>
      <c r="H73" s="224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25">
        <f>H72</f>
        <v>0.41249999999999992</v>
      </c>
      <c r="G74" s="173">
        <v>1</v>
      </c>
      <c r="H74" s="225">
        <f t="shared" ref="H74:H82" si="7">F74+TIME(0,G74,0)</f>
        <v>0.41319444444444436</v>
      </c>
      <c r="I74" s="186" t="s">
        <v>524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525</v>
      </c>
      <c r="F75" s="225">
        <f t="shared" ref="F75:F82" si="8">H74</f>
        <v>0.41319444444444436</v>
      </c>
      <c r="G75" s="173">
        <v>1</v>
      </c>
      <c r="H75" s="225">
        <f t="shared" si="7"/>
        <v>0.41388888888888881</v>
      </c>
      <c r="I75" s="186" t="s">
        <v>524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25">
        <f t="shared" si="8"/>
        <v>0.41388888888888881</v>
      </c>
      <c r="G76" s="173">
        <v>1</v>
      </c>
      <c r="H76" s="225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25">
        <f t="shared" si="8"/>
        <v>0.41458333333333325</v>
      </c>
      <c r="G77" s="173">
        <v>1</v>
      </c>
      <c r="H77" s="225">
        <f t="shared" si="7"/>
        <v>0.41527777777777769</v>
      </c>
      <c r="I77" s="186" t="s">
        <v>524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25">
        <f t="shared" si="8"/>
        <v>0.41527777777777769</v>
      </c>
      <c r="G78" s="173">
        <v>1</v>
      </c>
      <c r="H78" s="225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25">
        <f t="shared" si="8"/>
        <v>0.41597222222222213</v>
      </c>
      <c r="G79" s="173">
        <v>1</v>
      </c>
      <c r="H79" s="225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25">
        <f t="shared" si="8"/>
        <v>0.41666666666666657</v>
      </c>
      <c r="G80" s="173">
        <v>1</v>
      </c>
      <c r="H80" s="225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25">
        <f t="shared" si="8"/>
        <v>0.41736111111111102</v>
      </c>
      <c r="G81" s="173">
        <v>1</v>
      </c>
      <c r="H81" s="225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25">
        <f t="shared" si="8"/>
        <v>0.41805555555555546</v>
      </c>
      <c r="G82" s="173">
        <v>1</v>
      </c>
      <c r="H82" s="225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24"/>
      <c r="G83" s="172"/>
      <c r="H83" s="224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31">
        <f>H82</f>
        <v>0.4187499999999999</v>
      </c>
      <c r="G84" s="176">
        <v>1</v>
      </c>
      <c r="H84" s="231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21"/>
      <c r="G86" s="169"/>
      <c r="H86" s="221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32">
        <f>H84</f>
        <v>0.41944444444444434</v>
      </c>
      <c r="G87" s="208">
        <v>0</v>
      </c>
      <c r="H87" s="232">
        <f>F87+TIME(0,G87,0)</f>
        <v>0.41944444444444434</v>
      </c>
      <c r="I87" s="214"/>
    </row>
    <row r="88" spans="1:9" ht="15" x14ac:dyDescent="0.2">
      <c r="A88" s="194" t="s">
        <v>395</v>
      </c>
      <c r="B88" s="200"/>
      <c r="C88" s="200"/>
      <c r="D88" s="200"/>
      <c r="E88" s="200"/>
      <c r="F88" s="232">
        <f>H87</f>
        <v>0.41944444444444434</v>
      </c>
      <c r="G88" s="208">
        <v>0</v>
      </c>
      <c r="H88" s="232">
        <f>F88+TIME(0,G88,0)</f>
        <v>0.41944444444444434</v>
      </c>
      <c r="I88" s="214"/>
    </row>
    <row r="89" spans="1:9" ht="15" x14ac:dyDescent="0.2">
      <c r="A89" s="192" t="s">
        <v>396</v>
      </c>
      <c r="B89" s="198"/>
      <c r="C89" s="198"/>
      <c r="D89" s="198"/>
      <c r="E89" s="198"/>
      <c r="F89" s="229">
        <f>H88</f>
        <v>0.41944444444444434</v>
      </c>
      <c r="G89" s="206">
        <v>0</v>
      </c>
      <c r="H89" s="229">
        <f>F89+TIME(0,G89,0)</f>
        <v>0.41944444444444434</v>
      </c>
      <c r="I89" s="212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33">
        <f>H89</f>
        <v>0.41944444444444434</v>
      </c>
      <c r="G91" s="177">
        <v>1</v>
      </c>
      <c r="H91" s="233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34"/>
      <c r="G92" s="178">
        <f>(H92-H91) * 24 * 60</f>
        <v>1.5987211554602254E-13</v>
      </c>
      <c r="H92" s="234">
        <v>0.4201388888888889</v>
      </c>
      <c r="I92" s="147"/>
    </row>
    <row r="94" spans="1:9" ht="15.75" x14ac:dyDescent="0.25">
      <c r="A94" s="394" t="s">
        <v>400</v>
      </c>
      <c r="B94" s="395"/>
      <c r="C94" s="395"/>
      <c r="D94" s="395"/>
      <c r="E94" s="395"/>
      <c r="F94" s="395"/>
      <c r="G94" s="395"/>
      <c r="H94" s="395"/>
      <c r="I94" s="395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20" t="s">
        <v>227</v>
      </c>
      <c r="G95" s="168" t="s">
        <v>228</v>
      </c>
      <c r="H95" s="220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21"/>
      <c r="G96" s="169"/>
      <c r="H96" s="221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22">
        <v>0.4375</v>
      </c>
      <c r="G97" s="170">
        <v>1</v>
      </c>
      <c r="H97" s="222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22">
        <f>H97</f>
        <v>0.43819444444444444</v>
      </c>
      <c r="G98" s="170">
        <v>1</v>
      </c>
      <c r="H98" s="222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23">
        <f>H98</f>
        <v>0.43888888888888888</v>
      </c>
      <c r="G99" s="171">
        <v>1</v>
      </c>
      <c r="H99" s="223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21"/>
      <c r="G101" s="169"/>
      <c r="H101" s="221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22">
        <f>H99</f>
        <v>0.43958333333333333</v>
      </c>
      <c r="G102" s="170">
        <v>1</v>
      </c>
      <c r="H102" s="222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22">
        <f>H102</f>
        <v>0.44027777777777777</v>
      </c>
      <c r="G103" s="170">
        <v>1</v>
      </c>
      <c r="H103" s="222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22">
        <f>H103</f>
        <v>0.44097222222222221</v>
      </c>
      <c r="G104" s="170">
        <v>1</v>
      </c>
      <c r="H104" s="222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22">
        <f>H104</f>
        <v>0.44166666666666665</v>
      </c>
      <c r="G105" s="170">
        <v>2</v>
      </c>
      <c r="H105" s="222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22">
        <f>H105</f>
        <v>0.44305555555555554</v>
      </c>
      <c r="G106" s="170">
        <v>1</v>
      </c>
      <c r="H106" s="222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29">
        <f>H106</f>
        <v>0.44374999999999998</v>
      </c>
      <c r="G107" s="206">
        <v>0</v>
      </c>
      <c r="H107" s="229">
        <f t="shared" si="9"/>
        <v>0.44374999999999998</v>
      </c>
      <c r="I107" s="212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21"/>
      <c r="G109" s="169"/>
      <c r="H109" s="221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32">
        <f>H107</f>
        <v>0.44374999999999998</v>
      </c>
      <c r="G110" s="208">
        <v>0</v>
      </c>
      <c r="H110" s="232">
        <f>F110+TIME(0,G110,0)</f>
        <v>0.44374999999999998</v>
      </c>
      <c r="I110" s="214"/>
    </row>
    <row r="111" spans="1:9" ht="15" x14ac:dyDescent="0.2">
      <c r="A111" s="192" t="s">
        <v>299</v>
      </c>
      <c r="B111" s="198"/>
      <c r="C111" s="198"/>
      <c r="D111" s="198"/>
      <c r="E111" s="198"/>
      <c r="F111" s="229">
        <f>H110</f>
        <v>0.44374999999999998</v>
      </c>
      <c r="G111" s="206">
        <v>0</v>
      </c>
      <c r="H111" s="229">
        <f>F111+TIME(0,G111,0)</f>
        <v>0.44374999999999998</v>
      </c>
      <c r="I111" s="212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21"/>
      <c r="G113" s="169"/>
      <c r="H113" s="221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24"/>
      <c r="G114" s="172"/>
      <c r="H114" s="224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30">
        <f>H111</f>
        <v>0.44374999999999998</v>
      </c>
      <c r="G115" s="207">
        <v>0</v>
      </c>
      <c r="H115" s="230">
        <f>F115+TIME(0,G115,0)</f>
        <v>0.44374999999999998</v>
      </c>
      <c r="I115" s="213" t="s">
        <v>524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25">
        <f>H115</f>
        <v>0.44374999999999998</v>
      </c>
      <c r="G116" s="173">
        <v>10</v>
      </c>
      <c r="H116" s="225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526</v>
      </c>
      <c r="D117" s="155"/>
      <c r="E117" s="155" t="s">
        <v>527</v>
      </c>
      <c r="F117" s="225">
        <f>H116</f>
        <v>0.4506944444444444</v>
      </c>
      <c r="G117" s="173">
        <v>10</v>
      </c>
      <c r="H117" s="225">
        <f>F117+TIME(0,G117,0)</f>
        <v>0.45763888888888882</v>
      </c>
      <c r="I117" s="186" t="s">
        <v>528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24"/>
      <c r="G118" s="172"/>
      <c r="H118" s="224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25">
        <f>H117</f>
        <v>0.45763888888888882</v>
      </c>
      <c r="G119" s="173">
        <v>5</v>
      </c>
      <c r="H119" s="225">
        <f>F119+TIME(0,G119,0)</f>
        <v>0.46111111111111103</v>
      </c>
      <c r="I119" s="186" t="s">
        <v>524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30">
        <f>H119</f>
        <v>0.46111111111111103</v>
      </c>
      <c r="G120" s="207">
        <v>0</v>
      </c>
      <c r="H120" s="230">
        <f>F120+TIME(0,G120,0)</f>
        <v>0.46111111111111103</v>
      </c>
      <c r="I120" s="213" t="s">
        <v>524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35">
        <f>H120</f>
        <v>0.46111111111111103</v>
      </c>
      <c r="G121" s="209">
        <v>0</v>
      </c>
      <c r="H121" s="235">
        <f>F121+TIME(0,G121,0)</f>
        <v>0.46111111111111103</v>
      </c>
      <c r="I121" s="215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21"/>
      <c r="G123" s="169"/>
      <c r="H123" s="221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22">
        <f>H121</f>
        <v>0.46111111111111103</v>
      </c>
      <c r="G124" s="170">
        <v>6</v>
      </c>
      <c r="H124" s="222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22">
        <f t="shared" ref="F125:F134" si="11">H124</f>
        <v>0.46527777777777768</v>
      </c>
      <c r="G125" s="170">
        <v>20</v>
      </c>
      <c r="H125" s="222">
        <f t="shared" si="10"/>
        <v>0.47916666666666657</v>
      </c>
      <c r="I125" s="183" t="s">
        <v>524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22">
        <f t="shared" si="11"/>
        <v>0.47916666666666657</v>
      </c>
      <c r="G126" s="170">
        <v>20</v>
      </c>
      <c r="H126" s="222">
        <f t="shared" si="10"/>
        <v>0.49305555555555547</v>
      </c>
      <c r="I126" s="183" t="s">
        <v>524</v>
      </c>
    </row>
    <row r="127" spans="1:9" ht="15" x14ac:dyDescent="0.2">
      <c r="A127" s="139" t="s">
        <v>428</v>
      </c>
      <c r="B127" s="152" t="s">
        <v>482</v>
      </c>
      <c r="C127" s="152" t="s">
        <v>529</v>
      </c>
      <c r="D127" s="152"/>
      <c r="E127" s="152" t="s">
        <v>530</v>
      </c>
      <c r="F127" s="222">
        <f t="shared" si="11"/>
        <v>0.49305555555555547</v>
      </c>
      <c r="G127" s="170">
        <v>20</v>
      </c>
      <c r="H127" s="222">
        <f t="shared" si="10"/>
        <v>0.50694444444444431</v>
      </c>
      <c r="I127" s="183" t="s">
        <v>524</v>
      </c>
    </row>
    <row r="128" spans="1:9" ht="15" x14ac:dyDescent="0.2">
      <c r="A128" s="139" t="s">
        <v>429</v>
      </c>
      <c r="B128" s="152" t="s">
        <v>234</v>
      </c>
      <c r="C128" s="152" t="s">
        <v>531</v>
      </c>
      <c r="D128" s="152"/>
      <c r="E128" s="152" t="s">
        <v>236</v>
      </c>
      <c r="F128" s="222">
        <f t="shared" si="11"/>
        <v>0.50694444444444431</v>
      </c>
      <c r="G128" s="170">
        <v>5</v>
      </c>
      <c r="H128" s="222">
        <f t="shared" si="10"/>
        <v>0.51041666666666652</v>
      </c>
      <c r="I128" s="183" t="s">
        <v>524</v>
      </c>
    </row>
    <row r="129" spans="1:9" ht="15" x14ac:dyDescent="0.2">
      <c r="A129" s="139" t="s">
        <v>430</v>
      </c>
      <c r="B129" s="152" t="s">
        <v>482</v>
      </c>
      <c r="C129" s="152" t="s">
        <v>542</v>
      </c>
      <c r="D129" s="152"/>
      <c r="E129" s="152" t="s">
        <v>543</v>
      </c>
      <c r="F129" s="222">
        <f t="shared" si="11"/>
        <v>0.51041666666666652</v>
      </c>
      <c r="G129" s="170">
        <v>10</v>
      </c>
      <c r="H129" s="222">
        <f t="shared" si="10"/>
        <v>0.51736111111111094</v>
      </c>
      <c r="I129" s="183" t="s">
        <v>544</v>
      </c>
    </row>
    <row r="130" spans="1:9" ht="15" x14ac:dyDescent="0.2">
      <c r="A130" s="194" t="s">
        <v>431</v>
      </c>
      <c r="B130" s="200"/>
      <c r="C130" s="200"/>
      <c r="D130" s="200"/>
      <c r="E130" s="200"/>
      <c r="F130" s="232">
        <f t="shared" si="11"/>
        <v>0.51736111111111094</v>
      </c>
      <c r="G130" s="208">
        <v>0</v>
      </c>
      <c r="H130" s="232">
        <f t="shared" si="10"/>
        <v>0.51736111111111094</v>
      </c>
      <c r="I130" s="214"/>
    </row>
    <row r="131" spans="1:9" ht="15" x14ac:dyDescent="0.2">
      <c r="A131" s="194" t="s">
        <v>432</v>
      </c>
      <c r="B131" s="200"/>
      <c r="C131" s="200"/>
      <c r="D131" s="200"/>
      <c r="E131" s="200"/>
      <c r="F131" s="232">
        <f t="shared" si="11"/>
        <v>0.51736111111111094</v>
      </c>
      <c r="G131" s="208">
        <v>0</v>
      </c>
      <c r="H131" s="232">
        <f t="shared" si="10"/>
        <v>0.51736111111111094</v>
      </c>
      <c r="I131" s="214"/>
    </row>
    <row r="132" spans="1:9" ht="15" x14ac:dyDescent="0.2">
      <c r="A132" s="194" t="s">
        <v>433</v>
      </c>
      <c r="B132" s="200"/>
      <c r="C132" s="200"/>
      <c r="D132" s="200"/>
      <c r="E132" s="200"/>
      <c r="F132" s="232">
        <f t="shared" si="11"/>
        <v>0.51736111111111094</v>
      </c>
      <c r="G132" s="208">
        <v>0</v>
      </c>
      <c r="H132" s="232">
        <f t="shared" si="10"/>
        <v>0.51736111111111094</v>
      </c>
      <c r="I132" s="214"/>
    </row>
    <row r="133" spans="1:9" ht="15" x14ac:dyDescent="0.2">
      <c r="A133" s="194" t="s">
        <v>434</v>
      </c>
      <c r="B133" s="200"/>
      <c r="C133" s="200"/>
      <c r="D133" s="200"/>
      <c r="E133" s="200"/>
      <c r="F133" s="232">
        <f t="shared" si="11"/>
        <v>0.51736111111111094</v>
      </c>
      <c r="G133" s="208">
        <v>0</v>
      </c>
      <c r="H133" s="232">
        <f t="shared" si="10"/>
        <v>0.51736111111111094</v>
      </c>
      <c r="I133" s="214"/>
    </row>
    <row r="134" spans="1:9" ht="15" x14ac:dyDescent="0.2">
      <c r="A134" s="192" t="s">
        <v>435</v>
      </c>
      <c r="B134" s="198"/>
      <c r="C134" s="198"/>
      <c r="D134" s="198"/>
      <c r="E134" s="198"/>
      <c r="F134" s="229">
        <f t="shared" si="11"/>
        <v>0.51736111111111094</v>
      </c>
      <c r="G134" s="206">
        <v>0</v>
      </c>
      <c r="H134" s="229">
        <f t="shared" si="10"/>
        <v>0.51736111111111094</v>
      </c>
      <c r="I134" s="212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36">
        <f>H134</f>
        <v>0.51736111111111094</v>
      </c>
      <c r="G136" s="210">
        <v>0</v>
      </c>
      <c r="H136" s="236">
        <f>F136+TIME(0,G136,0)</f>
        <v>0.51736111111111094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34"/>
      <c r="G137" s="178">
        <f>(H137-H136) * 24 * 60</f>
        <v>5.000000000000302</v>
      </c>
      <c r="H137" s="234">
        <v>0.52083333333333337</v>
      </c>
      <c r="I137" s="147"/>
    </row>
    <row r="139" spans="1:9" ht="15.75" x14ac:dyDescent="0.25">
      <c r="A139" s="394" t="s">
        <v>437</v>
      </c>
      <c r="B139" s="395"/>
      <c r="C139" s="395"/>
      <c r="D139" s="395"/>
      <c r="E139" s="395"/>
      <c r="F139" s="395"/>
      <c r="G139" s="395"/>
      <c r="H139" s="395"/>
      <c r="I139" s="395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20" t="s">
        <v>227</v>
      </c>
      <c r="G140" s="168" t="s">
        <v>228</v>
      </c>
      <c r="H140" s="220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21"/>
      <c r="G141" s="169"/>
      <c r="H141" s="221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22">
        <v>0.33333333333333331</v>
      </c>
      <c r="G142" s="170">
        <v>1</v>
      </c>
      <c r="H142" s="222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22">
        <f>H142</f>
        <v>0.33402777777777776</v>
      </c>
      <c r="G143" s="170">
        <v>1</v>
      </c>
      <c r="H143" s="222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23">
        <f>H143</f>
        <v>0.3347222222222222</v>
      </c>
      <c r="G144" s="171">
        <v>1</v>
      </c>
      <c r="H144" s="223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21"/>
      <c r="G146" s="169"/>
      <c r="H146" s="221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22">
        <f>H144</f>
        <v>0.33541666666666664</v>
      </c>
      <c r="G147" s="170">
        <v>1</v>
      </c>
      <c r="H147" s="222">
        <f t="shared" ref="H147:H153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22">
        <f t="shared" ref="F148:F153" si="13">H147</f>
        <v>0.33611111111111108</v>
      </c>
      <c r="G148" s="170">
        <v>1</v>
      </c>
      <c r="H148" s="222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22">
        <f t="shared" si="13"/>
        <v>0.33680555555555552</v>
      </c>
      <c r="G149" s="170">
        <v>1</v>
      </c>
      <c r="H149" s="222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22">
        <f t="shared" si="13"/>
        <v>0.33749999999999997</v>
      </c>
      <c r="G150" s="170">
        <v>1</v>
      </c>
      <c r="H150" s="222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22">
        <f t="shared" si="13"/>
        <v>0.33819444444444441</v>
      </c>
      <c r="G151" s="170">
        <v>1</v>
      </c>
      <c r="H151" s="222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22">
        <f t="shared" si="13"/>
        <v>0.33888888888888885</v>
      </c>
      <c r="G152" s="170">
        <v>1</v>
      </c>
      <c r="H152" s="222">
        <f t="shared" si="12"/>
        <v>0.33958333333333329</v>
      </c>
      <c r="I152" s="183"/>
    </row>
    <row r="153" spans="1:9" ht="15" x14ac:dyDescent="0.2">
      <c r="A153" s="140" t="s">
        <v>442</v>
      </c>
      <c r="B153" s="153" t="s">
        <v>234</v>
      </c>
      <c r="C153" s="153" t="s">
        <v>443</v>
      </c>
      <c r="D153" s="166" t="s">
        <v>405</v>
      </c>
      <c r="E153" s="153" t="s">
        <v>236</v>
      </c>
      <c r="F153" s="223">
        <f t="shared" si="13"/>
        <v>0.33958333333333329</v>
      </c>
      <c r="G153" s="171">
        <v>1</v>
      </c>
      <c r="H153" s="223">
        <f t="shared" si="12"/>
        <v>0.34027777777777773</v>
      </c>
      <c r="I153" s="184"/>
    </row>
    <row r="155" spans="1:9" ht="15.75" x14ac:dyDescent="0.25">
      <c r="A155" s="138" t="s">
        <v>295</v>
      </c>
      <c r="B155" s="151"/>
      <c r="C155" s="151" t="s">
        <v>532</v>
      </c>
      <c r="D155" s="151"/>
      <c r="E155" s="151"/>
      <c r="F155" s="221"/>
      <c r="G155" s="169"/>
      <c r="H155" s="221"/>
      <c r="I155" s="182"/>
    </row>
    <row r="156" spans="1:9" ht="15" x14ac:dyDescent="0.2">
      <c r="A156" s="139" t="s">
        <v>297</v>
      </c>
      <c r="B156" s="152" t="s">
        <v>244</v>
      </c>
      <c r="C156" s="152" t="s">
        <v>529</v>
      </c>
      <c r="D156" s="152"/>
      <c r="E156" s="152" t="s">
        <v>530</v>
      </c>
      <c r="F156" s="222">
        <f>H153</f>
        <v>0.34027777777777773</v>
      </c>
      <c r="G156" s="170">
        <v>20</v>
      </c>
      <c r="H156" s="222">
        <f>F156+TIME(0,G156,0)</f>
        <v>0.35416666666666663</v>
      </c>
      <c r="I156" s="183" t="s">
        <v>524</v>
      </c>
    </row>
    <row r="157" spans="1:9" ht="15" x14ac:dyDescent="0.2">
      <c r="A157" s="194" t="s">
        <v>299</v>
      </c>
      <c r="B157" s="200"/>
      <c r="C157" s="200"/>
      <c r="D157" s="200"/>
      <c r="E157" s="200"/>
      <c r="F157" s="232">
        <f>H156</f>
        <v>0.35416666666666663</v>
      </c>
      <c r="G157" s="208">
        <v>0</v>
      </c>
      <c r="H157" s="232">
        <f>F157+TIME(0,G157,0)</f>
        <v>0.35416666666666663</v>
      </c>
      <c r="I157" s="214"/>
    </row>
    <row r="158" spans="1:9" ht="15" x14ac:dyDescent="0.2">
      <c r="A158" s="192" t="s">
        <v>301</v>
      </c>
      <c r="B158" s="198"/>
      <c r="C158" s="198"/>
      <c r="D158" s="198"/>
      <c r="E158" s="198"/>
      <c r="F158" s="229">
        <f>H157</f>
        <v>0.35416666666666663</v>
      </c>
      <c r="G158" s="206">
        <v>0</v>
      </c>
      <c r="H158" s="229">
        <f>F158+TIME(0,G158,0)</f>
        <v>0.35416666666666663</v>
      </c>
      <c r="I158" s="212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21"/>
      <c r="G160" s="169"/>
      <c r="H160" s="221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24"/>
      <c r="G161" s="172"/>
      <c r="H161" s="224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25">
        <f>H158</f>
        <v>0.35416666666666663</v>
      </c>
      <c r="G162" s="173">
        <v>2</v>
      </c>
      <c r="H162" s="225">
        <f t="shared" ref="H162:H169" si="14">F162+TIME(0,G162,0)</f>
        <v>0.35555555555555551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25">
        <f t="shared" ref="F163:F169" si="15">H162</f>
        <v>0.35555555555555551</v>
      </c>
      <c r="G163" s="173">
        <v>10</v>
      </c>
      <c r="H163" s="225">
        <f t="shared" si="14"/>
        <v>0.36249999999999993</v>
      </c>
      <c r="I163" s="186"/>
    </row>
    <row r="164" spans="1:9" ht="14.2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25">
        <f t="shared" si="15"/>
        <v>0.36249999999999993</v>
      </c>
      <c r="G164" s="173">
        <v>5</v>
      </c>
      <c r="H164" s="225">
        <f t="shared" si="14"/>
        <v>0.36597222222222214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25">
        <f t="shared" si="15"/>
        <v>0.36597222222222214</v>
      </c>
      <c r="G165" s="173">
        <v>5</v>
      </c>
      <c r="H165" s="225">
        <f t="shared" si="14"/>
        <v>0.36944444444444435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533</v>
      </c>
      <c r="D166" s="155"/>
      <c r="E166" s="155" t="s">
        <v>236</v>
      </c>
      <c r="F166" s="225">
        <f t="shared" si="15"/>
        <v>0.36944444444444435</v>
      </c>
      <c r="G166" s="173">
        <v>5</v>
      </c>
      <c r="H166" s="225">
        <f t="shared" si="14"/>
        <v>0.37291666666666656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450</v>
      </c>
      <c r="D167" s="163" t="s">
        <v>451</v>
      </c>
      <c r="E167" s="155" t="s">
        <v>236</v>
      </c>
      <c r="F167" s="225">
        <f t="shared" si="15"/>
        <v>0.37291666666666656</v>
      </c>
      <c r="G167" s="173">
        <v>2</v>
      </c>
      <c r="H167" s="225">
        <f t="shared" si="14"/>
        <v>0.37430555555555545</v>
      </c>
      <c r="I167" s="186"/>
    </row>
    <row r="168" spans="1:9" ht="14.25" x14ac:dyDescent="0.2">
      <c r="A168" s="142" t="s">
        <v>336</v>
      </c>
      <c r="B168" s="155" t="s">
        <v>234</v>
      </c>
      <c r="C168" s="155" t="s">
        <v>452</v>
      </c>
      <c r="D168" s="163" t="s">
        <v>451</v>
      </c>
      <c r="E168" s="155" t="s">
        <v>344</v>
      </c>
      <c r="F168" s="225">
        <f t="shared" si="15"/>
        <v>0.37430555555555545</v>
      </c>
      <c r="G168" s="173">
        <v>3</v>
      </c>
      <c r="H168" s="225">
        <f t="shared" si="14"/>
        <v>0.37638888888888877</v>
      </c>
      <c r="I168" s="186"/>
    </row>
    <row r="169" spans="1:9" ht="14.25" x14ac:dyDescent="0.2">
      <c r="A169" s="193" t="s">
        <v>340</v>
      </c>
      <c r="B169" s="199"/>
      <c r="C169" s="199"/>
      <c r="D169" s="199"/>
      <c r="E169" s="199"/>
      <c r="F169" s="230">
        <f t="shared" si="15"/>
        <v>0.37638888888888877</v>
      </c>
      <c r="G169" s="207">
        <v>0</v>
      </c>
      <c r="H169" s="230">
        <f t="shared" si="14"/>
        <v>0.37638888888888877</v>
      </c>
      <c r="I169" s="213"/>
    </row>
    <row r="170" spans="1:9" ht="15.75" x14ac:dyDescent="0.25">
      <c r="A170" s="141" t="s">
        <v>346</v>
      </c>
      <c r="B170" s="154"/>
      <c r="C170" s="154" t="s">
        <v>347</v>
      </c>
      <c r="D170" s="154"/>
      <c r="E170" s="154"/>
      <c r="F170" s="224"/>
      <c r="G170" s="172"/>
      <c r="H170" s="224"/>
      <c r="I170" s="185"/>
    </row>
    <row r="171" spans="1:9" ht="14.25" x14ac:dyDescent="0.2">
      <c r="A171" s="142" t="s">
        <v>348</v>
      </c>
      <c r="B171" s="155" t="s">
        <v>234</v>
      </c>
      <c r="C171" s="155" t="s">
        <v>453</v>
      </c>
      <c r="D171" s="163" t="s">
        <v>451</v>
      </c>
      <c r="E171" s="155" t="s">
        <v>454</v>
      </c>
      <c r="F171" s="225">
        <f>H169</f>
        <v>0.37638888888888877</v>
      </c>
      <c r="G171" s="173">
        <v>3</v>
      </c>
      <c r="H171" s="225">
        <f>F171+TIME(0,G171,0)</f>
        <v>0.3784722222222221</v>
      </c>
      <c r="I171" s="186"/>
    </row>
    <row r="172" spans="1:9" ht="14.25" x14ac:dyDescent="0.2">
      <c r="A172" s="193" t="s">
        <v>351</v>
      </c>
      <c r="B172" s="199" t="s">
        <v>234</v>
      </c>
      <c r="C172" s="199" t="s">
        <v>352</v>
      </c>
      <c r="D172" s="203" t="s">
        <v>451</v>
      </c>
      <c r="E172" s="199" t="s">
        <v>304</v>
      </c>
      <c r="F172" s="230">
        <f>H171</f>
        <v>0.3784722222222221</v>
      </c>
      <c r="G172" s="207">
        <v>0</v>
      </c>
      <c r="H172" s="230">
        <f>F172+TIME(0,G172,0)</f>
        <v>0.3784722222222221</v>
      </c>
      <c r="I172" s="213"/>
    </row>
    <row r="173" spans="1:9" ht="14.25" x14ac:dyDescent="0.2">
      <c r="A173" s="142" t="s">
        <v>353</v>
      </c>
      <c r="B173" s="155" t="s">
        <v>234</v>
      </c>
      <c r="C173" s="155" t="s">
        <v>354</v>
      </c>
      <c r="D173" s="163" t="s">
        <v>451</v>
      </c>
      <c r="E173" s="155" t="s">
        <v>355</v>
      </c>
      <c r="F173" s="225">
        <f>H172</f>
        <v>0.3784722222222221</v>
      </c>
      <c r="G173" s="173">
        <v>3</v>
      </c>
      <c r="H173" s="225">
        <f>F173+TIME(0,G173,0)</f>
        <v>0.38055555555555542</v>
      </c>
      <c r="I173" s="186"/>
    </row>
    <row r="174" spans="1:9" ht="14.25" x14ac:dyDescent="0.2">
      <c r="A174" s="142" t="s">
        <v>356</v>
      </c>
      <c r="B174" s="155" t="s">
        <v>234</v>
      </c>
      <c r="C174" s="155" t="s">
        <v>357</v>
      </c>
      <c r="D174" s="163" t="s">
        <v>451</v>
      </c>
      <c r="E174" s="155" t="s">
        <v>358</v>
      </c>
      <c r="F174" s="225">
        <f>H173</f>
        <v>0.38055555555555542</v>
      </c>
      <c r="G174" s="173">
        <v>3</v>
      </c>
      <c r="H174" s="225">
        <f>F174+TIME(0,G174,0)</f>
        <v>0.38263888888888875</v>
      </c>
      <c r="I174" s="186"/>
    </row>
    <row r="175" spans="1:9" ht="14.25" x14ac:dyDescent="0.2">
      <c r="A175" s="142" t="s">
        <v>359</v>
      </c>
      <c r="B175" s="155" t="s">
        <v>234</v>
      </c>
      <c r="C175" s="155" t="s">
        <v>455</v>
      </c>
      <c r="D175" s="163" t="s">
        <v>451</v>
      </c>
      <c r="E175" s="155" t="s">
        <v>361</v>
      </c>
      <c r="F175" s="225">
        <f>H174</f>
        <v>0.38263888888888875</v>
      </c>
      <c r="G175" s="173">
        <v>3</v>
      </c>
      <c r="H175" s="225">
        <f>F175+TIME(0,G175,0)</f>
        <v>0.38472222222222208</v>
      </c>
      <c r="I175" s="186"/>
    </row>
    <row r="176" spans="1:9" ht="15.75" x14ac:dyDescent="0.25">
      <c r="A176" s="141" t="s">
        <v>362</v>
      </c>
      <c r="B176" s="154"/>
      <c r="C176" s="154" t="s">
        <v>363</v>
      </c>
      <c r="D176" s="154"/>
      <c r="E176" s="154"/>
      <c r="F176" s="224"/>
      <c r="G176" s="172"/>
      <c r="H176" s="224"/>
      <c r="I176" s="185"/>
    </row>
    <row r="177" spans="1:9" ht="14.25" x14ac:dyDescent="0.2">
      <c r="A177" s="142" t="s">
        <v>364</v>
      </c>
      <c r="B177" s="155" t="s">
        <v>234</v>
      </c>
      <c r="C177" s="155" t="s">
        <v>365</v>
      </c>
      <c r="D177" s="163" t="s">
        <v>451</v>
      </c>
      <c r="E177" s="155" t="s">
        <v>258</v>
      </c>
      <c r="F177" s="225">
        <f>H175</f>
        <v>0.38472222222222208</v>
      </c>
      <c r="G177" s="173">
        <v>3</v>
      </c>
      <c r="H177" s="225">
        <f t="shared" ref="H177:H185" si="16">F177+TIME(0,G177,0)</f>
        <v>0.3868055555555554</v>
      </c>
      <c r="I177" s="186"/>
    </row>
    <row r="178" spans="1:9" ht="14.25" x14ac:dyDescent="0.2">
      <c r="A178" s="142" t="s">
        <v>366</v>
      </c>
      <c r="B178" s="155" t="s">
        <v>234</v>
      </c>
      <c r="C178" s="155" t="s">
        <v>367</v>
      </c>
      <c r="D178" s="163" t="s">
        <v>451</v>
      </c>
      <c r="E178" s="155" t="s">
        <v>525</v>
      </c>
      <c r="F178" s="225">
        <f t="shared" ref="F178:F185" si="17">H177</f>
        <v>0.3868055555555554</v>
      </c>
      <c r="G178" s="173">
        <v>3</v>
      </c>
      <c r="H178" s="225">
        <f t="shared" si="16"/>
        <v>0.38888888888888873</v>
      </c>
      <c r="I178" s="186" t="s">
        <v>524</v>
      </c>
    </row>
    <row r="179" spans="1:9" ht="14.25" x14ac:dyDescent="0.2">
      <c r="A179" s="142" t="s">
        <v>368</v>
      </c>
      <c r="B179" s="155" t="s">
        <v>234</v>
      </c>
      <c r="C179" s="155" t="s">
        <v>369</v>
      </c>
      <c r="D179" s="163" t="s">
        <v>451</v>
      </c>
      <c r="E179" s="155" t="s">
        <v>370</v>
      </c>
      <c r="F179" s="225">
        <f t="shared" si="17"/>
        <v>0.38888888888888873</v>
      </c>
      <c r="G179" s="173">
        <v>3</v>
      </c>
      <c r="H179" s="225">
        <f t="shared" si="16"/>
        <v>0.39097222222222205</v>
      </c>
      <c r="I179" s="186"/>
    </row>
    <row r="180" spans="1:9" ht="14.25" x14ac:dyDescent="0.2">
      <c r="A180" s="142" t="s">
        <v>371</v>
      </c>
      <c r="B180" s="155" t="s">
        <v>234</v>
      </c>
      <c r="C180" s="155" t="s">
        <v>372</v>
      </c>
      <c r="D180" s="163" t="s">
        <v>451</v>
      </c>
      <c r="E180" s="155" t="s">
        <v>456</v>
      </c>
      <c r="F180" s="225">
        <f t="shared" si="17"/>
        <v>0.39097222222222205</v>
      </c>
      <c r="G180" s="173">
        <v>3</v>
      </c>
      <c r="H180" s="225">
        <f t="shared" si="16"/>
        <v>0.39305555555555538</v>
      </c>
      <c r="I180" s="186"/>
    </row>
    <row r="181" spans="1:9" ht="14.25" x14ac:dyDescent="0.2">
      <c r="A181" s="142" t="s">
        <v>373</v>
      </c>
      <c r="B181" s="155" t="s">
        <v>234</v>
      </c>
      <c r="C181" s="155" t="s">
        <v>374</v>
      </c>
      <c r="D181" s="163" t="s">
        <v>451</v>
      </c>
      <c r="E181" s="155" t="s">
        <v>375</v>
      </c>
      <c r="F181" s="225">
        <f t="shared" si="17"/>
        <v>0.39305555555555538</v>
      </c>
      <c r="G181" s="173">
        <v>3</v>
      </c>
      <c r="H181" s="225">
        <f t="shared" si="16"/>
        <v>0.39513888888888871</v>
      </c>
      <c r="I181" s="186"/>
    </row>
    <row r="182" spans="1:9" ht="14.25" x14ac:dyDescent="0.2">
      <c r="A182" s="142" t="s">
        <v>376</v>
      </c>
      <c r="B182" s="155" t="s">
        <v>234</v>
      </c>
      <c r="C182" s="155" t="s">
        <v>377</v>
      </c>
      <c r="D182" s="163" t="s">
        <v>451</v>
      </c>
      <c r="E182" s="155" t="s">
        <v>248</v>
      </c>
      <c r="F182" s="225">
        <f t="shared" si="17"/>
        <v>0.39513888888888871</v>
      </c>
      <c r="G182" s="173">
        <v>3</v>
      </c>
      <c r="H182" s="225">
        <f t="shared" si="16"/>
        <v>0.39722222222222203</v>
      </c>
      <c r="I182" s="186"/>
    </row>
    <row r="183" spans="1:9" ht="14.25" x14ac:dyDescent="0.2">
      <c r="A183" s="142" t="s">
        <v>378</v>
      </c>
      <c r="B183" s="155" t="s">
        <v>234</v>
      </c>
      <c r="C183" s="155" t="s">
        <v>379</v>
      </c>
      <c r="D183" s="163" t="s">
        <v>451</v>
      </c>
      <c r="E183" s="155" t="s">
        <v>380</v>
      </c>
      <c r="F183" s="225">
        <f t="shared" si="17"/>
        <v>0.39722222222222203</v>
      </c>
      <c r="G183" s="173">
        <v>3</v>
      </c>
      <c r="H183" s="225">
        <f t="shared" si="16"/>
        <v>0.39930555555555536</v>
      </c>
      <c r="I183" s="186"/>
    </row>
    <row r="184" spans="1:9" ht="14.25" x14ac:dyDescent="0.2">
      <c r="A184" s="142" t="s">
        <v>381</v>
      </c>
      <c r="B184" s="155" t="s">
        <v>234</v>
      </c>
      <c r="C184" s="155" t="s">
        <v>457</v>
      </c>
      <c r="D184" s="163" t="s">
        <v>451</v>
      </c>
      <c r="E184" s="155" t="s">
        <v>383</v>
      </c>
      <c r="F184" s="225">
        <f t="shared" si="17"/>
        <v>0.39930555555555536</v>
      </c>
      <c r="G184" s="173">
        <v>3</v>
      </c>
      <c r="H184" s="225">
        <f t="shared" si="16"/>
        <v>0.40138888888888868</v>
      </c>
      <c r="I184" s="186"/>
    </row>
    <row r="185" spans="1:9" ht="14.25" x14ac:dyDescent="0.2">
      <c r="A185" s="142" t="s">
        <v>384</v>
      </c>
      <c r="B185" s="155" t="s">
        <v>234</v>
      </c>
      <c r="C185" s="155" t="s">
        <v>458</v>
      </c>
      <c r="D185" s="163" t="s">
        <v>451</v>
      </c>
      <c r="E185" s="155" t="s">
        <v>386</v>
      </c>
      <c r="F185" s="225">
        <f t="shared" si="17"/>
        <v>0.40138888888888868</v>
      </c>
      <c r="G185" s="173">
        <v>3</v>
      </c>
      <c r="H185" s="225">
        <f t="shared" si="16"/>
        <v>0.40347222222222201</v>
      </c>
      <c r="I185" s="186"/>
    </row>
    <row r="186" spans="1:9" ht="15.75" x14ac:dyDescent="0.25">
      <c r="A186" s="141" t="s">
        <v>387</v>
      </c>
      <c r="B186" s="154"/>
      <c r="C186" s="154" t="s">
        <v>459</v>
      </c>
      <c r="D186" s="154"/>
      <c r="E186" s="154"/>
      <c r="F186" s="224"/>
      <c r="G186" s="172"/>
      <c r="H186" s="224"/>
      <c r="I186" s="185"/>
    </row>
    <row r="187" spans="1:9" ht="14.25" x14ac:dyDescent="0.2">
      <c r="A187" s="142" t="s">
        <v>389</v>
      </c>
      <c r="B187" s="155" t="s">
        <v>234</v>
      </c>
      <c r="C187" s="155" t="s">
        <v>390</v>
      </c>
      <c r="D187" s="163" t="s">
        <v>451</v>
      </c>
      <c r="E187" s="155" t="s">
        <v>391</v>
      </c>
      <c r="F187" s="225">
        <f>H185</f>
        <v>0.40347222222222201</v>
      </c>
      <c r="G187" s="173">
        <v>3</v>
      </c>
      <c r="H187" s="225">
        <f>F187+TIME(0,G187,0)</f>
        <v>0.40555555555555534</v>
      </c>
      <c r="I187" s="186"/>
    </row>
    <row r="188" spans="1:9" ht="15.75" x14ac:dyDescent="0.25">
      <c r="A188" s="141" t="s">
        <v>534</v>
      </c>
      <c r="B188" s="154"/>
      <c r="C188" s="154" t="s">
        <v>460</v>
      </c>
      <c r="D188" s="154"/>
      <c r="E188" s="154"/>
      <c r="F188" s="224"/>
      <c r="G188" s="172"/>
      <c r="H188" s="224"/>
      <c r="I188" s="185"/>
    </row>
    <row r="189" spans="1:9" ht="14.25" x14ac:dyDescent="0.2">
      <c r="A189" s="193" t="s">
        <v>535</v>
      </c>
      <c r="B189" s="199"/>
      <c r="C189" s="199"/>
      <c r="D189" s="203" t="s">
        <v>451</v>
      </c>
      <c r="E189" s="199" t="s">
        <v>258</v>
      </c>
      <c r="F189" s="230">
        <f>H187</f>
        <v>0.40555555555555534</v>
      </c>
      <c r="G189" s="207">
        <v>0</v>
      </c>
      <c r="H189" s="230">
        <f>F189+TIME(0,G189,0)</f>
        <v>0.40555555555555534</v>
      </c>
      <c r="I189" s="213"/>
    </row>
    <row r="190" spans="1:9" ht="15.75" x14ac:dyDescent="0.25">
      <c r="A190" s="141" t="s">
        <v>536</v>
      </c>
      <c r="B190" s="154"/>
      <c r="C190" s="154" t="s">
        <v>461</v>
      </c>
      <c r="D190" s="154"/>
      <c r="E190" s="154"/>
      <c r="F190" s="224"/>
      <c r="G190" s="172"/>
      <c r="H190" s="224"/>
      <c r="I190" s="185"/>
    </row>
    <row r="191" spans="1:9" ht="14.25" x14ac:dyDescent="0.2">
      <c r="A191" s="193" t="s">
        <v>537</v>
      </c>
      <c r="B191" s="199" t="s">
        <v>234</v>
      </c>
      <c r="C191" s="199" t="s">
        <v>462</v>
      </c>
      <c r="D191" s="203" t="s">
        <v>451</v>
      </c>
      <c r="E191" s="199" t="s">
        <v>463</v>
      </c>
      <c r="F191" s="230">
        <f>H189</f>
        <v>0.40555555555555534</v>
      </c>
      <c r="G191" s="207">
        <v>0</v>
      </c>
      <c r="H191" s="230">
        <f>F191+TIME(0,G191,0)</f>
        <v>0.40555555555555534</v>
      </c>
      <c r="I191" s="213"/>
    </row>
    <row r="192" spans="1:9" ht="14.25" x14ac:dyDescent="0.2">
      <c r="A192" s="142" t="s">
        <v>538</v>
      </c>
      <c r="B192" s="155" t="s">
        <v>234</v>
      </c>
      <c r="C192" s="155" t="s">
        <v>464</v>
      </c>
      <c r="D192" s="163" t="s">
        <v>451</v>
      </c>
      <c r="E192" s="155" t="s">
        <v>355</v>
      </c>
      <c r="F192" s="225">
        <f>H191</f>
        <v>0.40555555555555534</v>
      </c>
      <c r="G192" s="173">
        <v>10</v>
      </c>
      <c r="H192" s="225">
        <f>F192+TIME(0,G192,0)</f>
        <v>0.41249999999999976</v>
      </c>
      <c r="I192" s="186"/>
    </row>
    <row r="193" spans="1:9" ht="14.25" x14ac:dyDescent="0.2">
      <c r="A193" s="142" t="s">
        <v>539</v>
      </c>
      <c r="B193" s="155" t="s">
        <v>234</v>
      </c>
      <c r="C193" s="155" t="s">
        <v>465</v>
      </c>
      <c r="D193" s="163" t="s">
        <v>451</v>
      </c>
      <c r="E193" s="155" t="s">
        <v>391</v>
      </c>
      <c r="F193" s="225">
        <f>H192</f>
        <v>0.41249999999999976</v>
      </c>
      <c r="G193" s="173">
        <v>5</v>
      </c>
      <c r="H193" s="225">
        <f>F193+TIME(0,G193,0)</f>
        <v>0.41597222222222197</v>
      </c>
      <c r="I193" s="186"/>
    </row>
    <row r="194" spans="1:9" ht="14.25" x14ac:dyDescent="0.2">
      <c r="A194" s="195" t="s">
        <v>540</v>
      </c>
      <c r="B194" s="201" t="s">
        <v>234</v>
      </c>
      <c r="C194" s="201" t="s">
        <v>466</v>
      </c>
      <c r="D194" s="204" t="s">
        <v>451</v>
      </c>
      <c r="E194" s="201" t="s">
        <v>467</v>
      </c>
      <c r="F194" s="235">
        <f>H193</f>
        <v>0.41597222222222197</v>
      </c>
      <c r="G194" s="209">
        <v>0</v>
      </c>
      <c r="H194" s="235">
        <f>F194+TIME(0,G194,0)</f>
        <v>0.41597222222222197</v>
      </c>
      <c r="I194" s="215"/>
    </row>
    <row r="196" spans="1:9" ht="15.75" x14ac:dyDescent="0.25">
      <c r="A196" s="138" t="s">
        <v>392</v>
      </c>
      <c r="B196" s="151"/>
      <c r="C196" s="151" t="s">
        <v>468</v>
      </c>
      <c r="D196" s="151"/>
      <c r="E196" s="151"/>
      <c r="F196" s="221"/>
      <c r="G196" s="169"/>
      <c r="H196" s="221"/>
      <c r="I196" s="182"/>
    </row>
    <row r="197" spans="1:9" ht="15" x14ac:dyDescent="0.2">
      <c r="A197" s="194" t="s">
        <v>394</v>
      </c>
      <c r="B197" s="200"/>
      <c r="C197" s="200"/>
      <c r="D197" s="200"/>
      <c r="E197" s="200"/>
      <c r="F197" s="232">
        <f>H194</f>
        <v>0.41597222222222197</v>
      </c>
      <c r="G197" s="208">
        <v>0</v>
      </c>
      <c r="H197" s="232">
        <f>F197+TIME(0,G197,0)</f>
        <v>0.41597222222222197</v>
      </c>
      <c r="I197" s="214"/>
    </row>
    <row r="198" spans="1:9" ht="15" x14ac:dyDescent="0.2">
      <c r="A198" s="194" t="s">
        <v>395</v>
      </c>
      <c r="B198" s="200"/>
      <c r="C198" s="200"/>
      <c r="D198" s="200"/>
      <c r="E198" s="200"/>
      <c r="F198" s="232">
        <f>H197</f>
        <v>0.41597222222222197</v>
      </c>
      <c r="G198" s="208">
        <v>0</v>
      </c>
      <c r="H198" s="232">
        <f>F198+TIME(0,G198,0)</f>
        <v>0.41597222222222197</v>
      </c>
      <c r="I198" s="214"/>
    </row>
    <row r="199" spans="1:9" ht="15" x14ac:dyDescent="0.2">
      <c r="A199" s="194" t="s">
        <v>396</v>
      </c>
      <c r="B199" s="200"/>
      <c r="C199" s="200"/>
      <c r="D199" s="200"/>
      <c r="E199" s="200"/>
      <c r="F199" s="232">
        <f>H198</f>
        <v>0.41597222222222197</v>
      </c>
      <c r="G199" s="208">
        <v>0</v>
      </c>
      <c r="H199" s="232">
        <f>F199+TIME(0,G199,0)</f>
        <v>0.41597222222222197</v>
      </c>
      <c r="I199" s="214"/>
    </row>
    <row r="200" spans="1:9" ht="15" x14ac:dyDescent="0.2">
      <c r="A200" s="194" t="s">
        <v>428</v>
      </c>
      <c r="B200" s="200"/>
      <c r="C200" s="200"/>
      <c r="D200" s="200"/>
      <c r="E200" s="200"/>
      <c r="F200" s="232">
        <f>H199</f>
        <v>0.41597222222222197</v>
      </c>
      <c r="G200" s="208">
        <v>0</v>
      </c>
      <c r="H200" s="232">
        <f>F200+TIME(0,G200,0)</f>
        <v>0.41597222222222197</v>
      </c>
      <c r="I200" s="214"/>
    </row>
    <row r="201" spans="1:9" ht="15" x14ac:dyDescent="0.2">
      <c r="A201" s="192" t="s">
        <v>429</v>
      </c>
      <c r="B201" s="198"/>
      <c r="C201" s="198"/>
      <c r="D201" s="198"/>
      <c r="E201" s="198"/>
      <c r="F201" s="229">
        <f>H200</f>
        <v>0.41597222222222197</v>
      </c>
      <c r="G201" s="206">
        <v>0</v>
      </c>
      <c r="H201" s="229">
        <f>F201+TIME(0,G201,0)</f>
        <v>0.41597222222222197</v>
      </c>
      <c r="I201" s="212"/>
    </row>
    <row r="203" spans="1:9" ht="15.75" x14ac:dyDescent="0.25">
      <c r="A203" s="138" t="s">
        <v>397</v>
      </c>
      <c r="B203" s="151"/>
      <c r="C203" s="151" t="s">
        <v>469</v>
      </c>
      <c r="D203" s="151"/>
      <c r="E203" s="151"/>
      <c r="F203" s="221"/>
      <c r="G203" s="169"/>
      <c r="H203" s="221"/>
      <c r="I203" s="182"/>
    </row>
    <row r="204" spans="1:9" ht="15.75" x14ac:dyDescent="0.25">
      <c r="A204" s="141" t="s">
        <v>470</v>
      </c>
      <c r="B204" s="154"/>
      <c r="C204" s="154" t="s">
        <v>471</v>
      </c>
      <c r="D204" s="154"/>
      <c r="E204" s="154"/>
      <c r="F204" s="224"/>
      <c r="G204" s="172"/>
      <c r="H204" s="224"/>
      <c r="I204" s="185"/>
    </row>
    <row r="205" spans="1:9" ht="14.25" x14ac:dyDescent="0.2">
      <c r="A205" s="142" t="s">
        <v>472</v>
      </c>
      <c r="B205" s="155" t="s">
        <v>244</v>
      </c>
      <c r="C205" s="155" t="s">
        <v>473</v>
      </c>
      <c r="D205" s="163" t="s">
        <v>2</v>
      </c>
      <c r="E205" s="155" t="s">
        <v>258</v>
      </c>
      <c r="F205" s="225">
        <f>H201</f>
        <v>0.41597222222222197</v>
      </c>
      <c r="G205" s="173">
        <v>5</v>
      </c>
      <c r="H205" s="225">
        <f>F205+TIME(0,G205,0)</f>
        <v>0.41944444444444418</v>
      </c>
      <c r="I205" s="186"/>
    </row>
    <row r="206" spans="1:9" ht="14.25" x14ac:dyDescent="0.2">
      <c r="A206" s="142" t="s">
        <v>474</v>
      </c>
      <c r="B206" s="155" t="s">
        <v>244</v>
      </c>
      <c r="C206" s="155" t="s">
        <v>475</v>
      </c>
      <c r="D206" s="163" t="s">
        <v>2</v>
      </c>
      <c r="E206" s="155" t="s">
        <v>258</v>
      </c>
      <c r="F206" s="225">
        <f>H205</f>
        <v>0.41944444444444418</v>
      </c>
      <c r="G206" s="173">
        <v>3</v>
      </c>
      <c r="H206" s="225">
        <f>F206+TIME(0,G206,0)</f>
        <v>0.4215277777777775</v>
      </c>
      <c r="I206" s="186"/>
    </row>
    <row r="207" spans="1:9" ht="14.25" x14ac:dyDescent="0.2">
      <c r="A207" s="193" t="s">
        <v>476</v>
      </c>
      <c r="B207" s="199" t="s">
        <v>244</v>
      </c>
      <c r="C207" s="199" t="s">
        <v>477</v>
      </c>
      <c r="D207" s="199"/>
      <c r="E207" s="199" t="s">
        <v>258</v>
      </c>
      <c r="F207" s="230">
        <f>H206</f>
        <v>0.4215277777777775</v>
      </c>
      <c r="G207" s="207">
        <v>0</v>
      </c>
      <c r="H207" s="230">
        <f>F207+TIME(0,G207,0)</f>
        <v>0.4215277777777775</v>
      </c>
      <c r="I207" s="213"/>
    </row>
    <row r="208" spans="1:9" ht="14.25" x14ac:dyDescent="0.2">
      <c r="A208" s="193" t="s">
        <v>478</v>
      </c>
      <c r="B208" s="199"/>
      <c r="C208" s="199"/>
      <c r="D208" s="199"/>
      <c r="E208" s="199"/>
      <c r="F208" s="230">
        <f>H207</f>
        <v>0.4215277777777775</v>
      </c>
      <c r="G208" s="207">
        <v>0</v>
      </c>
      <c r="H208" s="230">
        <f>F208+TIME(0,G208,0)</f>
        <v>0.4215277777777775</v>
      </c>
      <c r="I208" s="213"/>
    </row>
    <row r="209" spans="1:9" ht="14.25" x14ac:dyDescent="0.2">
      <c r="A209" s="193" t="s">
        <v>541</v>
      </c>
      <c r="B209" s="199"/>
      <c r="C209" s="199"/>
      <c r="D209" s="199"/>
      <c r="E209" s="199"/>
      <c r="F209" s="230">
        <f>H208</f>
        <v>0.4215277777777775</v>
      </c>
      <c r="G209" s="207">
        <v>0</v>
      </c>
      <c r="H209" s="230">
        <f>F209+TIME(0,G209,0)</f>
        <v>0.4215277777777775</v>
      </c>
      <c r="I209" s="213"/>
    </row>
    <row r="210" spans="1:9" ht="15.75" x14ac:dyDescent="0.25">
      <c r="A210" s="141" t="s">
        <v>479</v>
      </c>
      <c r="B210" s="154"/>
      <c r="C210" s="154" t="s">
        <v>480</v>
      </c>
      <c r="D210" s="154"/>
      <c r="E210" s="154"/>
      <c r="F210" s="224"/>
      <c r="G210" s="172"/>
      <c r="H210" s="224"/>
      <c r="I210" s="185"/>
    </row>
    <row r="211" spans="1:9" ht="14.25" x14ac:dyDescent="0.2">
      <c r="A211" s="193" t="s">
        <v>481</v>
      </c>
      <c r="B211" s="199" t="s">
        <v>482</v>
      </c>
      <c r="C211" s="199" t="s">
        <v>453</v>
      </c>
      <c r="D211" s="199"/>
      <c r="E211" s="199" t="s">
        <v>454</v>
      </c>
      <c r="F211" s="230">
        <f>H209</f>
        <v>0.4215277777777775</v>
      </c>
      <c r="G211" s="207">
        <v>0</v>
      </c>
      <c r="H211" s="230">
        <f t="shared" ref="H211:H216" si="18">F211+TIME(0,G211,0)</f>
        <v>0.4215277777777775</v>
      </c>
      <c r="I211" s="213"/>
    </row>
    <row r="212" spans="1:9" ht="14.25" x14ac:dyDescent="0.2">
      <c r="A212" s="193" t="s">
        <v>483</v>
      </c>
      <c r="B212" s="199" t="s">
        <v>482</v>
      </c>
      <c r="C212" s="199" t="s">
        <v>352</v>
      </c>
      <c r="D212" s="199"/>
      <c r="E212" s="199" t="s">
        <v>304</v>
      </c>
      <c r="F212" s="230">
        <f>H211</f>
        <v>0.4215277777777775</v>
      </c>
      <c r="G212" s="207">
        <v>0</v>
      </c>
      <c r="H212" s="230">
        <f t="shared" si="18"/>
        <v>0.4215277777777775</v>
      </c>
      <c r="I212" s="213"/>
    </row>
    <row r="213" spans="1:9" ht="14.25" x14ac:dyDescent="0.2">
      <c r="A213" s="193" t="s">
        <v>484</v>
      </c>
      <c r="B213" s="199" t="s">
        <v>482</v>
      </c>
      <c r="C213" s="199" t="s">
        <v>485</v>
      </c>
      <c r="D213" s="199"/>
      <c r="E213" s="199" t="s">
        <v>248</v>
      </c>
      <c r="F213" s="230">
        <f>H212</f>
        <v>0.4215277777777775</v>
      </c>
      <c r="G213" s="207">
        <v>0</v>
      </c>
      <c r="H213" s="230">
        <f t="shared" si="18"/>
        <v>0.4215277777777775</v>
      </c>
      <c r="I213" s="213"/>
    </row>
    <row r="214" spans="1:9" ht="14.25" x14ac:dyDescent="0.2">
      <c r="A214" s="193" t="s">
        <v>486</v>
      </c>
      <c r="B214" s="199" t="s">
        <v>482</v>
      </c>
      <c r="C214" s="199" t="s">
        <v>354</v>
      </c>
      <c r="D214" s="199"/>
      <c r="E214" s="199" t="s">
        <v>355</v>
      </c>
      <c r="F214" s="230">
        <f>H213</f>
        <v>0.4215277777777775</v>
      </c>
      <c r="G214" s="207">
        <v>0</v>
      </c>
      <c r="H214" s="230">
        <f t="shared" si="18"/>
        <v>0.4215277777777775</v>
      </c>
      <c r="I214" s="213"/>
    </row>
    <row r="215" spans="1:9" ht="14.25" x14ac:dyDescent="0.2">
      <c r="A215" s="193" t="s">
        <v>487</v>
      </c>
      <c r="B215" s="199" t="s">
        <v>244</v>
      </c>
      <c r="C215" s="199" t="s">
        <v>357</v>
      </c>
      <c r="D215" s="199"/>
      <c r="E215" s="199" t="s">
        <v>358</v>
      </c>
      <c r="F215" s="230">
        <f>H214</f>
        <v>0.4215277777777775</v>
      </c>
      <c r="G215" s="207">
        <v>0</v>
      </c>
      <c r="H215" s="230">
        <f t="shared" si="18"/>
        <v>0.4215277777777775</v>
      </c>
      <c r="I215" s="213"/>
    </row>
    <row r="216" spans="1:9" ht="14.25" x14ac:dyDescent="0.2">
      <c r="A216" s="193" t="s">
        <v>488</v>
      </c>
      <c r="B216" s="199" t="s">
        <v>482</v>
      </c>
      <c r="C216" s="199" t="s">
        <v>455</v>
      </c>
      <c r="D216" s="199"/>
      <c r="E216" s="199" t="s">
        <v>361</v>
      </c>
      <c r="F216" s="230">
        <f>H215</f>
        <v>0.4215277777777775</v>
      </c>
      <c r="G216" s="207">
        <v>0</v>
      </c>
      <c r="H216" s="230">
        <f t="shared" si="18"/>
        <v>0.4215277777777775</v>
      </c>
      <c r="I216" s="213"/>
    </row>
    <row r="217" spans="1:9" ht="15.75" x14ac:dyDescent="0.25">
      <c r="A217" s="141" t="s">
        <v>489</v>
      </c>
      <c r="B217" s="154"/>
      <c r="C217" s="154" t="s">
        <v>490</v>
      </c>
      <c r="D217" s="154"/>
      <c r="E217" s="154"/>
      <c r="F217" s="224"/>
      <c r="G217" s="172"/>
      <c r="H217" s="224"/>
      <c r="I217" s="185"/>
    </row>
    <row r="218" spans="1:9" ht="14.25" x14ac:dyDescent="0.2">
      <c r="A218" s="193" t="s">
        <v>491</v>
      </c>
      <c r="B218" s="199" t="s">
        <v>482</v>
      </c>
      <c r="C218" s="199" t="s">
        <v>365</v>
      </c>
      <c r="D218" s="199"/>
      <c r="E218" s="199" t="s">
        <v>258</v>
      </c>
      <c r="F218" s="230">
        <f>H216</f>
        <v>0.4215277777777775</v>
      </c>
      <c r="G218" s="207">
        <v>0</v>
      </c>
      <c r="H218" s="230">
        <f t="shared" ref="H218:H226" si="19">F218+TIME(0,G218,0)</f>
        <v>0.4215277777777775</v>
      </c>
      <c r="I218" s="213"/>
    </row>
    <row r="219" spans="1:9" ht="14.25" x14ac:dyDescent="0.2">
      <c r="A219" s="193" t="s">
        <v>492</v>
      </c>
      <c r="B219" s="199" t="s">
        <v>244</v>
      </c>
      <c r="C219" s="199" t="s">
        <v>493</v>
      </c>
      <c r="D219" s="199"/>
      <c r="E219" s="199" t="s">
        <v>525</v>
      </c>
      <c r="F219" s="230">
        <f t="shared" ref="F219:F226" si="20">H218</f>
        <v>0.4215277777777775</v>
      </c>
      <c r="G219" s="207">
        <v>0</v>
      </c>
      <c r="H219" s="230">
        <f t="shared" si="19"/>
        <v>0.4215277777777775</v>
      </c>
      <c r="I219" s="213" t="s">
        <v>524</v>
      </c>
    </row>
    <row r="220" spans="1:9" ht="14.25" x14ac:dyDescent="0.2">
      <c r="A220" s="193" t="s">
        <v>494</v>
      </c>
      <c r="B220" s="199" t="s">
        <v>244</v>
      </c>
      <c r="C220" s="199" t="s">
        <v>369</v>
      </c>
      <c r="D220" s="199"/>
      <c r="E220" s="199" t="s">
        <v>370</v>
      </c>
      <c r="F220" s="230">
        <f t="shared" si="20"/>
        <v>0.4215277777777775</v>
      </c>
      <c r="G220" s="207">
        <v>0</v>
      </c>
      <c r="H220" s="230">
        <f t="shared" si="19"/>
        <v>0.4215277777777775</v>
      </c>
      <c r="I220" s="213"/>
    </row>
    <row r="221" spans="1:9" ht="14.25" x14ac:dyDescent="0.2">
      <c r="A221" s="193" t="s">
        <v>495</v>
      </c>
      <c r="B221" s="199" t="s">
        <v>244</v>
      </c>
      <c r="C221" s="199" t="s">
        <v>372</v>
      </c>
      <c r="D221" s="199"/>
      <c r="E221" s="199" t="s">
        <v>456</v>
      </c>
      <c r="F221" s="230">
        <f t="shared" si="20"/>
        <v>0.4215277777777775</v>
      </c>
      <c r="G221" s="207">
        <v>0</v>
      </c>
      <c r="H221" s="230">
        <f t="shared" si="19"/>
        <v>0.4215277777777775</v>
      </c>
      <c r="I221" s="213" t="s">
        <v>524</v>
      </c>
    </row>
    <row r="222" spans="1:9" ht="14.25" x14ac:dyDescent="0.2">
      <c r="A222" s="193" t="s">
        <v>496</v>
      </c>
      <c r="B222" s="199" t="s">
        <v>244</v>
      </c>
      <c r="C222" s="199" t="s">
        <v>374</v>
      </c>
      <c r="D222" s="199"/>
      <c r="E222" s="199" t="s">
        <v>375</v>
      </c>
      <c r="F222" s="230">
        <f t="shared" si="20"/>
        <v>0.4215277777777775</v>
      </c>
      <c r="G222" s="207">
        <v>0</v>
      </c>
      <c r="H222" s="230">
        <f t="shared" si="19"/>
        <v>0.4215277777777775</v>
      </c>
      <c r="I222" s="213"/>
    </row>
    <row r="223" spans="1:9" ht="14.25" x14ac:dyDescent="0.2">
      <c r="A223" s="193" t="s">
        <v>497</v>
      </c>
      <c r="B223" s="199" t="s">
        <v>244</v>
      </c>
      <c r="C223" s="199" t="s">
        <v>377</v>
      </c>
      <c r="D223" s="199"/>
      <c r="E223" s="199" t="s">
        <v>248</v>
      </c>
      <c r="F223" s="230">
        <f t="shared" si="20"/>
        <v>0.4215277777777775</v>
      </c>
      <c r="G223" s="207">
        <v>0</v>
      </c>
      <c r="H223" s="230">
        <f t="shared" si="19"/>
        <v>0.4215277777777775</v>
      </c>
      <c r="I223" s="213"/>
    </row>
    <row r="224" spans="1:9" ht="14.25" x14ac:dyDescent="0.2">
      <c r="A224" s="193" t="s">
        <v>498</v>
      </c>
      <c r="B224" s="199" t="s">
        <v>244</v>
      </c>
      <c r="C224" s="199" t="s">
        <v>379</v>
      </c>
      <c r="D224" s="199"/>
      <c r="E224" s="199" t="s">
        <v>380</v>
      </c>
      <c r="F224" s="230">
        <f t="shared" si="20"/>
        <v>0.4215277777777775</v>
      </c>
      <c r="G224" s="207">
        <v>0</v>
      </c>
      <c r="H224" s="230">
        <f t="shared" si="19"/>
        <v>0.4215277777777775</v>
      </c>
      <c r="I224" s="213"/>
    </row>
    <row r="225" spans="1:9" ht="14.25" x14ac:dyDescent="0.2">
      <c r="A225" s="193" t="s">
        <v>499</v>
      </c>
      <c r="B225" s="199" t="s">
        <v>244</v>
      </c>
      <c r="C225" s="199" t="s">
        <v>500</v>
      </c>
      <c r="D225" s="199"/>
      <c r="E225" s="199" t="s">
        <v>383</v>
      </c>
      <c r="F225" s="230">
        <f t="shared" si="20"/>
        <v>0.4215277777777775</v>
      </c>
      <c r="G225" s="207">
        <v>0</v>
      </c>
      <c r="H225" s="230">
        <f t="shared" si="19"/>
        <v>0.4215277777777775</v>
      </c>
      <c r="I225" s="213"/>
    </row>
    <row r="226" spans="1:9" ht="14.25" x14ac:dyDescent="0.2">
      <c r="A226" s="193" t="s">
        <v>501</v>
      </c>
      <c r="B226" s="199" t="s">
        <v>244</v>
      </c>
      <c r="C226" s="199" t="s">
        <v>458</v>
      </c>
      <c r="D226" s="199"/>
      <c r="E226" s="199" t="s">
        <v>386</v>
      </c>
      <c r="F226" s="230">
        <f t="shared" si="20"/>
        <v>0.4215277777777775</v>
      </c>
      <c r="G226" s="207">
        <v>0</v>
      </c>
      <c r="H226" s="230">
        <f t="shared" si="19"/>
        <v>0.4215277777777775</v>
      </c>
      <c r="I226" s="213"/>
    </row>
    <row r="227" spans="1:9" ht="15.75" x14ac:dyDescent="0.25">
      <c r="A227" s="141" t="s">
        <v>502</v>
      </c>
      <c r="B227" s="154"/>
      <c r="C227" s="154" t="s">
        <v>503</v>
      </c>
      <c r="D227" s="154"/>
      <c r="E227" s="154"/>
      <c r="F227" s="224"/>
      <c r="G227" s="172"/>
      <c r="H227" s="224"/>
      <c r="I227" s="185"/>
    </row>
    <row r="228" spans="1:9" ht="14.25" x14ac:dyDescent="0.2">
      <c r="A228" s="195" t="s">
        <v>504</v>
      </c>
      <c r="B228" s="201" t="s">
        <v>482</v>
      </c>
      <c r="C228" s="201" t="s">
        <v>390</v>
      </c>
      <c r="D228" s="201"/>
      <c r="E228" s="201" t="s">
        <v>391</v>
      </c>
      <c r="F228" s="235">
        <f>H226</f>
        <v>0.4215277777777775</v>
      </c>
      <c r="G228" s="209">
        <v>0</v>
      </c>
      <c r="H228" s="235">
        <f>F228+TIME(0,G228,0)</f>
        <v>0.4215277777777775</v>
      </c>
      <c r="I228" s="215"/>
    </row>
    <row r="230" spans="1:9" ht="15.75" x14ac:dyDescent="0.25">
      <c r="A230" s="138" t="s">
        <v>505</v>
      </c>
      <c r="B230" s="151"/>
      <c r="C230" s="151" t="s">
        <v>393</v>
      </c>
      <c r="D230" s="151"/>
      <c r="E230" s="151"/>
      <c r="F230" s="221"/>
      <c r="G230" s="169"/>
      <c r="H230" s="221"/>
      <c r="I230" s="182"/>
    </row>
    <row r="231" spans="1:9" ht="15" x14ac:dyDescent="0.2">
      <c r="A231" s="194" t="s">
        <v>506</v>
      </c>
      <c r="B231" s="200"/>
      <c r="C231" s="200"/>
      <c r="D231" s="200"/>
      <c r="E231" s="200"/>
      <c r="F231" s="232">
        <f>H228</f>
        <v>0.4215277777777775</v>
      </c>
      <c r="G231" s="208">
        <v>0</v>
      </c>
      <c r="H231" s="232">
        <f>F231+TIME(0,G231,0)</f>
        <v>0.4215277777777775</v>
      </c>
      <c r="I231" s="214"/>
    </row>
    <row r="232" spans="1:9" ht="15" x14ac:dyDescent="0.2">
      <c r="A232" s="194" t="s">
        <v>507</v>
      </c>
      <c r="B232" s="200"/>
      <c r="C232" s="200"/>
      <c r="D232" s="200"/>
      <c r="E232" s="200"/>
      <c r="F232" s="232">
        <f>H231</f>
        <v>0.4215277777777775</v>
      </c>
      <c r="G232" s="208">
        <v>0</v>
      </c>
      <c r="H232" s="232">
        <f>F232+TIME(0,G232,0)</f>
        <v>0.4215277777777775</v>
      </c>
      <c r="I232" s="214"/>
    </row>
    <row r="233" spans="1:9" ht="15" x14ac:dyDescent="0.2">
      <c r="A233" s="192" t="s">
        <v>508</v>
      </c>
      <c r="B233" s="198"/>
      <c r="C233" s="198"/>
      <c r="D233" s="198"/>
      <c r="E233" s="198"/>
      <c r="F233" s="229">
        <f>H232</f>
        <v>0.4215277777777775</v>
      </c>
      <c r="G233" s="206">
        <v>0</v>
      </c>
      <c r="H233" s="229">
        <f>F233+TIME(0,G233,0)</f>
        <v>0.4215277777777775</v>
      </c>
      <c r="I233" s="212"/>
    </row>
    <row r="235" spans="1:9" ht="15.75" x14ac:dyDescent="0.25">
      <c r="A235" s="146" t="s">
        <v>509</v>
      </c>
      <c r="B235" s="159"/>
      <c r="C235" s="159" t="s">
        <v>510</v>
      </c>
      <c r="D235" s="159"/>
      <c r="E235" s="159"/>
      <c r="F235" s="233"/>
      <c r="G235" s="177"/>
      <c r="H235" s="233"/>
      <c r="I235" s="159"/>
    </row>
    <row r="236" spans="1:9" ht="15" x14ac:dyDescent="0.2">
      <c r="A236" s="149" t="s">
        <v>511</v>
      </c>
      <c r="B236" s="161" t="s">
        <v>234</v>
      </c>
      <c r="C236" s="161" t="s">
        <v>512</v>
      </c>
      <c r="D236" s="167" t="s">
        <v>405</v>
      </c>
      <c r="E236" s="161" t="s">
        <v>236</v>
      </c>
      <c r="F236" s="237">
        <f>H233</f>
        <v>0.4215277777777775</v>
      </c>
      <c r="G236" s="180">
        <v>1</v>
      </c>
      <c r="H236" s="237">
        <f>F236+TIME(0,G236,0)</f>
        <v>0.42222222222222194</v>
      </c>
      <c r="I236" s="161"/>
    </row>
    <row r="237" spans="1:9" ht="15" x14ac:dyDescent="0.2">
      <c r="A237" s="149" t="s">
        <v>513</v>
      </c>
      <c r="B237" s="161" t="s">
        <v>234</v>
      </c>
      <c r="C237" s="161" t="s">
        <v>308</v>
      </c>
      <c r="D237" s="167" t="s">
        <v>405</v>
      </c>
      <c r="E237" s="161" t="s">
        <v>236</v>
      </c>
      <c r="F237" s="237">
        <f>H236</f>
        <v>0.42222222222222194</v>
      </c>
      <c r="G237" s="180">
        <v>1</v>
      </c>
      <c r="H237" s="237">
        <f>F237+TIME(0,G237,0)</f>
        <v>0.42291666666666639</v>
      </c>
      <c r="I237" s="161"/>
    </row>
    <row r="238" spans="1:9" ht="15" x14ac:dyDescent="0.2">
      <c r="A238" s="149" t="s">
        <v>514</v>
      </c>
      <c r="B238" s="161" t="s">
        <v>244</v>
      </c>
      <c r="C238" s="161" t="s">
        <v>515</v>
      </c>
      <c r="D238" s="161"/>
      <c r="E238" s="161" t="s">
        <v>236</v>
      </c>
      <c r="F238" s="237">
        <f>H237</f>
        <v>0.42291666666666639</v>
      </c>
      <c r="G238" s="180">
        <v>1</v>
      </c>
      <c r="H238" s="237">
        <f>F238+TIME(0,G238,0)</f>
        <v>0.42361111111111083</v>
      </c>
      <c r="I238" s="161"/>
    </row>
    <row r="239" spans="1:9" x14ac:dyDescent="0.2">
      <c r="A239" s="147"/>
      <c r="B239" s="147"/>
      <c r="C239" s="147" t="s">
        <v>399</v>
      </c>
      <c r="D239" s="147"/>
      <c r="E239" s="147"/>
      <c r="F239" s="234"/>
      <c r="G239" s="178">
        <f>(H239-H238) * 24 * 60</f>
        <v>110.00000000000041</v>
      </c>
      <c r="H239" s="234">
        <v>0.5</v>
      </c>
      <c r="I239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7" r:id="rId61"/>
    <hyperlink ref="D168" r:id="rId62"/>
    <hyperlink ref="D171" r:id="rId63"/>
    <hyperlink ref="D172" r:id="rId64"/>
    <hyperlink ref="D173" r:id="rId65"/>
    <hyperlink ref="D174" r:id="rId66"/>
    <hyperlink ref="D175" r:id="rId67"/>
    <hyperlink ref="D177" r:id="rId68"/>
    <hyperlink ref="D178" r:id="rId69"/>
    <hyperlink ref="D179" r:id="rId70"/>
    <hyperlink ref="D180" r:id="rId71"/>
    <hyperlink ref="D181" r:id="rId72"/>
    <hyperlink ref="D182" r:id="rId73"/>
    <hyperlink ref="D183" r:id="rId74"/>
    <hyperlink ref="D184" r:id="rId75"/>
    <hyperlink ref="D185" r:id="rId76"/>
    <hyperlink ref="D187" r:id="rId77"/>
    <hyperlink ref="D189" r:id="rId78"/>
    <hyperlink ref="D191" r:id="rId79"/>
    <hyperlink ref="D192" r:id="rId80"/>
    <hyperlink ref="D193" r:id="rId81"/>
    <hyperlink ref="D194" r:id="rId82"/>
    <hyperlink ref="D205" r:id="rId83"/>
    <hyperlink ref="D206" r:id="rId84"/>
    <hyperlink ref="D236" r:id="rId85"/>
    <hyperlink ref="D237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396" t="str">
        <f>Parameters!B1</f>
        <v>157th IEEE 802.11 WIRELESS LOCAL AREA NETWORKS SESSION</v>
      </c>
      <c r="B1" s="391"/>
      <c r="C1" s="391"/>
      <c r="D1" s="391"/>
      <c r="E1" s="391"/>
      <c r="F1" s="391"/>
      <c r="G1" s="391"/>
      <c r="H1" s="391"/>
      <c r="I1" s="391"/>
    </row>
    <row r="2" spans="1:9" ht="24.95" customHeight="1" x14ac:dyDescent="0.4">
      <c r="A2" s="396" t="str">
        <f>Parameters!B2</f>
        <v>Hilton Waikoloa Village, HI, USA</v>
      </c>
      <c r="B2" s="391"/>
      <c r="C2" s="391"/>
      <c r="D2" s="391"/>
      <c r="E2" s="391"/>
      <c r="F2" s="391"/>
      <c r="G2" s="391"/>
      <c r="H2" s="391"/>
      <c r="I2" s="391"/>
    </row>
    <row r="3" spans="1:9" ht="24.95" customHeight="1" x14ac:dyDescent="0.4">
      <c r="A3" s="396" t="str">
        <f>Parameters!B3</f>
        <v>May 15-20, 2016</v>
      </c>
      <c r="B3" s="391"/>
      <c r="C3" s="391"/>
      <c r="D3" s="391"/>
      <c r="E3" s="391"/>
      <c r="F3" s="391"/>
      <c r="G3" s="391"/>
      <c r="H3" s="391"/>
      <c r="I3" s="391"/>
    </row>
    <row r="4" spans="1:9" ht="18" customHeight="1" x14ac:dyDescent="0.25">
      <c r="A4" s="390" t="s">
        <v>218</v>
      </c>
      <c r="B4" s="391"/>
      <c r="C4" s="391"/>
      <c r="D4" s="391"/>
      <c r="E4" s="391"/>
      <c r="F4" s="391"/>
      <c r="G4" s="391"/>
      <c r="H4" s="391"/>
      <c r="I4" s="391"/>
    </row>
    <row r="5" spans="1:9" ht="18" customHeight="1" x14ac:dyDescent="0.25">
      <c r="A5" s="390" t="s">
        <v>219</v>
      </c>
      <c r="B5" s="391"/>
      <c r="C5" s="391"/>
      <c r="D5" s="391"/>
      <c r="E5" s="391"/>
      <c r="F5" s="391"/>
      <c r="G5" s="391"/>
      <c r="H5" s="391"/>
      <c r="I5" s="391"/>
    </row>
    <row r="6" spans="1:9" ht="18" customHeight="1" x14ac:dyDescent="0.25">
      <c r="A6" s="390" t="s">
        <v>220</v>
      </c>
      <c r="B6" s="391"/>
      <c r="C6" s="391"/>
      <c r="D6" s="391"/>
      <c r="E6" s="391"/>
      <c r="F6" s="391"/>
      <c r="G6" s="391"/>
      <c r="H6" s="391"/>
      <c r="I6" s="391"/>
    </row>
    <row r="7" spans="1:9" ht="18" customHeight="1" x14ac:dyDescent="0.25">
      <c r="A7" s="390" t="s">
        <v>221</v>
      </c>
      <c r="B7" s="391"/>
      <c r="C7" s="391"/>
      <c r="D7" s="391"/>
      <c r="E7" s="391"/>
      <c r="F7" s="391"/>
      <c r="G7" s="391"/>
      <c r="H7" s="391"/>
      <c r="I7" s="391"/>
    </row>
    <row r="8" spans="1:9" ht="30" customHeight="1" x14ac:dyDescent="0.4">
      <c r="A8" s="392" t="str">
        <f>"Agenda R" &amp; Parameters!$B$8</f>
        <v>Agenda R4</v>
      </c>
      <c r="B8" s="393"/>
      <c r="C8" s="393"/>
      <c r="D8" s="393"/>
      <c r="E8" s="393"/>
      <c r="F8" s="393"/>
      <c r="G8" s="393"/>
      <c r="H8" s="393"/>
      <c r="I8" s="393"/>
    </row>
    <row r="12" spans="1:9" ht="15.75" x14ac:dyDescent="0.25">
      <c r="A12" s="394" t="s">
        <v>516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216" t="s">
        <v>231</v>
      </c>
      <c r="B14" s="217"/>
      <c r="C14" s="217" t="s">
        <v>401</v>
      </c>
      <c r="D14" s="217"/>
      <c r="E14" s="217" t="s">
        <v>236</v>
      </c>
      <c r="F14" s="239">
        <v>0.79166666666666663</v>
      </c>
      <c r="G14" s="218">
        <v>0</v>
      </c>
      <c r="H14" s="239">
        <f>F14+TIME(0,G14,0)</f>
        <v>0.79166666666666663</v>
      </c>
      <c r="I14" s="219"/>
    </row>
    <row r="16" spans="1:9" ht="15.75" x14ac:dyDescent="0.25">
      <c r="A16" s="148" t="s">
        <v>251</v>
      </c>
      <c r="B16" s="160"/>
      <c r="C16" s="160" t="s">
        <v>517</v>
      </c>
      <c r="D16" s="160"/>
      <c r="E16" s="160" t="s">
        <v>258</v>
      </c>
      <c r="F16" s="240">
        <f>H14</f>
        <v>0.79166666666666663</v>
      </c>
      <c r="G16" s="179">
        <v>15</v>
      </c>
      <c r="H16" s="240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518</v>
      </c>
      <c r="D18" s="160"/>
      <c r="E18" s="160" t="s">
        <v>258</v>
      </c>
      <c r="F18" s="240">
        <f>H16</f>
        <v>0.80208333333333326</v>
      </c>
      <c r="G18" s="179">
        <v>15</v>
      </c>
      <c r="H18" s="240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519</v>
      </c>
      <c r="D20" s="160"/>
      <c r="E20" s="160" t="s">
        <v>304</v>
      </c>
      <c r="F20" s="240">
        <f>H18</f>
        <v>0.81249999999999989</v>
      </c>
      <c r="G20" s="179">
        <v>30</v>
      </c>
      <c r="H20" s="240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520</v>
      </c>
      <c r="D22" s="160"/>
      <c r="E22" s="160" t="s">
        <v>236</v>
      </c>
      <c r="F22" s="240">
        <f>H20</f>
        <v>0.83333333333333326</v>
      </c>
      <c r="G22" s="179">
        <v>15</v>
      </c>
      <c r="H22" s="240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521</v>
      </c>
      <c r="D24" s="160"/>
      <c r="E24" s="160"/>
      <c r="F24" s="240">
        <f>H22</f>
        <v>0.84374999999999989</v>
      </c>
      <c r="G24" s="179">
        <v>15</v>
      </c>
      <c r="H24" s="240">
        <f>F24+TIME(0,G24,0)</f>
        <v>0.85416666666666652</v>
      </c>
      <c r="I24" s="190"/>
    </row>
    <row r="26" spans="1:9" ht="15.75" x14ac:dyDescent="0.25">
      <c r="A26" s="196" t="s">
        <v>505</v>
      </c>
      <c r="B26" s="202"/>
      <c r="C26" s="202" t="s">
        <v>515</v>
      </c>
      <c r="D26" s="202"/>
      <c r="E26" s="202"/>
      <c r="F26" s="236">
        <f>H24</f>
        <v>0.85416666666666652</v>
      </c>
      <c r="G26" s="210">
        <v>0</v>
      </c>
      <c r="H26" s="236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34"/>
      <c r="G27" s="178">
        <f>(H27-H26) * 24 * 60</f>
        <v>60.00000000000027</v>
      </c>
      <c r="H27" s="234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2016-05-18T20:53:05Z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