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3" r:id="rId5"/>
    <sheet name="CAC" sheetId="814" r:id="rId6"/>
    <sheet name="JTC1" sheetId="796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4" l="1"/>
  <c r="H26" i="814"/>
  <c r="F26" i="814"/>
  <c r="H24" i="814"/>
  <c r="F24" i="814"/>
  <c r="H22" i="814"/>
  <c r="F22" i="814"/>
  <c r="H20" i="814"/>
  <c r="F20" i="814"/>
  <c r="H18" i="814"/>
  <c r="F18" i="814"/>
  <c r="H16" i="814"/>
  <c r="F16" i="814"/>
  <c r="H14" i="814"/>
  <c r="A8" i="814"/>
  <c r="A3" i="814"/>
  <c r="A2" i="814"/>
  <c r="A1" i="814"/>
  <c r="G241" i="813"/>
  <c r="H240" i="813"/>
  <c r="F240" i="813"/>
  <c r="H239" i="813"/>
  <c r="F239" i="813"/>
  <c r="H238" i="813"/>
  <c r="F238" i="813"/>
  <c r="H235" i="813"/>
  <c r="F235" i="813"/>
  <c r="H234" i="813"/>
  <c r="F234" i="813"/>
  <c r="H233" i="813"/>
  <c r="F233" i="813"/>
  <c r="H232" i="813"/>
  <c r="F232" i="813"/>
  <c r="H229" i="813"/>
  <c r="F229" i="813"/>
  <c r="H227" i="813"/>
  <c r="F227" i="813"/>
  <c r="H226" i="813"/>
  <c r="F226" i="813"/>
  <c r="H225" i="813"/>
  <c r="F225" i="813"/>
  <c r="H224" i="813"/>
  <c r="F224" i="813"/>
  <c r="H223" i="813"/>
  <c r="F223" i="813"/>
  <c r="H222" i="813"/>
  <c r="F222" i="813"/>
  <c r="H221" i="813"/>
  <c r="F221" i="813"/>
  <c r="H220" i="813"/>
  <c r="F220" i="813"/>
  <c r="H219" i="813"/>
  <c r="F219" i="813"/>
  <c r="H217" i="813"/>
  <c r="F217" i="813"/>
  <c r="H216" i="813"/>
  <c r="F216" i="813"/>
  <c r="H215" i="813"/>
  <c r="F215" i="813"/>
  <c r="H214" i="813"/>
  <c r="F214" i="813"/>
  <c r="H213" i="813"/>
  <c r="F213" i="813"/>
  <c r="H212" i="813"/>
  <c r="F212" i="813"/>
  <c r="H210" i="813"/>
  <c r="F210" i="813"/>
  <c r="H209" i="813"/>
  <c r="F209" i="813"/>
  <c r="H208" i="813"/>
  <c r="F208" i="813"/>
  <c r="H204" i="813"/>
  <c r="F204" i="813"/>
  <c r="H201" i="813"/>
  <c r="F201" i="813"/>
  <c r="H199" i="813"/>
  <c r="F199" i="813"/>
  <c r="H198" i="813"/>
  <c r="F198" i="813"/>
  <c r="H197" i="813"/>
  <c r="F197" i="813"/>
  <c r="H196" i="813"/>
  <c r="F196" i="813"/>
  <c r="H195" i="813"/>
  <c r="F195" i="813"/>
  <c r="H194" i="813"/>
  <c r="F194" i="813"/>
  <c r="H192" i="813"/>
  <c r="F192" i="813"/>
  <c r="H190" i="813"/>
  <c r="F190" i="813"/>
  <c r="H188" i="813"/>
  <c r="F188" i="813"/>
  <c r="H187" i="813"/>
  <c r="F187" i="813"/>
  <c r="H186" i="813"/>
  <c r="F186" i="813"/>
  <c r="H185" i="813"/>
  <c r="F185" i="813"/>
  <c r="H184" i="813"/>
  <c r="F184" i="813"/>
  <c r="H183" i="813"/>
  <c r="F183" i="813"/>
  <c r="H182" i="813"/>
  <c r="F182" i="813"/>
  <c r="H181" i="813"/>
  <c r="F181" i="813"/>
  <c r="H180" i="813"/>
  <c r="F180" i="813"/>
  <c r="H178" i="813"/>
  <c r="F178" i="813"/>
  <c r="H177" i="813"/>
  <c r="F177" i="813"/>
  <c r="H176" i="813"/>
  <c r="F176" i="813"/>
  <c r="H175" i="813"/>
  <c r="F175" i="813"/>
  <c r="H174" i="813"/>
  <c r="F174" i="813"/>
  <c r="H172" i="813"/>
  <c r="F172" i="813"/>
  <c r="H171" i="813"/>
  <c r="F171" i="813"/>
  <c r="H170" i="813"/>
  <c r="F170" i="813"/>
  <c r="H169" i="813"/>
  <c r="F169" i="813"/>
  <c r="H168" i="813"/>
  <c r="F168" i="813"/>
  <c r="H167" i="813"/>
  <c r="F167" i="813"/>
  <c r="H163" i="813"/>
  <c r="F163" i="813"/>
  <c r="H162" i="813"/>
  <c r="F162" i="813"/>
  <c r="H161" i="813"/>
  <c r="F161" i="813"/>
  <c r="H160" i="813"/>
  <c r="F160" i="813"/>
  <c r="H159" i="813"/>
  <c r="F159" i="813"/>
  <c r="H158" i="813"/>
  <c r="F158" i="813"/>
  <c r="H157" i="813"/>
  <c r="F157" i="813"/>
  <c r="H156" i="813"/>
  <c r="F156" i="813"/>
  <c r="H155" i="813"/>
  <c r="F155" i="813"/>
  <c r="H152" i="813"/>
  <c r="F152" i="813"/>
  <c r="H151" i="813"/>
  <c r="F151" i="813"/>
  <c r="H150" i="813"/>
  <c r="G145" i="813"/>
  <c r="H144" i="813"/>
  <c r="F144" i="813"/>
  <c r="H142" i="813"/>
  <c r="F142" i="813"/>
  <c r="H141" i="813"/>
  <c r="F141" i="813"/>
  <c r="H140" i="813"/>
  <c r="F140" i="813"/>
  <c r="H139" i="813"/>
  <c r="F139" i="813"/>
  <c r="H138" i="813"/>
  <c r="F138" i="813"/>
  <c r="H137" i="813"/>
  <c r="F137" i="813"/>
  <c r="H136" i="813"/>
  <c r="F136" i="813"/>
  <c r="H135" i="813"/>
  <c r="F135" i="813"/>
  <c r="H134" i="813"/>
  <c r="F134" i="813"/>
  <c r="H133" i="813"/>
  <c r="F133" i="813"/>
  <c r="H132" i="813"/>
  <c r="F132" i="813"/>
  <c r="H131" i="813"/>
  <c r="F131" i="813"/>
  <c r="H128" i="813"/>
  <c r="F128" i="813"/>
  <c r="H127" i="813"/>
  <c r="F127" i="813"/>
  <c r="H126" i="813"/>
  <c r="F126" i="813"/>
  <c r="H124" i="813"/>
  <c r="F124" i="813"/>
  <c r="H123" i="813"/>
  <c r="F123" i="813"/>
  <c r="H119" i="813"/>
  <c r="F119" i="813"/>
  <c r="H118" i="813"/>
  <c r="F118" i="813"/>
  <c r="H117" i="813"/>
  <c r="F117" i="813"/>
  <c r="H114" i="813"/>
  <c r="F114" i="813"/>
  <c r="H113" i="813"/>
  <c r="F113" i="813"/>
  <c r="H112" i="813"/>
  <c r="F112" i="813"/>
  <c r="H111" i="813"/>
  <c r="F111" i="813"/>
  <c r="H110" i="813"/>
  <c r="F110" i="813"/>
  <c r="H109" i="813"/>
  <c r="F109" i="813"/>
  <c r="H108" i="813"/>
  <c r="F108" i="813"/>
  <c r="H105" i="813"/>
  <c r="F105" i="813"/>
  <c r="H104" i="813"/>
  <c r="F104" i="813"/>
  <c r="H103" i="813"/>
  <c r="G98" i="813"/>
  <c r="H97" i="813"/>
  <c r="F97" i="813"/>
  <c r="H95" i="813"/>
  <c r="F95" i="813"/>
  <c r="H94" i="813"/>
  <c r="F94" i="813"/>
  <c r="H93" i="813"/>
  <c r="F93" i="813"/>
  <c r="H92" i="813"/>
  <c r="F92" i="813"/>
  <c r="H91" i="813"/>
  <c r="F91" i="813"/>
  <c r="H88" i="813"/>
  <c r="F88" i="813"/>
  <c r="H86" i="813"/>
  <c r="F86" i="813"/>
  <c r="H85" i="813"/>
  <c r="F85" i="813"/>
  <c r="H84" i="813"/>
  <c r="F84" i="813"/>
  <c r="H83" i="813"/>
  <c r="F83" i="813"/>
  <c r="H82" i="813"/>
  <c r="F82" i="813"/>
  <c r="H81" i="813"/>
  <c r="F81" i="813"/>
  <c r="H80" i="813"/>
  <c r="F80" i="813"/>
  <c r="H79" i="813"/>
  <c r="F79" i="813"/>
  <c r="H78" i="813"/>
  <c r="F78" i="813"/>
  <c r="H76" i="813"/>
  <c r="F76" i="813"/>
  <c r="H75" i="813"/>
  <c r="F75" i="813"/>
  <c r="H74" i="813"/>
  <c r="F74" i="813"/>
  <c r="H73" i="813"/>
  <c r="F73" i="813"/>
  <c r="H72" i="813"/>
  <c r="F72" i="813"/>
  <c r="H70" i="813"/>
  <c r="F70" i="813"/>
  <c r="H69" i="813"/>
  <c r="F69" i="813"/>
  <c r="H68" i="813"/>
  <c r="F68" i="813"/>
  <c r="H67" i="813"/>
  <c r="F67" i="813"/>
  <c r="H66" i="813"/>
  <c r="F66" i="813"/>
  <c r="H65" i="813"/>
  <c r="F65" i="813"/>
  <c r="H64" i="813"/>
  <c r="F64" i="813"/>
  <c r="H63" i="813"/>
  <c r="F63" i="813"/>
  <c r="H62" i="813"/>
  <c r="F62" i="813"/>
  <c r="H61" i="813"/>
  <c r="F61" i="813"/>
  <c r="H57" i="813"/>
  <c r="F57" i="813"/>
  <c r="H56" i="813"/>
  <c r="F56" i="813"/>
  <c r="H55" i="813"/>
  <c r="F55" i="813"/>
  <c r="H54" i="813"/>
  <c r="F54" i="813"/>
  <c r="H53" i="813"/>
  <c r="F53" i="813"/>
  <c r="H52" i="813"/>
  <c r="F52" i="813"/>
  <c r="H51" i="813"/>
  <c r="F51" i="813"/>
  <c r="H50" i="813"/>
  <c r="F50" i="813"/>
  <c r="H49" i="813"/>
  <c r="F49" i="813"/>
  <c r="H48" i="813"/>
  <c r="F48" i="813"/>
  <c r="H47" i="813"/>
  <c r="F47" i="813"/>
  <c r="H46" i="813"/>
  <c r="F46" i="813"/>
  <c r="H45" i="813"/>
  <c r="F45" i="813"/>
  <c r="H42" i="813"/>
  <c r="F42" i="813"/>
  <c r="H41" i="813"/>
  <c r="F41" i="813"/>
  <c r="H39" i="813"/>
  <c r="F39" i="813"/>
  <c r="H37" i="813"/>
  <c r="F37" i="813"/>
  <c r="H36" i="813"/>
  <c r="F36" i="813"/>
  <c r="H35" i="813"/>
  <c r="F35" i="813"/>
  <c r="H34" i="813"/>
  <c r="F34" i="813"/>
  <c r="H33" i="813"/>
  <c r="F33" i="813"/>
  <c r="H32" i="813"/>
  <c r="F32" i="813"/>
  <c r="H31" i="813"/>
  <c r="F31" i="813"/>
  <c r="H30" i="813"/>
  <c r="F30" i="813"/>
  <c r="H29" i="813"/>
  <c r="F29" i="813"/>
  <c r="H28" i="813"/>
  <c r="F28" i="813"/>
  <c r="H27" i="813"/>
  <c r="F27" i="813"/>
  <c r="H26" i="813"/>
  <c r="F26" i="813"/>
  <c r="H24" i="813"/>
  <c r="F24" i="813"/>
  <c r="H20" i="813"/>
  <c r="F20" i="813"/>
  <c r="H19" i="813"/>
  <c r="F19" i="813"/>
  <c r="H18" i="813"/>
  <c r="F18" i="813"/>
  <c r="H17" i="813"/>
  <c r="F17" i="813"/>
  <c r="H16" i="813"/>
  <c r="F16" i="813"/>
  <c r="H15" i="813"/>
  <c r="A8" i="813"/>
  <c r="A3" i="813"/>
  <c r="A2" i="813"/>
  <c r="A1" i="813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<sst xmlns="http://schemas.openxmlformats.org/spreadsheetml/2006/main" count="1232" uniqueCount="617">
  <si>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</si>
  <si>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</si>
  <si>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</si>
  <si>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</si>
  <si>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</si>
  <si>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</si>
  <si>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</si>
  <si>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</si>
  <si>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</si>
  <si>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</si>
  <si>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</si>
  <si>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</si>
  <si>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</si>
  <si>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</si>
  <si>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</si>
  <si>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</si>
  <si>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</si>
  <si>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</si>
  <si>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</si>
  <si>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</si>
  <si>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</si>
  <si>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</si>
  <si>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</si>
  <si>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</si>
  <si>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</si>
  <si>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</si>
  <si>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</si>
  <si>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</si>
  <si>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</si>
  <si>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</si>
  <si>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</si>
  <si>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</si>
  <si>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</si>
  <si>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</si>
  <si>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</si>
  <si>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</si>
  <si>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</si>
  <si>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</si>
  <si>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</si>
  <si>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</si>
  <si>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</si>
  <si>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</si>
  <si>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</si>
  <si>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</si>
  <si>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</si>
  <si>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</si>
  <si>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</si>
  <si>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</si>
  <si>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</si>
  <si>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</si>
  <si>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</si>
  <si>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</si>
  <si>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</si>
  <si>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</si>
  <si>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</si>
  <si>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</si>
  <si>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</si>
  <si>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</si>
  <si>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</si>
  <si>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</si>
  <si>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</si>
  <si>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</si>
  <si>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</si>
  <si>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</si>
  <si>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</si>
  <si>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</si>
  <si>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</si>
  <si>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</si>
  <si>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</si>
  <si>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</si>
  <si>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</si>
  <si>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</si>
  <si>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</si>
  <si>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</si>
  <si>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</si>
  <si>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</si>
  <si>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</si>
  <si>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</si>
  <si>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</si>
  <si>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</si>
  <si>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</si>
  <si>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</si>
  <si>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</si>
  <si>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</si>
  <si>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</si>
  <si>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</si>
  <si>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</si>
  <si>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</si>
  <si>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</si>
  <si>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</si>
  <si>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</si>
  <si>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</si>
  <si>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</si>
  <si>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</si>
  <si>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</si>
  <si>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</si>
  <si>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</si>
  <si>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</si>
  <si>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</si>
  <si>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</si>
  <si>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</si>
  <si>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</si>
  <si>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</si>
  <si>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</si>
  <si>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</si>
  <si>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</si>
  <si>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</si>
  <si>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</si>
  <si>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</si>
  <si>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</si>
  <si>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</si>
  <si>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</si>
  <si>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</si>
  <si>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</si>
  <si>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</si>
  <si>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</si>
  <si>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</si>
  <si>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</si>
  <si>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</si>
  <si>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</si>
  <si>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</si>
  <si>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</si>
  <si>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</si>
  <si>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</si>
  <si>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</si>
  <si>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</si>
  <si>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</si>
  <si>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</si>
  <si>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</si>
  <si>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</si>
  <si>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</si>
  <si>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</si>
  <si>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</si>
  <si>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</si>
  <si>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</si>
  <si>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</si>
  <si>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</si>
  <si>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</si>
  <si>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</si>
  <si>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</si>
  <si>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</si>
  <si>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</si>
  <si>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</si>
  <si>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</si>
  <si>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</si>
  <si>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</si>
  <si>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</si>
  <si>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</si>
  <si>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</si>
  <si>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</si>
  <si>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</si>
  <si>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</si>
  <si>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</si>
  <si>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</si>
  <si>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</si>
  <si>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</si>
  <si>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</si>
  <si>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</si>
  <si>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</si>
  <si>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</si>
  <si>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</si>
  <si>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</si>
  <si>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</si>
  <si>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</si>
  <si>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</si>
  <si>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</si>
  <si>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</si>
  <si>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</si>
  <si>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</si>
  <si>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</si>
  <si>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</si>
  <si>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</si>
  <si>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</si>
  <si>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</si>
  <si>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</si>
  <si>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</si>
  <si>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</si>
  <si>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</si>
  <si>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</si>
  <si>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</si>
  <si>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</si>
  <si>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</si>
  <si>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</si>
  <si>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</si>
  <si>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</si>
  <si>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</si>
  <si>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</si>
  <si>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</si>
  <si>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</si>
  <si>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</si>
  <si>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</si>
  <si>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</si>
  <si>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</si>
  <si>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</si>
  <si>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</si>
  <si>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</si>
  <si>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</si>
  <si>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</si>
  <si>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</si>
  <si>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</si>
  <si>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</si>
  <si>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</si>
  <si>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</si>
  <si>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</si>
  <si>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</si>
  <si>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</si>
  <si>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</si>
  <si>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</si>
  <si>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</si>
  <si>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</si>
  <si>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</si>
  <si>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</si>
  <si>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</si>
  <si>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</si>
  <si>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</si>
  <si>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</si>
  <si>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</si>
  <si>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</si>
  <si>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</si>
  <si>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</si>
  <si>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</si>
  <si>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</si>
  <si>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</si>
  <si>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</si>
  <si>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</si>
  <si>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</si>
  <si>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</si>
  <si>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</si>
  <si>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</si>
  <si>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</si>
  <si>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</si>
  <si>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</si>
  <si>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</si>
  <si>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</si>
  <si>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</si>
  <si>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</si>
  <si>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</si>
  <si>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</si>
  <si>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</si>
  <si>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</si>
  <si>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</si>
  <si>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</si>
  <si>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</si>
  <si>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</si>
  <si>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</si>
  <si>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</si>
  <si>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</si>
  <si>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</si>
  <si>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</si>
  <si>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</si>
  <si>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</si>
  <si>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</si>
  <si>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</si>
  <si>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</si>
  <si>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</si>
  <si>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</si>
  <si>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</si>
  <si>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</si>
  <si>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</si>
  <si>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</si>
  <si>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</si>
  <si>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</si>
  <si>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</si>
  <si>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</si>
  <si>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</si>
  <si>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</si>
  <si>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</si>
  <si>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</si>
  <si>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</si>
  <si>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</si>
  <si>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</si>
  <si>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</si>
  <si>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</si>
  <si>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</si>
  <si>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</si>
  <si>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</si>
  <si>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</si>
  <si>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</si>
  <si>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</si>
  <si>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</si>
  <si>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</si>
  <si>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</si>
  <si>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</si>
  <si>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</si>
  <si>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</si>
  <si>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</si>
  <si>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</si>
  <si>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</si>
  <si>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</si>
  <si>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</si>
  <si>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</si>
  <si>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</si>
  <si>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</si>
  <si>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</si>
  <si>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</si>
  <si>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</si>
  <si>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</si>
  <si>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</si>
  <si>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</si>
  <si>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</si>
  <si>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</si>
  <si>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</si>
  <si>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</si>
  <si>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</si>
  <si>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</si>
  <si>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</si>
  <si>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</si>
  <si>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</si>
  <si>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</si>
  <si>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</si>
  <si>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</si>
  <si>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</si>
  <si>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</si>
  <si>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</si>
  <si>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</si>
  <si>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</si>
  <si>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</si>
  <si>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</si>
  <si>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</si>
  <si>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</si>
  <si>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</si>
  <si>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</si>
  <si>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</si>
  <si>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</si>
  <si>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</si>
  <si>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</si>
  <si>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</si>
  <si>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</si>
  <si>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</si>
  <si>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</si>
  <si>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</si>
  <si>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</si>
  <si>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</si>
  <si>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</si>
  <si>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</si>
  <si>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</si>
  <si>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</si>
  <si>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</si>
  <si>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</si>
  <si>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</si>
  <si>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</si>
  <si>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</si>
  <si>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</si>
  <si>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</si>
  <si>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</si>
  <si>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</si>
  <si>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</si>
  <si>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</si>
  <si>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</si>
  <si>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</si>
  <si>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</si>
  <si>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</si>
  <si>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</si>
  <si>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</si>
  <si>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</si>
  <si>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</si>
  <si>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</si>
  <si>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</si>
  <si>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</si>
  <si>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</si>
  <si>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</si>
  <si>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</si>
  <si>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</si>
  <si>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</si>
  <si>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</si>
  <si>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</si>
  <si>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</si>
  <si>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</si>
  <si>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</si>
  <si>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</si>
  <si>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</si>
  <si>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</si>
  <si>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</si>
  <si>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</si>
  <si>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</si>
  <si>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</si>
  <si>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</si>
  <si>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</si>
  <si>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</si>
  <si>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</si>
  <si>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</si>
  <si>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</si>
  <si>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</si>
  <si>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</si>
  <si>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</si>
  <si>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</si>
  <si>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</si>
  <si>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</si>
  <si>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</si>
  <si>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</si>
  <si>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</si>
  <si>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</si>
  <si>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</si>
  <si>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</si>
  <si>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</si>
  <si>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</si>
  <si>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</si>
  <si>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</si>
  <si>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</si>
  <si>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</si>
  <si>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</si>
  <si>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</si>
  <si>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</si>
  <si>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</si>
  <si>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</si>
  <si>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</si>
  <si>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</si>
  <si>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</si>
  <si>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</si>
  <si>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</si>
  <si>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</si>
  <si>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</si>
  <si>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</si>
  <si>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</si>
  <si>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</si>
  <si>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</si>
  <si>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</si>
  <si>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</si>
  <si>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</si>
  <si>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</si>
  <si>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</si>
  <si>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</si>
  <si>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</si>
  <si>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</si>
  <si>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>Telecon schedule</t>
  </si>
  <si>
    <t>Standing committee motions</t>
  </si>
  <si>
    <t>ME</t>
  </si>
  <si>
    <t>Publicity (PUB)</t>
  </si>
  <si>
    <t>Task Group motions</t>
  </si>
  <si>
    <t>TGah - Sub 1 GHz (S1G</t>
  </si>
  <si>
    <t>TGay - Next Generation 60 GHz (NG60)</t>
  </si>
  <si>
    <t xml:space="preserve">    5.4</t>
  </si>
  <si>
    <t>Study Group / Topic Interest Group motions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</si>
  <si>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</si>
  <si>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</si>
  <si>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</si>
  <si>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</si>
  <si>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</si>
  <si>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</si>
  <si>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</si>
  <si>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</si>
  <si>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</si>
  <si>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</si>
  <si>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</si>
  <si>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</si>
  <si>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</si>
  <si>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</si>
  <si>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</si>
  <si>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</si>
  <si>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</si>
  <si>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</si>
  <si>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</si>
  <si>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</si>
  <si>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</si>
  <si>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</si>
  <si>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</si>
  <si>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</si>
  <si>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</si>
  <si>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</si>
  <si>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</si>
  <si>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</si>
  <si>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</si>
  <si>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</si>
  <si>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</si>
  <si>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</si>
  <si>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</si>
  <si>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</si>
  <si>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</si>
  <si>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</si>
  <si>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</si>
  <si>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</si>
  <si>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</si>
  <si>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</si>
  <si>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</si>
  <si>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</si>
  <si>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</si>
  <si>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</si>
  <si>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</si>
  <si>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</si>
  <si>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</si>
  <si>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</si>
  <si>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</si>
  <si>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</si>
  <si>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</si>
  <si>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</si>
  <si>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</si>
  <si>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</si>
  <si>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</si>
  <si>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</si>
  <si>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</si>
  <si>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</si>
  <si>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</si>
  <si>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</si>
  <si>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</si>
  <si>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</si>
  <si>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</si>
  <si>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</si>
  <si>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</si>
  <si>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</si>
  <si>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</si>
  <si>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</si>
  <si>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</si>
  <si>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</si>
  <si>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</si>
  <si>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</si>
  <si>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</si>
  <si>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</si>
  <si>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</si>
  <si>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</si>
  <si>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</si>
  <si>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</si>
  <si>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</si>
  <si>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</si>
  <si>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</si>
  <si>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</si>
  <si>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</si>
  <si>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</si>
  <si>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</si>
  <si>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</si>
  <si>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</si>
  <si>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</si>
  <si>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</si>
  <si>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</si>
  <si>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</si>
  <si>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</si>
  <si>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</si>
  <si>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</si>
  <si>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</si>
  <si>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</si>
  <si>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</si>
  <si>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</si>
  <si>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</si>
  <si>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</si>
  <si>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</si>
  <si>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</si>
  <si>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</si>
  <si>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</si>
  <si>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</si>
  <si>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</si>
  <si>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</si>
  <si>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</si>
  <si>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</si>
  <si>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</si>
  <si>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</si>
  <si>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</si>
  <si>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</si>
  <si>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</si>
  <si>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</si>
  <si>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</si>
  <si>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</si>
  <si>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</si>
  <si>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</si>
  <si>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</si>
  <si>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</si>
  <si>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 xml:space="preserve">      2.4.1</t>
  </si>
  <si>
    <t>Passing of Kim Chang</t>
  </si>
  <si>
    <t>R2</t>
  </si>
  <si>
    <t>Treasurer's  Report</t>
  </si>
  <si>
    <t>802E - Privacy</t>
  </si>
  <si>
    <t>Zuniga</t>
  </si>
  <si>
    <t>Status of response of IEEE-SA to questions from 802.11 members</t>
  </si>
  <si>
    <t>New:R2 R3</t>
  </si>
  <si>
    <t>R4</t>
  </si>
  <si>
    <t>How to respond to liaison from ISO/IEC JTC1/SC25/WG3 relating to ISO/IEC 11801-6</t>
  </si>
  <si>
    <t xml:space="preserve">    5.10</t>
  </si>
  <si>
    <t>New:R4</t>
  </si>
  <si>
    <t>Ad-hoc to respond to 3GPP liaison on LWA / LWIP</t>
  </si>
  <si>
    <t>Appointed positions</t>
  </si>
  <si>
    <t>R5</t>
  </si>
  <si>
    <t>Legacy Element ID allocation for ESP</t>
  </si>
  <si>
    <t>Fischer</t>
  </si>
  <si>
    <t>New:R4 R5</t>
  </si>
  <si>
    <t xml:space="preserve">    5.11</t>
  </si>
  <si>
    <t>Legacy Element ID allocation for UPSIM</t>
  </si>
  <si>
    <t>Torab</t>
  </si>
  <si>
    <t>New:R5</t>
  </si>
  <si>
    <t xml:space="preserve">    5.12</t>
  </si>
  <si>
    <t>AQ **</t>
  </si>
  <si>
    <t>AH **</t>
  </si>
  <si>
    <t>doc.: IEEE 802.11-16/0214r6</t>
  </si>
  <si>
    <t>Liaison response to 3GPP</t>
  </si>
  <si>
    <t>Palm</t>
  </si>
  <si>
    <t>R6</t>
  </si>
  <si>
    <t>Chen</t>
  </si>
  <si>
    <t>802.19 liaison report</t>
  </si>
  <si>
    <t>New:R6</t>
  </si>
  <si>
    <t xml:space="preserve">      3.6.5</t>
  </si>
  <si>
    <t xml:space="preserve">      3.6.6</t>
  </si>
  <si>
    <t>EC 5G SC</t>
  </si>
  <si>
    <t>11-16/455</t>
  </si>
  <si>
    <t>New:R5 R6</t>
  </si>
  <si>
    <t xml:space="preserve">      6.1.1</t>
  </si>
  <si>
    <t xml:space="preserve">      6.1.2</t>
  </si>
  <si>
    <t xml:space="preserve">      6.1.3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</si>
  <si>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</si>
  <si>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</si>
  <si>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</si>
  <si>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</si>
  <si>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</si>
  <si>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</si>
  <si>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</si>
  <si>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</si>
  <si>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</si>
  <si>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</si>
  <si>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</si>
  <si>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</si>
  <si>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</si>
  <si>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</si>
  <si>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</si>
  <si>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</si>
  <si>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Discussion on reasons for Abstain and how they affect voting rights</t>
  </si>
  <si>
    <t>R1 R6</t>
  </si>
  <si>
    <t xml:space="preserve">    7.4</t>
  </si>
  <si>
    <t xml:space="preserve">  8</t>
  </si>
  <si>
    <t xml:space="preserve">    8.1</t>
  </si>
  <si>
    <t xml:space="preserve">    8.2</t>
  </si>
  <si>
    <t xml:space="preserve">   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</si>
</sst>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83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545647</xdr:colOff>
      <xdr:row>1</xdr:row>
      <xdr:rowOff>80283</xdr:rowOff>
    </xdr:from>
    <xdr:to>
      <xdr:col>24</xdr:col>
      <xdr:colOff>259336</xdr:colOff>
      <xdr:row>2</xdr:row>
      <xdr:rowOff>289833</xdr:rowOff>
    </xdr:to>
    <xdr:sp macro="" textlink="">
      <xdr:nvSpPr>
        <xdr:cNvPr id="24" name="Rectangular Callout 23"/>
        <xdr:cNvSpPr/>
      </xdr:nvSpPr>
      <xdr:spPr bwMode="auto">
        <a:xfrm>
          <a:off x="13717361" y="434069"/>
          <a:ext cx="2162975" cy="468085"/>
        </a:xfrm>
        <a:prstGeom prst="wedgeRectCallout">
          <a:avLst>
            <a:gd name="adj1" fmla="val -117674"/>
            <a:gd name="adj2" fmla="val 801737"/>
          </a:avLst>
        </a:prstGeom>
        <a:solidFill>
          <a:srgbClr val="CCFFCC">
            <a:alpha val="65882"/>
          </a:srgb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802.11ak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46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24" TargetMode="External"/><Relationship Id="rId63" Type="http://schemas.openxmlformats.org/officeDocument/2006/relationships/hyperlink" Target="https://mentor.ieee.org/802.11/dcn/11-16-0216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5" TargetMode="External"/><Relationship Id="rId89" Type="http://schemas.openxmlformats.org/officeDocument/2006/relationships/hyperlink" Target="https://mentor.ieee.org/802.11/dcn/11-16-0216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25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1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hyperlink" Target="https://mentor.ieee.org/802.11/dcn/11-16-0216" TargetMode="External"/><Relationship Id="rId19" Type="http://schemas.openxmlformats.org/officeDocument/2006/relationships/hyperlink" Target="https://mentor.ieee.org/802.11/dcn/11-16-0246" TargetMode="External"/><Relationship Id="rId14" Type="http://schemas.openxmlformats.org/officeDocument/2006/relationships/hyperlink" Target="https://mentor.ieee.org/802.11/dcn/11-16-0215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15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4" TargetMode="External"/><Relationship Id="rId64" Type="http://schemas.openxmlformats.org/officeDocument/2006/relationships/hyperlink" Target="https://mentor.ieee.org/802.11/dcn/11-16-0246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5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6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22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24" TargetMode="External"/><Relationship Id="rId62" Type="http://schemas.openxmlformats.org/officeDocument/2006/relationships/hyperlink" Target="https://mentor.ieee.org/802.11/dcn/11-16-0216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hyperlink" Target="https://mentor.ieee.org/802.11/dcn/11-16-0224" TargetMode="External"/><Relationship Id="rId91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4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25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1" sqref="C11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579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524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446</v>
      </c>
      <c r="D10" s="23"/>
      <c r="E10" s="23"/>
      <c r="F10" s="23"/>
      <c r="G10" s="23"/>
      <c r="H10" s="34"/>
      <c r="I10" s="57" t="s">
        <v>455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456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471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0" t="s">
        <v>136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2"/>
    </row>
    <row r="23" spans="1:16" ht="20.100000000000001" customHeight="1" x14ac:dyDescent="0.3">
      <c r="B23" s="36" t="s">
        <v>135</v>
      </c>
      <c r="C23" s="27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</row>
    <row r="24" spans="1:16" ht="20.100000000000001" customHeight="1" x14ac:dyDescent="0.25">
      <c r="C24" s="276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8"/>
    </row>
    <row r="32" spans="1:16" ht="20.100000000000001" customHeight="1" x14ac:dyDescent="0.25">
      <c r="B32" s="37"/>
      <c r="C32" s="269"/>
      <c r="D32" s="269"/>
      <c r="E32" s="269"/>
      <c r="F32" s="26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8"/>
      <c r="D34" s="268"/>
      <c r="E34" s="268"/>
      <c r="F34" s="26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8"/>
      <c r="D36" s="268"/>
      <c r="E36" s="268"/>
      <c r="F36" s="268"/>
    </row>
    <row r="37" spans="2:6" ht="20.100000000000001" customHeight="1" x14ac:dyDescent="0.25">
      <c r="C37" s="268"/>
      <c r="D37" s="268"/>
      <c r="E37" s="268"/>
      <c r="F37" s="2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5" t="str">
        <f>Parameters!B1</f>
        <v>156th IEEE 802.11 WIRELESS LOCAL AREA NETWORKS SESSION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7"/>
      <c r="IS2" s="1" t="s">
        <v>4</v>
      </c>
    </row>
    <row r="3" spans="1:253" ht="15.75" customHeight="1" x14ac:dyDescent="0.2"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/>
    </row>
    <row r="4" spans="1:253" ht="15.75" customHeight="1" x14ac:dyDescent="0.2">
      <c r="B4" s="291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3"/>
    </row>
    <row r="5" spans="1:253" ht="21" customHeight="1" x14ac:dyDescent="0.2">
      <c r="B5" s="294" t="str">
        <f>Parameters!B2</f>
        <v>The Venetian Macao, Macao, PRC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253" ht="15.75" customHeight="1" x14ac:dyDescent="0.2"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</row>
    <row r="7" spans="1:253" ht="15.75" customHeight="1" x14ac:dyDescent="0.2">
      <c r="A7" s="54"/>
      <c r="B7" s="296" t="str">
        <f>Parameters!B3</f>
        <v>March 13-18, 2016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74"/>
      <c r="R7" s="74"/>
    </row>
    <row r="8" spans="1:253" ht="15.75" customHeight="1" x14ac:dyDescent="0.2">
      <c r="A8" s="5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5" t="s">
        <v>3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74"/>
      <c r="R25" s="74"/>
    </row>
    <row r="26" spans="1:21" ht="15.75" customHeight="1" x14ac:dyDescent="0.2">
      <c r="A26" s="5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74"/>
      <c r="R26" s="74"/>
    </row>
    <row r="27" spans="1:21" ht="15.75" customHeight="1" x14ac:dyDescent="0.2">
      <c r="B27" s="282" t="s">
        <v>134</v>
      </c>
      <c r="C27" s="282"/>
      <c r="D27" s="282"/>
      <c r="E27" s="282"/>
      <c r="F27" s="282"/>
      <c r="G27" s="282"/>
      <c r="H27" s="282"/>
      <c r="I27" s="282"/>
      <c r="J27" s="283"/>
      <c r="K27" s="283"/>
      <c r="L27" s="279" t="str">
        <f>Title!C14</f>
        <v>adrian.p.stephens@ieee.org</v>
      </c>
      <c r="M27" s="280"/>
      <c r="N27" s="280"/>
      <c r="O27" s="280"/>
      <c r="P27" s="280"/>
      <c r="Q27" s="280"/>
      <c r="R27" s="280"/>
    </row>
    <row r="28" spans="1:21" ht="15.75" customHeight="1" x14ac:dyDescent="0.2">
      <c r="B28" s="284"/>
      <c r="C28" s="284"/>
      <c r="D28" s="284"/>
      <c r="E28" s="284"/>
      <c r="F28" s="284"/>
      <c r="G28" s="284"/>
      <c r="H28" s="284"/>
      <c r="I28" s="284"/>
      <c r="J28" s="283"/>
      <c r="K28" s="283"/>
      <c r="L28" s="281"/>
      <c r="M28" s="281"/>
      <c r="N28" s="281"/>
      <c r="O28" s="281"/>
      <c r="P28" s="281"/>
      <c r="Q28" s="281"/>
      <c r="R28" s="281"/>
    </row>
    <row r="29" spans="1:21" ht="15.75" customHeight="1" x14ac:dyDescent="0.2">
      <c r="B29" s="282" t="s">
        <v>54</v>
      </c>
      <c r="C29" s="282"/>
      <c r="D29" s="282"/>
      <c r="E29" s="282"/>
      <c r="F29" s="282"/>
      <c r="G29" s="282"/>
      <c r="H29" s="282"/>
      <c r="I29" s="282"/>
      <c r="J29" s="283"/>
      <c r="K29" s="283"/>
      <c r="L29" s="279" t="str">
        <f>Title!I14</f>
        <v>jrosdahl@ieee.org</v>
      </c>
      <c r="M29" s="280"/>
      <c r="N29" s="280"/>
      <c r="O29" s="280"/>
      <c r="P29" s="280"/>
      <c r="Q29" s="280"/>
      <c r="R29" s="280"/>
    </row>
    <row r="30" spans="1:21" ht="15.75" customHeight="1" x14ac:dyDescent="0.2">
      <c r="B30" s="284"/>
      <c r="C30" s="284"/>
      <c r="D30" s="284"/>
      <c r="E30" s="284"/>
      <c r="F30" s="284"/>
      <c r="G30" s="284"/>
      <c r="H30" s="284"/>
      <c r="I30" s="284"/>
      <c r="J30" s="283"/>
      <c r="K30" s="283"/>
      <c r="L30" s="281"/>
      <c r="M30" s="281"/>
      <c r="N30" s="281"/>
      <c r="O30" s="281"/>
      <c r="P30" s="281"/>
      <c r="Q30" s="281"/>
      <c r="R30" s="281"/>
    </row>
    <row r="31" spans="1:21" ht="15.75" customHeight="1" x14ac:dyDescent="0.2">
      <c r="B31" s="282" t="s">
        <v>65</v>
      </c>
      <c r="C31" s="282"/>
      <c r="D31" s="282"/>
      <c r="E31" s="282"/>
      <c r="F31" s="282"/>
      <c r="G31" s="282"/>
      <c r="H31" s="282"/>
      <c r="I31" s="282"/>
      <c r="J31" s="283"/>
      <c r="K31" s="283"/>
      <c r="L31" s="279" t="str">
        <f>Title!I20</f>
        <v>dorothy.stanley@hpe.com</v>
      </c>
      <c r="M31" s="280"/>
      <c r="N31" s="280"/>
      <c r="O31" s="280"/>
      <c r="P31" s="280"/>
      <c r="Q31" s="280"/>
      <c r="R31" s="280"/>
    </row>
    <row r="32" spans="1:21" ht="15.75" customHeight="1" x14ac:dyDescent="0.2">
      <c r="B32" s="284"/>
      <c r="C32" s="284"/>
      <c r="D32" s="284"/>
      <c r="E32" s="284"/>
      <c r="F32" s="284"/>
      <c r="G32" s="284"/>
      <c r="H32" s="284"/>
      <c r="I32" s="284"/>
      <c r="J32" s="283"/>
      <c r="K32" s="283"/>
      <c r="L32" s="281"/>
      <c r="M32" s="281"/>
      <c r="N32" s="281"/>
      <c r="O32" s="281"/>
      <c r="P32" s="281"/>
      <c r="Q32" s="281"/>
      <c r="R32" s="281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B41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304" t="s">
        <v>107</v>
      </c>
      <c r="B3" s="304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517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521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516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484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490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518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550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486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485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489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487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488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519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520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445</v>
      </c>
      <c r="B29" s="187" t="s">
        <v>475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472</v>
      </c>
      <c r="C33" s="2"/>
      <c r="D33" s="2"/>
    </row>
    <row r="34" spans="1:4" x14ac:dyDescent="0.2">
      <c r="A34" s="52" t="s">
        <v>125</v>
      </c>
      <c r="B34" s="76" t="s">
        <v>473</v>
      </c>
      <c r="C34" s="2"/>
      <c r="D34" s="2"/>
    </row>
    <row r="35" spans="1:4" x14ac:dyDescent="0.2">
      <c r="A35" s="52" t="s">
        <v>126</v>
      </c>
      <c r="B35" s="76" t="s">
        <v>480</v>
      </c>
      <c r="C35" s="2"/>
      <c r="D35" s="2"/>
    </row>
    <row r="36" spans="1:4" ht="14.25" x14ac:dyDescent="0.2">
      <c r="A36" s="52" t="s">
        <v>129</v>
      </c>
      <c r="B36" s="76" t="s">
        <v>522</v>
      </c>
      <c r="C36" s="2"/>
      <c r="D36" s="2"/>
    </row>
    <row r="37" spans="1:4" ht="14.25" x14ac:dyDescent="0.2">
      <c r="A37" s="52" t="s">
        <v>131</v>
      </c>
      <c r="B37" s="76" t="s">
        <v>481</v>
      </c>
      <c r="C37" s="2"/>
      <c r="D37" s="2"/>
    </row>
    <row r="38" spans="1:4" x14ac:dyDescent="0.2">
      <c r="A38" s="52" t="s">
        <v>130</v>
      </c>
      <c r="B38" s="76" t="s">
        <v>523</v>
      </c>
      <c r="C38" s="2"/>
      <c r="D38" s="2"/>
    </row>
    <row r="39" spans="1:4" x14ac:dyDescent="0.2">
      <c r="A39" s="52" t="s">
        <v>127</v>
      </c>
      <c r="B39" s="76" t="s">
        <v>474</v>
      </c>
      <c r="C39" s="2"/>
      <c r="D39" s="2"/>
    </row>
    <row r="40" spans="1:4" x14ac:dyDescent="0.2">
      <c r="A40" s="52" t="s">
        <v>2</v>
      </c>
      <c r="B40" s="76" t="s">
        <v>482</v>
      </c>
      <c r="C40" s="2"/>
      <c r="D40" s="2"/>
    </row>
    <row r="41" spans="1:4" x14ac:dyDescent="0.2">
      <c r="A41" s="52" t="s">
        <v>128</v>
      </c>
      <c r="B41" s="76" t="s">
        <v>483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70" zoomScaleNormal="70" workbookViewId="0">
      <selection activeCell="U27" sqref="U27:Z29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05" t="str">
        <f>" 802.11 Agenda R" &amp;Parameters!B8</f>
        <v xml:space="preserve"> 802.11 Agenda R6</v>
      </c>
      <c r="B1" s="307" t="str">
        <f>Parameters!B2</f>
        <v>The Venetian Macao, Macao, PRC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</row>
    <row r="2" spans="1:32" s="2" customFormat="1" ht="20.25" customHeight="1" x14ac:dyDescent="0.2">
      <c r="A2" s="306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06"/>
      <c r="B3" s="332" t="str">
        <f>Parameters!B3</f>
        <v>March 13-18, 2016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51">
        <f>B5+1</f>
        <v>42443</v>
      </c>
      <c r="D5" s="352"/>
      <c r="E5" s="352"/>
      <c r="F5" s="352"/>
      <c r="G5" s="352"/>
      <c r="H5" s="353"/>
      <c r="I5" s="351">
        <f>B5+2</f>
        <v>42444</v>
      </c>
      <c r="J5" s="352"/>
      <c r="K5" s="352"/>
      <c r="L5" s="352"/>
      <c r="M5" s="352"/>
      <c r="N5" s="353"/>
      <c r="O5" s="351">
        <f>B5+3</f>
        <v>42445</v>
      </c>
      <c r="P5" s="352"/>
      <c r="Q5" s="352"/>
      <c r="R5" s="352"/>
      <c r="S5" s="352"/>
      <c r="T5" s="353"/>
      <c r="U5" s="351">
        <f>B5+4</f>
        <v>42446</v>
      </c>
      <c r="V5" s="352"/>
      <c r="W5" s="352"/>
      <c r="X5" s="352"/>
      <c r="Y5" s="352"/>
      <c r="Z5" s="353"/>
      <c r="AA5" s="351">
        <f>B5+5</f>
        <v>42447</v>
      </c>
      <c r="AB5" s="352"/>
      <c r="AC5" s="352"/>
      <c r="AD5" s="352"/>
      <c r="AE5" s="352"/>
      <c r="AF5" s="353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28" t="s">
        <v>150</v>
      </c>
      <c r="J6" s="329"/>
      <c r="K6" s="329"/>
      <c r="L6" s="329"/>
      <c r="M6" s="32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325"/>
      <c r="D7" s="314" t="s">
        <v>57</v>
      </c>
      <c r="E7" s="325"/>
      <c r="F7" s="325"/>
      <c r="G7" s="325"/>
      <c r="H7" s="325"/>
      <c r="I7" s="311" t="s">
        <v>149</v>
      </c>
      <c r="J7" s="325"/>
      <c r="K7" s="316" t="s">
        <v>154</v>
      </c>
      <c r="L7" s="308" t="s">
        <v>56</v>
      </c>
      <c r="M7" s="368" t="s">
        <v>479</v>
      </c>
      <c r="N7" s="325"/>
      <c r="O7" s="358" t="s">
        <v>1</v>
      </c>
      <c r="P7" s="330" t="s">
        <v>162</v>
      </c>
      <c r="Q7" s="314" t="s">
        <v>57</v>
      </c>
      <c r="R7" s="368" t="s">
        <v>479</v>
      </c>
      <c r="S7" s="365" t="s">
        <v>47</v>
      </c>
      <c r="T7" s="325"/>
      <c r="U7" s="358" t="s">
        <v>1</v>
      </c>
      <c r="V7" s="314" t="s">
        <v>577</v>
      </c>
      <c r="W7" s="308" t="s">
        <v>56</v>
      </c>
      <c r="X7" s="325"/>
      <c r="Y7" s="316" t="s">
        <v>154</v>
      </c>
      <c r="Z7" s="362" t="s">
        <v>477</v>
      </c>
      <c r="AA7" s="342" t="s">
        <v>68</v>
      </c>
      <c r="AB7" s="343"/>
      <c r="AC7" s="343"/>
      <c r="AD7" s="343"/>
      <c r="AE7" s="343"/>
      <c r="AF7" s="344"/>
    </row>
    <row r="8" spans="1:32" s="2" customFormat="1" ht="15.75" customHeight="1" x14ac:dyDescent="0.2">
      <c r="A8" s="103" t="s">
        <v>37</v>
      </c>
      <c r="B8" s="177"/>
      <c r="C8" s="326"/>
      <c r="D8" s="315"/>
      <c r="E8" s="326"/>
      <c r="F8" s="326"/>
      <c r="G8" s="326"/>
      <c r="H8" s="326"/>
      <c r="I8" s="312"/>
      <c r="J8" s="326"/>
      <c r="K8" s="317"/>
      <c r="L8" s="309"/>
      <c r="M8" s="369"/>
      <c r="N8" s="326"/>
      <c r="O8" s="359"/>
      <c r="P8" s="331"/>
      <c r="Q8" s="315"/>
      <c r="R8" s="369"/>
      <c r="S8" s="366"/>
      <c r="T8" s="326"/>
      <c r="U8" s="359"/>
      <c r="V8" s="315"/>
      <c r="W8" s="309"/>
      <c r="X8" s="326"/>
      <c r="Y8" s="317"/>
      <c r="Z8" s="363"/>
      <c r="AA8" s="345"/>
      <c r="AB8" s="346"/>
      <c r="AC8" s="346"/>
      <c r="AD8" s="346"/>
      <c r="AE8" s="346"/>
      <c r="AF8" s="347"/>
    </row>
    <row r="9" spans="1:32" s="2" customFormat="1" ht="15.75" customHeight="1" x14ac:dyDescent="0.2">
      <c r="A9" s="181" t="s">
        <v>35</v>
      </c>
      <c r="B9" s="97"/>
      <c r="C9" s="326"/>
      <c r="D9" s="315"/>
      <c r="E9" s="326"/>
      <c r="F9" s="326"/>
      <c r="G9" s="326"/>
      <c r="H9" s="326"/>
      <c r="I9" s="312"/>
      <c r="J9" s="326"/>
      <c r="K9" s="317"/>
      <c r="L9" s="309"/>
      <c r="M9" s="369"/>
      <c r="N9" s="326"/>
      <c r="O9" s="359"/>
      <c r="P9" s="331"/>
      <c r="Q9" s="315"/>
      <c r="R9" s="369"/>
      <c r="S9" s="366"/>
      <c r="T9" s="326"/>
      <c r="U9" s="359"/>
      <c r="V9" s="315"/>
      <c r="W9" s="309"/>
      <c r="X9" s="326"/>
      <c r="Y9" s="317"/>
      <c r="Z9" s="363"/>
      <c r="AA9" s="345"/>
      <c r="AB9" s="346"/>
      <c r="AC9" s="346"/>
      <c r="AD9" s="346"/>
      <c r="AE9" s="346"/>
      <c r="AF9" s="347"/>
    </row>
    <row r="10" spans="1:32" s="2" customFormat="1" ht="15.75" customHeight="1" x14ac:dyDescent="0.2">
      <c r="A10" s="181" t="s">
        <v>36</v>
      </c>
      <c r="B10" s="97"/>
      <c r="C10" s="327"/>
      <c r="D10" s="315"/>
      <c r="E10" s="327"/>
      <c r="F10" s="327"/>
      <c r="G10" s="327"/>
      <c r="H10" s="327"/>
      <c r="I10" s="313"/>
      <c r="J10" s="327"/>
      <c r="K10" s="317"/>
      <c r="L10" s="310"/>
      <c r="M10" s="370"/>
      <c r="N10" s="327"/>
      <c r="O10" s="360"/>
      <c r="P10" s="331"/>
      <c r="Q10" s="315"/>
      <c r="R10" s="370"/>
      <c r="S10" s="367"/>
      <c r="T10" s="327"/>
      <c r="U10" s="360"/>
      <c r="V10" s="315"/>
      <c r="W10" s="310"/>
      <c r="X10" s="327"/>
      <c r="Y10" s="317"/>
      <c r="Z10" s="364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">
      <c r="A11" s="182" t="s">
        <v>22</v>
      </c>
      <c r="B11" s="180"/>
      <c r="C11" s="387" t="s">
        <v>7</v>
      </c>
      <c r="D11" s="388"/>
      <c r="E11" s="388"/>
      <c r="F11" s="388"/>
      <c r="G11" s="388"/>
      <c r="H11" s="361"/>
      <c r="I11" s="321" t="s">
        <v>7</v>
      </c>
      <c r="J11" s="321"/>
      <c r="K11" s="321"/>
      <c r="L11" s="321"/>
      <c r="M11" s="321"/>
      <c r="N11" s="321"/>
      <c r="O11" s="361" t="s">
        <v>7</v>
      </c>
      <c r="P11" s="321"/>
      <c r="Q11" s="321"/>
      <c r="R11" s="321"/>
      <c r="S11" s="321"/>
      <c r="T11" s="321"/>
      <c r="U11" s="321" t="s">
        <v>7</v>
      </c>
      <c r="V11" s="321"/>
      <c r="W11" s="321"/>
      <c r="X11" s="321"/>
      <c r="Y11" s="321"/>
      <c r="Z11" s="321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2">
      <c r="A12" s="179" t="s">
        <v>21</v>
      </c>
      <c r="B12" s="97"/>
      <c r="C12" s="333" t="s">
        <v>476</v>
      </c>
      <c r="D12" s="334"/>
      <c r="E12" s="334"/>
      <c r="F12" s="334"/>
      <c r="G12" s="334"/>
      <c r="H12" s="335"/>
      <c r="I12" s="322" t="s">
        <v>66</v>
      </c>
      <c r="J12" s="322" t="s">
        <v>66</v>
      </c>
      <c r="K12" s="314" t="s">
        <v>57</v>
      </c>
      <c r="L12" s="325"/>
      <c r="M12" s="318" t="s">
        <v>478</v>
      </c>
      <c r="N12" s="362" t="s">
        <v>477</v>
      </c>
      <c r="O12" s="333" t="s">
        <v>67</v>
      </c>
      <c r="P12" s="334"/>
      <c r="Q12" s="334"/>
      <c r="R12" s="334"/>
      <c r="S12" s="334"/>
      <c r="T12" s="335"/>
      <c r="U12" s="322" t="s">
        <v>66</v>
      </c>
      <c r="V12" s="316" t="s">
        <v>154</v>
      </c>
      <c r="W12" s="314" t="s">
        <v>57</v>
      </c>
      <c r="X12" s="308" t="s">
        <v>56</v>
      </c>
      <c r="Y12" s="318" t="s">
        <v>478</v>
      </c>
      <c r="Z12" s="362" t="s">
        <v>477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2">
      <c r="A13" s="179" t="s">
        <v>23</v>
      </c>
      <c r="B13" s="97"/>
      <c r="C13" s="336"/>
      <c r="D13" s="337"/>
      <c r="E13" s="337"/>
      <c r="F13" s="337"/>
      <c r="G13" s="337"/>
      <c r="H13" s="338"/>
      <c r="I13" s="323"/>
      <c r="J13" s="323"/>
      <c r="K13" s="315"/>
      <c r="L13" s="326"/>
      <c r="M13" s="319"/>
      <c r="N13" s="363"/>
      <c r="O13" s="336"/>
      <c r="P13" s="337"/>
      <c r="Q13" s="337"/>
      <c r="R13" s="337"/>
      <c r="S13" s="337"/>
      <c r="T13" s="338"/>
      <c r="U13" s="323"/>
      <c r="V13" s="317"/>
      <c r="W13" s="315"/>
      <c r="X13" s="309"/>
      <c r="Y13" s="319"/>
      <c r="Z13" s="363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2">
      <c r="A14" s="179" t="s">
        <v>24</v>
      </c>
      <c r="B14" s="97"/>
      <c r="C14" s="336"/>
      <c r="D14" s="337"/>
      <c r="E14" s="337"/>
      <c r="F14" s="337"/>
      <c r="G14" s="337"/>
      <c r="H14" s="338"/>
      <c r="I14" s="323"/>
      <c r="J14" s="323"/>
      <c r="K14" s="315"/>
      <c r="L14" s="326"/>
      <c r="M14" s="319"/>
      <c r="N14" s="363"/>
      <c r="O14" s="336"/>
      <c r="P14" s="337"/>
      <c r="Q14" s="337"/>
      <c r="R14" s="337"/>
      <c r="S14" s="337"/>
      <c r="T14" s="338"/>
      <c r="U14" s="323"/>
      <c r="V14" s="317"/>
      <c r="W14" s="315"/>
      <c r="X14" s="309"/>
      <c r="Y14" s="319"/>
      <c r="Z14" s="363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2">
      <c r="A15" s="179" t="s">
        <v>25</v>
      </c>
      <c r="B15" s="97"/>
      <c r="C15" s="339"/>
      <c r="D15" s="340"/>
      <c r="E15" s="340"/>
      <c r="F15" s="340"/>
      <c r="G15" s="340"/>
      <c r="H15" s="341"/>
      <c r="I15" s="324"/>
      <c r="J15" s="324"/>
      <c r="K15" s="315"/>
      <c r="L15" s="327"/>
      <c r="M15" s="320"/>
      <c r="N15" s="364"/>
      <c r="O15" s="339"/>
      <c r="P15" s="340"/>
      <c r="Q15" s="340"/>
      <c r="R15" s="340"/>
      <c r="S15" s="340"/>
      <c r="T15" s="341"/>
      <c r="U15" s="324"/>
      <c r="V15" s="317"/>
      <c r="W15" s="315"/>
      <c r="X15" s="310"/>
      <c r="Y15" s="320"/>
      <c r="Z15" s="364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21" t="s">
        <v>34</v>
      </c>
      <c r="D16" s="321"/>
      <c r="E16" s="321"/>
      <c r="F16" s="321"/>
      <c r="G16" s="321"/>
      <c r="H16" s="321"/>
      <c r="I16" s="321" t="s">
        <v>34</v>
      </c>
      <c r="J16" s="321"/>
      <c r="K16" s="321"/>
      <c r="L16" s="321"/>
      <c r="M16" s="321"/>
      <c r="N16" s="321"/>
      <c r="O16" s="361" t="s">
        <v>34</v>
      </c>
      <c r="P16" s="321"/>
      <c r="Q16" s="321"/>
      <c r="R16" s="321"/>
      <c r="S16" s="321"/>
      <c r="T16" s="321"/>
      <c r="U16" s="321" t="s">
        <v>34</v>
      </c>
      <c r="V16" s="321"/>
      <c r="W16" s="321"/>
      <c r="X16" s="321"/>
      <c r="Y16" s="321"/>
      <c r="Z16" s="321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6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22" t="s">
        <v>66</v>
      </c>
      <c r="D18" s="330" t="s">
        <v>162</v>
      </c>
      <c r="E18" s="389" t="s">
        <v>552</v>
      </c>
      <c r="F18" s="318" t="s">
        <v>53</v>
      </c>
      <c r="G18" s="354" t="s">
        <v>52</v>
      </c>
      <c r="H18" s="325"/>
      <c r="I18" s="358" t="s">
        <v>1</v>
      </c>
      <c r="J18" s="330" t="s">
        <v>162</v>
      </c>
      <c r="K18" s="314" t="s">
        <v>57</v>
      </c>
      <c r="L18" s="308" t="s">
        <v>56</v>
      </c>
      <c r="M18" s="354" t="s">
        <v>52</v>
      </c>
      <c r="N18" s="371" t="s">
        <v>48</v>
      </c>
      <c r="O18" s="322" t="s">
        <v>66</v>
      </c>
      <c r="P18" s="322" t="s">
        <v>66</v>
      </c>
      <c r="Q18" s="314" t="s">
        <v>57</v>
      </c>
      <c r="R18" s="356" t="s">
        <v>166</v>
      </c>
      <c r="S18" s="365" t="s">
        <v>47</v>
      </c>
      <c r="T18" s="325"/>
      <c r="U18" s="358" t="s">
        <v>1</v>
      </c>
      <c r="V18" s="330" t="s">
        <v>162</v>
      </c>
      <c r="W18" s="356" t="s">
        <v>166</v>
      </c>
      <c r="X18" s="368" t="s">
        <v>479</v>
      </c>
      <c r="Y18" s="354" t="s">
        <v>52</v>
      </c>
      <c r="Z18" s="325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23"/>
      <c r="D19" s="331"/>
      <c r="E19" s="390"/>
      <c r="F19" s="319"/>
      <c r="G19" s="354"/>
      <c r="H19" s="326"/>
      <c r="I19" s="359"/>
      <c r="J19" s="331"/>
      <c r="K19" s="315"/>
      <c r="L19" s="309"/>
      <c r="M19" s="354"/>
      <c r="N19" s="372"/>
      <c r="O19" s="323"/>
      <c r="P19" s="323"/>
      <c r="Q19" s="315"/>
      <c r="R19" s="357"/>
      <c r="S19" s="366"/>
      <c r="T19" s="326"/>
      <c r="U19" s="359"/>
      <c r="V19" s="331"/>
      <c r="W19" s="357"/>
      <c r="X19" s="369"/>
      <c r="Y19" s="354"/>
      <c r="Z19" s="326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23"/>
      <c r="D20" s="331"/>
      <c r="E20" s="390"/>
      <c r="F20" s="319"/>
      <c r="G20" s="354"/>
      <c r="H20" s="326"/>
      <c r="I20" s="359"/>
      <c r="J20" s="331"/>
      <c r="K20" s="315"/>
      <c r="L20" s="309"/>
      <c r="M20" s="354"/>
      <c r="N20" s="372"/>
      <c r="O20" s="323"/>
      <c r="P20" s="323"/>
      <c r="Q20" s="315"/>
      <c r="R20" s="357"/>
      <c r="S20" s="366"/>
      <c r="T20" s="326"/>
      <c r="U20" s="359"/>
      <c r="V20" s="331"/>
      <c r="W20" s="357"/>
      <c r="X20" s="369"/>
      <c r="Y20" s="354"/>
      <c r="Z20" s="326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24"/>
      <c r="D21" s="331"/>
      <c r="E21" s="391"/>
      <c r="F21" s="320"/>
      <c r="G21" s="355"/>
      <c r="H21" s="327"/>
      <c r="I21" s="360"/>
      <c r="J21" s="331"/>
      <c r="K21" s="315"/>
      <c r="L21" s="310"/>
      <c r="M21" s="355"/>
      <c r="N21" s="372"/>
      <c r="O21" s="324"/>
      <c r="P21" s="324"/>
      <c r="Q21" s="315"/>
      <c r="R21" s="357"/>
      <c r="S21" s="367"/>
      <c r="T21" s="327"/>
      <c r="U21" s="360"/>
      <c r="V21" s="331"/>
      <c r="W21" s="357"/>
      <c r="X21" s="370"/>
      <c r="Y21" s="355"/>
      <c r="Z21" s="327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1" t="s">
        <v>7</v>
      </c>
      <c r="D22" s="321"/>
      <c r="E22" s="321"/>
      <c r="F22" s="321"/>
      <c r="G22" s="321"/>
      <c r="H22" s="321"/>
      <c r="I22" s="321" t="s">
        <v>7</v>
      </c>
      <c r="J22" s="321"/>
      <c r="K22" s="321"/>
      <c r="L22" s="321"/>
      <c r="M22" s="321"/>
      <c r="N22" s="321"/>
      <c r="O22" s="361" t="s">
        <v>7</v>
      </c>
      <c r="P22" s="321"/>
      <c r="Q22" s="321"/>
      <c r="R22" s="321"/>
      <c r="S22" s="321"/>
      <c r="T22" s="321"/>
      <c r="U22" s="321" t="s">
        <v>7</v>
      </c>
      <c r="V22" s="321"/>
      <c r="W22" s="321"/>
      <c r="X22" s="321"/>
      <c r="Y22" s="321"/>
      <c r="Z22" s="321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94" t="s">
        <v>70</v>
      </c>
      <c r="C23" s="358" t="s">
        <v>1</v>
      </c>
      <c r="D23" s="316" t="s">
        <v>154</v>
      </c>
      <c r="E23" s="314" t="s">
        <v>57</v>
      </c>
      <c r="F23" s="365" t="s">
        <v>47</v>
      </c>
      <c r="G23" s="318" t="s">
        <v>478</v>
      </c>
      <c r="H23" s="325"/>
      <c r="I23" s="322" t="s">
        <v>66</v>
      </c>
      <c r="J23" s="322" t="s">
        <v>66</v>
      </c>
      <c r="K23" s="356" t="s">
        <v>166</v>
      </c>
      <c r="L23" s="308" t="s">
        <v>56</v>
      </c>
      <c r="M23" s="354" t="s">
        <v>52</v>
      </c>
      <c r="N23" s="362" t="s">
        <v>477</v>
      </c>
      <c r="O23" s="322" t="s">
        <v>66</v>
      </c>
      <c r="P23" s="322" t="s">
        <v>66</v>
      </c>
      <c r="Q23" s="358" t="s">
        <v>1</v>
      </c>
      <c r="R23" s="368" t="s">
        <v>479</v>
      </c>
      <c r="S23" s="354" t="s">
        <v>52</v>
      </c>
      <c r="T23" s="362" t="s">
        <v>477</v>
      </c>
      <c r="U23" s="322" t="s">
        <v>66</v>
      </c>
      <c r="V23" s="316" t="s">
        <v>154</v>
      </c>
      <c r="W23" s="314" t="s">
        <v>57</v>
      </c>
      <c r="X23" s="308" t="s">
        <v>56</v>
      </c>
      <c r="Y23" s="354" t="s">
        <v>52</v>
      </c>
      <c r="Z23" s="358" t="s">
        <v>578</v>
      </c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94"/>
      <c r="C24" s="359"/>
      <c r="D24" s="317"/>
      <c r="E24" s="315"/>
      <c r="F24" s="366"/>
      <c r="G24" s="319"/>
      <c r="H24" s="326"/>
      <c r="I24" s="323"/>
      <c r="J24" s="323"/>
      <c r="K24" s="357"/>
      <c r="L24" s="309"/>
      <c r="M24" s="354"/>
      <c r="N24" s="363"/>
      <c r="O24" s="323"/>
      <c r="P24" s="323"/>
      <c r="Q24" s="359"/>
      <c r="R24" s="369"/>
      <c r="S24" s="354"/>
      <c r="T24" s="363"/>
      <c r="U24" s="323"/>
      <c r="V24" s="317"/>
      <c r="W24" s="315"/>
      <c r="X24" s="309"/>
      <c r="Y24" s="354"/>
      <c r="Z24" s="359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94"/>
      <c r="C25" s="359"/>
      <c r="D25" s="317"/>
      <c r="E25" s="315"/>
      <c r="F25" s="366"/>
      <c r="G25" s="319"/>
      <c r="H25" s="326"/>
      <c r="I25" s="323"/>
      <c r="J25" s="323"/>
      <c r="K25" s="357"/>
      <c r="L25" s="309"/>
      <c r="M25" s="354"/>
      <c r="N25" s="363"/>
      <c r="O25" s="323"/>
      <c r="P25" s="323"/>
      <c r="Q25" s="359"/>
      <c r="R25" s="369"/>
      <c r="S25" s="354"/>
      <c r="T25" s="363"/>
      <c r="U25" s="323"/>
      <c r="V25" s="317"/>
      <c r="W25" s="315"/>
      <c r="X25" s="309"/>
      <c r="Y25" s="354"/>
      <c r="Z25" s="359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60"/>
      <c r="D26" s="317"/>
      <c r="E26" s="315"/>
      <c r="F26" s="367"/>
      <c r="G26" s="320"/>
      <c r="H26" s="327"/>
      <c r="I26" s="324"/>
      <c r="J26" s="324"/>
      <c r="K26" s="357"/>
      <c r="L26" s="310"/>
      <c r="M26" s="355"/>
      <c r="N26" s="364"/>
      <c r="O26" s="324"/>
      <c r="P26" s="324"/>
      <c r="Q26" s="360"/>
      <c r="R26" s="370"/>
      <c r="S26" s="355"/>
      <c r="T26" s="364"/>
      <c r="U26" s="324"/>
      <c r="V26" s="317"/>
      <c r="W26" s="315"/>
      <c r="X26" s="310"/>
      <c r="Y26" s="355"/>
      <c r="Z26" s="360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92" t="s">
        <v>69</v>
      </c>
      <c r="C27" s="377" t="s">
        <v>49</v>
      </c>
      <c r="D27" s="378"/>
      <c r="E27" s="378"/>
      <c r="F27" s="378"/>
      <c r="G27" s="378"/>
      <c r="H27" s="379"/>
      <c r="I27" s="321" t="s">
        <v>49</v>
      </c>
      <c r="J27" s="321"/>
      <c r="K27" s="321"/>
      <c r="L27" s="321"/>
      <c r="M27" s="321"/>
      <c r="N27" s="321"/>
      <c r="O27" s="71"/>
      <c r="P27" s="72"/>
      <c r="Q27" s="72"/>
      <c r="R27" s="72"/>
      <c r="S27" s="72"/>
      <c r="T27" s="72"/>
      <c r="U27" s="321" t="s">
        <v>49</v>
      </c>
      <c r="V27" s="321"/>
      <c r="W27" s="321"/>
      <c r="X27" s="321"/>
      <c r="Y27" s="321"/>
      <c r="Z27" s="321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92"/>
      <c r="C28" s="380"/>
      <c r="D28" s="381"/>
      <c r="E28" s="381"/>
      <c r="F28" s="381"/>
      <c r="G28" s="381"/>
      <c r="H28" s="382"/>
      <c r="I28" s="321"/>
      <c r="J28" s="321"/>
      <c r="K28" s="321"/>
      <c r="L28" s="321"/>
      <c r="M28" s="321"/>
      <c r="N28" s="321"/>
      <c r="O28" s="71"/>
      <c r="P28" s="95"/>
      <c r="Q28" s="95"/>
      <c r="R28" s="95"/>
      <c r="S28" s="95"/>
      <c r="T28" s="253"/>
      <c r="U28" s="321"/>
      <c r="V28" s="321"/>
      <c r="W28" s="321"/>
      <c r="X28" s="321"/>
      <c r="Y28" s="321"/>
      <c r="Z28" s="321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92"/>
      <c r="C29" s="383"/>
      <c r="D29" s="384"/>
      <c r="E29" s="384"/>
      <c r="F29" s="384"/>
      <c r="G29" s="384"/>
      <c r="H29" s="385"/>
      <c r="I29" s="321"/>
      <c r="J29" s="321"/>
      <c r="K29" s="321"/>
      <c r="L29" s="321"/>
      <c r="M29" s="321"/>
      <c r="N29" s="321"/>
      <c r="O29" s="395" t="s">
        <v>167</v>
      </c>
      <c r="P29" s="396"/>
      <c r="Q29" s="396"/>
      <c r="R29" s="396"/>
      <c r="S29" s="396"/>
      <c r="T29" s="396"/>
      <c r="U29" s="321"/>
      <c r="V29" s="321"/>
      <c r="W29" s="321"/>
      <c r="X29" s="321"/>
      <c r="Y29" s="321"/>
      <c r="Z29" s="321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73" t="s">
        <v>66</v>
      </c>
      <c r="D30" s="373" t="s">
        <v>66</v>
      </c>
      <c r="E30" s="325"/>
      <c r="F30" s="325"/>
      <c r="G30" s="325"/>
      <c r="H30" s="374" t="s">
        <v>553</v>
      </c>
      <c r="I30" s="322" t="s">
        <v>66</v>
      </c>
      <c r="J30" s="325"/>
      <c r="K30" s="325"/>
      <c r="L30" s="316" t="s">
        <v>154</v>
      </c>
      <c r="M30" s="325"/>
      <c r="N30" s="374" t="s">
        <v>553</v>
      </c>
      <c r="O30" s="397"/>
      <c r="P30" s="398"/>
      <c r="Q30" s="398"/>
      <c r="R30" s="398"/>
      <c r="S30" s="398"/>
      <c r="T30" s="399"/>
      <c r="U30" s="392" t="s">
        <v>69</v>
      </c>
      <c r="V30" s="392"/>
      <c r="W30" s="392"/>
      <c r="X30" s="392"/>
      <c r="Y30" s="392"/>
      <c r="Z30" s="403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23"/>
      <c r="D31" s="323"/>
      <c r="E31" s="326"/>
      <c r="F31" s="326"/>
      <c r="G31" s="326"/>
      <c r="H31" s="375"/>
      <c r="I31" s="323"/>
      <c r="J31" s="326"/>
      <c r="K31" s="326"/>
      <c r="L31" s="317"/>
      <c r="M31" s="326"/>
      <c r="N31" s="375"/>
      <c r="O31" s="397"/>
      <c r="P31" s="398"/>
      <c r="Q31" s="398"/>
      <c r="R31" s="398"/>
      <c r="S31" s="398"/>
      <c r="T31" s="399"/>
      <c r="U31" s="392"/>
      <c r="V31" s="392"/>
      <c r="W31" s="392"/>
      <c r="X31" s="392"/>
      <c r="Y31" s="392"/>
      <c r="Z31" s="404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23"/>
      <c r="D32" s="323"/>
      <c r="E32" s="326"/>
      <c r="F32" s="326"/>
      <c r="G32" s="326"/>
      <c r="H32" s="375"/>
      <c r="I32" s="323"/>
      <c r="J32" s="326"/>
      <c r="K32" s="326"/>
      <c r="L32" s="317"/>
      <c r="M32" s="326"/>
      <c r="N32" s="375"/>
      <c r="O32" s="397"/>
      <c r="P32" s="398"/>
      <c r="Q32" s="398"/>
      <c r="R32" s="398"/>
      <c r="S32" s="398"/>
      <c r="T32" s="399"/>
      <c r="U32" s="392"/>
      <c r="V32" s="392"/>
      <c r="W32" s="392"/>
      <c r="X32" s="392"/>
      <c r="Y32" s="392"/>
      <c r="Z32" s="404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24"/>
      <c r="D33" s="324"/>
      <c r="E33" s="327"/>
      <c r="F33" s="327"/>
      <c r="G33" s="327"/>
      <c r="H33" s="376"/>
      <c r="I33" s="324"/>
      <c r="J33" s="327"/>
      <c r="K33" s="327"/>
      <c r="L33" s="317"/>
      <c r="M33" s="327"/>
      <c r="N33" s="376"/>
      <c r="O33" s="397"/>
      <c r="P33" s="398"/>
      <c r="Q33" s="398"/>
      <c r="R33" s="398"/>
      <c r="S33" s="398"/>
      <c r="T33" s="399"/>
      <c r="U33" s="392"/>
      <c r="V33" s="392"/>
      <c r="W33" s="392"/>
      <c r="X33" s="392"/>
      <c r="Y33" s="392"/>
      <c r="Z33" s="405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400"/>
      <c r="P34" s="401"/>
      <c r="Q34" s="401"/>
      <c r="R34" s="401"/>
      <c r="S34" s="401"/>
      <c r="T34" s="402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3" t="s">
        <v>148</v>
      </c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</row>
    <row r="37" spans="1:32" x14ac:dyDescent="0.2">
      <c r="A37" s="386"/>
      <c r="B37" s="386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86"/>
      <c r="B38" s="386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86"/>
      <c r="B39" s="386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1"/>
  <sheetViews>
    <sheetView tabSelected="1" topLeftCell="A148"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7" customWidth="1"/>
    <col min="7" max="7" width="10.7109375" style="161" customWidth="1"/>
    <col min="8" max="8" width="8.7109375" style="267" customWidth="1"/>
    <col min="9" max="9" width="12.7109375" style="133" customWidth="1"/>
  </cols>
  <sheetData>
    <row r="1" spans="1:9" ht="24.95" customHeight="1" x14ac:dyDescent="0.4">
      <c r="A1" s="303" t="str">
        <f>Parameters!B1</f>
        <v>156th IEEE 802.11 WIRELESS LOCAL AREA NETWORKS SESSION</v>
      </c>
      <c r="B1" s="298"/>
      <c r="C1" s="298"/>
      <c r="D1" s="298"/>
      <c r="E1" s="298"/>
      <c r="F1" s="298"/>
      <c r="G1" s="298"/>
      <c r="H1" s="298"/>
      <c r="I1" s="298"/>
    </row>
    <row r="2" spans="1:9" ht="24.95" customHeight="1" x14ac:dyDescent="0.4">
      <c r="A2" s="303" t="str">
        <f>Parameters!B2</f>
        <v>The Venetian Macao, Macao, PRC</v>
      </c>
      <c r="B2" s="298"/>
      <c r="C2" s="298"/>
      <c r="D2" s="298"/>
      <c r="E2" s="298"/>
      <c r="F2" s="298"/>
      <c r="G2" s="298"/>
      <c r="H2" s="298"/>
      <c r="I2" s="298"/>
    </row>
    <row r="3" spans="1:9" ht="24.95" customHeight="1" x14ac:dyDescent="0.4">
      <c r="A3" s="303" t="str">
        <f>Parameters!B3</f>
        <v>March 13-18, 2016</v>
      </c>
      <c r="B3" s="298"/>
      <c r="C3" s="298"/>
      <c r="D3" s="298"/>
      <c r="E3" s="298"/>
      <c r="F3" s="298"/>
      <c r="G3" s="298"/>
      <c r="H3" s="298"/>
      <c r="I3" s="298"/>
    </row>
    <row r="4" spans="1:9" ht="18" customHeight="1" x14ac:dyDescent="0.25">
      <c r="A4" s="297" t="s">
        <v>177</v>
      </c>
      <c r="B4" s="298"/>
      <c r="C4" s="298"/>
      <c r="D4" s="298"/>
      <c r="E4" s="298"/>
      <c r="F4" s="298"/>
      <c r="G4" s="298"/>
      <c r="H4" s="298"/>
      <c r="I4" s="298"/>
    </row>
    <row r="5" spans="1:9" ht="18" customHeight="1" x14ac:dyDescent="0.25">
      <c r="A5" s="297" t="s">
        <v>548</v>
      </c>
      <c r="B5" s="298"/>
      <c r="C5" s="298"/>
      <c r="D5" s="298"/>
      <c r="E5" s="298"/>
      <c r="F5" s="298"/>
      <c r="G5" s="298"/>
      <c r="H5" s="298"/>
      <c r="I5" s="298"/>
    </row>
    <row r="6" spans="1:9" ht="18" customHeight="1" x14ac:dyDescent="0.25">
      <c r="A6" s="297" t="s">
        <v>549</v>
      </c>
      <c r="B6" s="298"/>
      <c r="C6" s="298"/>
      <c r="D6" s="298"/>
      <c r="E6" s="298"/>
      <c r="F6" s="298"/>
      <c r="G6" s="298"/>
      <c r="H6" s="298"/>
      <c r="I6" s="298"/>
    </row>
    <row r="7" spans="1:9" ht="18" customHeight="1" x14ac:dyDescent="0.25">
      <c r="A7" s="297" t="s">
        <v>178</v>
      </c>
      <c r="B7" s="298"/>
      <c r="C7" s="298"/>
      <c r="D7" s="298"/>
      <c r="E7" s="298"/>
      <c r="F7" s="298"/>
      <c r="G7" s="298"/>
      <c r="H7" s="298"/>
      <c r="I7" s="298"/>
    </row>
    <row r="8" spans="1:9" ht="30" customHeight="1" x14ac:dyDescent="0.4">
      <c r="A8" s="299" t="str">
        <f>"Agenda R" &amp; Parameters!$B$8</f>
        <v>Agenda R6</v>
      </c>
      <c r="B8" s="300"/>
      <c r="C8" s="300"/>
      <c r="D8" s="300"/>
      <c r="E8" s="300"/>
      <c r="F8" s="300"/>
      <c r="G8" s="300"/>
      <c r="H8" s="300"/>
      <c r="I8" s="300"/>
    </row>
    <row r="12" spans="1:9" ht="15.75" x14ac:dyDescent="0.25">
      <c r="A12" s="301" t="s">
        <v>525</v>
      </c>
      <c r="B12" s="302"/>
      <c r="C12" s="302"/>
      <c r="D12" s="302"/>
      <c r="E12" s="302"/>
      <c r="F12" s="302"/>
      <c r="G12" s="302"/>
      <c r="H12" s="302"/>
      <c r="I12" s="302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451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526</v>
      </c>
      <c r="B35" s="140" t="s">
        <v>168</v>
      </c>
      <c r="C35" s="140" t="s">
        <v>527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528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529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554</v>
      </c>
      <c r="B41" s="138" t="s">
        <v>168</v>
      </c>
      <c r="C41" s="138" t="s">
        <v>555</v>
      </c>
      <c r="D41" s="145" t="s">
        <v>356</v>
      </c>
      <c r="E41" s="138" t="s">
        <v>191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561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530</v>
      </c>
      <c r="D56" s="135" t="s">
        <v>531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532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452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447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533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556</v>
      </c>
    </row>
    <row r="92" spans="1:9" ht="30" x14ac:dyDescent="0.2">
      <c r="A92" s="123" t="s">
        <v>348</v>
      </c>
      <c r="B92" s="135"/>
      <c r="C92" s="135" t="s">
        <v>534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556</v>
      </c>
    </row>
    <row r="93" spans="1:9" ht="15" x14ac:dyDescent="0.2">
      <c r="A93" s="123" t="s">
        <v>372</v>
      </c>
      <c r="B93" s="135"/>
      <c r="C93" s="135" t="s">
        <v>535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556</v>
      </c>
    </row>
    <row r="94" spans="1:9" ht="30" x14ac:dyDescent="0.2">
      <c r="A94" s="123" t="s">
        <v>431</v>
      </c>
      <c r="B94" s="135"/>
      <c r="C94" s="135" t="s">
        <v>536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556</v>
      </c>
    </row>
    <row r="95" spans="1:9" ht="15" x14ac:dyDescent="0.2">
      <c r="A95" s="124" t="s">
        <v>448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301" t="s">
        <v>537</v>
      </c>
      <c r="B100" s="302"/>
      <c r="C100" s="302"/>
      <c r="D100" s="302"/>
      <c r="E100" s="302"/>
      <c r="F100" s="302"/>
      <c r="G100" s="302"/>
      <c r="H100" s="302"/>
      <c r="I100" s="302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 t="shared" ref="H108:H114" si="9"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 t="shared" ref="F109:F114" si="10">H108</f>
        <v>0.44027777777777777</v>
      </c>
      <c r="G109" s="151">
        <v>1</v>
      </c>
      <c r="H109" s="256">
        <f t="shared" si="9"/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 t="shared" si="10"/>
        <v>0.44097222222222221</v>
      </c>
      <c r="G110" s="151">
        <v>1</v>
      </c>
      <c r="H110" s="256">
        <f t="shared" si="9"/>
        <v>0.44166666666666665</v>
      </c>
      <c r="I110" s="163"/>
    </row>
    <row r="111" spans="1:9" ht="30" x14ac:dyDescent="0.2">
      <c r="A111" s="123" t="s">
        <v>243</v>
      </c>
      <c r="B111" s="135" t="s">
        <v>168</v>
      </c>
      <c r="C111" s="135" t="s">
        <v>566</v>
      </c>
      <c r="D111" s="135"/>
      <c r="E111" s="135" t="s">
        <v>191</v>
      </c>
      <c r="F111" s="256">
        <f t="shared" si="10"/>
        <v>0.44166666666666665</v>
      </c>
      <c r="G111" s="151">
        <v>2</v>
      </c>
      <c r="H111" s="256">
        <f t="shared" si="9"/>
        <v>0.44305555555555554</v>
      </c>
      <c r="I111" s="163" t="s">
        <v>565</v>
      </c>
    </row>
    <row r="112" spans="1:9" ht="15" x14ac:dyDescent="0.2">
      <c r="A112" s="123" t="s">
        <v>245</v>
      </c>
      <c r="B112" s="135" t="s">
        <v>168</v>
      </c>
      <c r="C112" s="135" t="s">
        <v>567</v>
      </c>
      <c r="D112" s="135"/>
      <c r="E112" s="135" t="s">
        <v>191</v>
      </c>
      <c r="F112" s="256">
        <f t="shared" si="10"/>
        <v>0.44305555555555554</v>
      </c>
      <c r="G112" s="151">
        <v>2</v>
      </c>
      <c r="H112" s="256">
        <f t="shared" si="9"/>
        <v>0.44444444444444442</v>
      </c>
      <c r="I112" s="163" t="s">
        <v>565</v>
      </c>
    </row>
    <row r="113" spans="1:9" ht="15" x14ac:dyDescent="0.2">
      <c r="A113" s="123" t="s">
        <v>361</v>
      </c>
      <c r="B113" s="135" t="s">
        <v>168</v>
      </c>
      <c r="C113" s="135" t="s">
        <v>360</v>
      </c>
      <c r="D113" s="135"/>
      <c r="E113" s="135" t="s">
        <v>170</v>
      </c>
      <c r="F113" s="256">
        <f t="shared" si="10"/>
        <v>0.44444444444444442</v>
      </c>
      <c r="G113" s="151">
        <v>0</v>
      </c>
      <c r="H113" s="256">
        <f t="shared" si="9"/>
        <v>0.44444444444444442</v>
      </c>
      <c r="I113" s="163"/>
    </row>
    <row r="114" spans="1:9" ht="15" x14ac:dyDescent="0.2">
      <c r="A114" s="124" t="s">
        <v>377</v>
      </c>
      <c r="B114" s="136"/>
      <c r="C114" s="136"/>
      <c r="D114" s="136"/>
      <c r="E114" s="136"/>
      <c r="F114" s="257">
        <f t="shared" si="10"/>
        <v>0.44444444444444442</v>
      </c>
      <c r="G114" s="152">
        <v>0</v>
      </c>
      <c r="H114" s="257">
        <f t="shared" si="9"/>
        <v>0.44444444444444442</v>
      </c>
      <c r="I114" s="164"/>
    </row>
    <row r="116" spans="1:9" ht="15.75" x14ac:dyDescent="0.25">
      <c r="A116" s="122" t="s">
        <v>246</v>
      </c>
      <c r="B116" s="134"/>
      <c r="C116" s="134" t="s">
        <v>362</v>
      </c>
      <c r="D116" s="134"/>
      <c r="E116" s="134"/>
      <c r="F116" s="255"/>
      <c r="G116" s="150"/>
      <c r="H116" s="255"/>
      <c r="I116" s="162"/>
    </row>
    <row r="117" spans="1:9" ht="30" x14ac:dyDescent="0.2">
      <c r="A117" s="123" t="s">
        <v>248</v>
      </c>
      <c r="B117" s="135" t="s">
        <v>168</v>
      </c>
      <c r="C117" s="135" t="s">
        <v>359</v>
      </c>
      <c r="D117" s="135" t="s">
        <v>557</v>
      </c>
      <c r="E117" s="135" t="s">
        <v>255</v>
      </c>
      <c r="F117" s="256">
        <f>H114</f>
        <v>0.44444444444444442</v>
      </c>
      <c r="G117" s="151">
        <v>5</v>
      </c>
      <c r="H117" s="256">
        <f>F117+TIME(0,G117,0)</f>
        <v>0.44791666666666663</v>
      </c>
      <c r="I117" s="163" t="s">
        <v>556</v>
      </c>
    </row>
    <row r="118" spans="1:9" ht="15" x14ac:dyDescent="0.2">
      <c r="A118" s="123" t="s">
        <v>250</v>
      </c>
      <c r="B118" s="135" t="s">
        <v>168</v>
      </c>
      <c r="C118" s="135" t="s">
        <v>363</v>
      </c>
      <c r="D118" s="135"/>
      <c r="E118" s="135"/>
      <c r="F118" s="256">
        <f>H117</f>
        <v>0.44791666666666663</v>
      </c>
      <c r="G118" s="151">
        <v>0</v>
      </c>
      <c r="H118" s="256">
        <f>F118+TIME(0,G118,0)</f>
        <v>0.44791666666666663</v>
      </c>
      <c r="I118" s="163" t="s">
        <v>568</v>
      </c>
    </row>
    <row r="119" spans="1:9" ht="15" x14ac:dyDescent="0.2">
      <c r="A119" s="124" t="s">
        <v>252</v>
      </c>
      <c r="B119" s="136"/>
      <c r="C119" s="136"/>
      <c r="D119" s="136"/>
      <c r="E119" s="136"/>
      <c r="F119" s="257">
        <f>H118</f>
        <v>0.44791666666666663</v>
      </c>
      <c r="G119" s="152">
        <v>0</v>
      </c>
      <c r="H119" s="257">
        <f>F119+TIME(0,G119,0)</f>
        <v>0.44791666666666663</v>
      </c>
      <c r="I119" s="164"/>
    </row>
    <row r="121" spans="1:9" ht="15.75" x14ac:dyDescent="0.25">
      <c r="A121" s="122" t="s">
        <v>273</v>
      </c>
      <c r="B121" s="134"/>
      <c r="C121" s="134" t="s">
        <v>364</v>
      </c>
      <c r="D121" s="134"/>
      <c r="E121" s="134"/>
      <c r="F121" s="255"/>
      <c r="G121" s="150"/>
      <c r="H121" s="255"/>
      <c r="I121" s="162"/>
    </row>
    <row r="122" spans="1:9" ht="15.75" x14ac:dyDescent="0.25">
      <c r="A122" s="125" t="s">
        <v>275</v>
      </c>
      <c r="B122" s="137"/>
      <c r="C122" s="137" t="s">
        <v>365</v>
      </c>
      <c r="D122" s="137"/>
      <c r="E122" s="137"/>
      <c r="F122" s="258"/>
      <c r="G122" s="153"/>
      <c r="H122" s="258"/>
      <c r="I122" s="165"/>
    </row>
    <row r="123" spans="1:9" ht="14.25" x14ac:dyDescent="0.2">
      <c r="A123" s="126" t="s">
        <v>277</v>
      </c>
      <c r="B123" s="138" t="s">
        <v>168</v>
      </c>
      <c r="C123" s="138" t="s">
        <v>366</v>
      </c>
      <c r="D123" s="138"/>
      <c r="E123" s="138" t="s">
        <v>367</v>
      </c>
      <c r="F123" s="259">
        <f>H119</f>
        <v>0.44791666666666663</v>
      </c>
      <c r="G123" s="154">
        <v>5</v>
      </c>
      <c r="H123" s="259">
        <f>F123+TIME(0,G123,0)</f>
        <v>0.45138888888888884</v>
      </c>
      <c r="I123" s="166"/>
    </row>
    <row r="124" spans="1:9" ht="14.25" x14ac:dyDescent="0.2">
      <c r="A124" s="126" t="s">
        <v>279</v>
      </c>
      <c r="B124" s="138" t="s">
        <v>168</v>
      </c>
      <c r="C124" s="138" t="s">
        <v>368</v>
      </c>
      <c r="D124" s="138"/>
      <c r="E124" s="138" t="s">
        <v>210</v>
      </c>
      <c r="F124" s="259">
        <f>H123</f>
        <v>0.45138888888888884</v>
      </c>
      <c r="G124" s="154">
        <v>10</v>
      </c>
      <c r="H124" s="259">
        <f>F124+TIME(0,G124,0)</f>
        <v>0.45833333333333326</v>
      </c>
      <c r="I124" s="166"/>
    </row>
    <row r="125" spans="1:9" ht="15.75" x14ac:dyDescent="0.25">
      <c r="A125" s="125" t="s">
        <v>298</v>
      </c>
      <c r="B125" s="137"/>
      <c r="C125" s="137" t="s">
        <v>369</v>
      </c>
      <c r="D125" s="137"/>
      <c r="E125" s="137"/>
      <c r="F125" s="258"/>
      <c r="G125" s="153"/>
      <c r="H125" s="258"/>
      <c r="I125" s="165"/>
    </row>
    <row r="126" spans="1:9" ht="14.25" x14ac:dyDescent="0.2">
      <c r="A126" s="126" t="s">
        <v>300</v>
      </c>
      <c r="B126" s="138"/>
      <c r="C126" s="138" t="s">
        <v>553</v>
      </c>
      <c r="D126" s="138"/>
      <c r="E126" s="138" t="s">
        <v>452</v>
      </c>
      <c r="F126" s="259">
        <f>H124</f>
        <v>0.45833333333333326</v>
      </c>
      <c r="G126" s="154">
        <v>10</v>
      </c>
      <c r="H126" s="259">
        <f>F126+TIME(0,G126,0)</f>
        <v>0.46527777777777768</v>
      </c>
      <c r="I126" s="166" t="s">
        <v>556</v>
      </c>
    </row>
    <row r="127" spans="1:9" ht="14.25" x14ac:dyDescent="0.2">
      <c r="A127" s="126" t="s">
        <v>303</v>
      </c>
      <c r="B127" s="138"/>
      <c r="C127" s="138" t="s">
        <v>558</v>
      </c>
      <c r="D127" s="138"/>
      <c r="E127" s="138" t="s">
        <v>559</v>
      </c>
      <c r="F127" s="259">
        <f>H126</f>
        <v>0.46527777777777768</v>
      </c>
      <c r="G127" s="154">
        <v>5</v>
      </c>
      <c r="H127" s="259">
        <f>F127+TIME(0,G127,0)</f>
        <v>0.46874999999999989</v>
      </c>
      <c r="I127" s="166" t="s">
        <v>556</v>
      </c>
    </row>
    <row r="128" spans="1:9" ht="14.25" x14ac:dyDescent="0.2">
      <c r="A128" s="129" t="s">
        <v>304</v>
      </c>
      <c r="B128" s="141"/>
      <c r="C128" s="141"/>
      <c r="D128" s="141"/>
      <c r="E128" s="141"/>
      <c r="F128" s="262">
        <f>H127</f>
        <v>0.46874999999999989</v>
      </c>
      <c r="G128" s="157">
        <v>0</v>
      </c>
      <c r="H128" s="262">
        <f>F128+TIME(0,G128,0)</f>
        <v>0.46874999999999989</v>
      </c>
      <c r="I128" s="169" t="s">
        <v>556</v>
      </c>
    </row>
    <row r="130" spans="1:9" ht="15.75" x14ac:dyDescent="0.25">
      <c r="A130" s="122" t="s">
        <v>345</v>
      </c>
      <c r="B130" s="134"/>
      <c r="C130" s="134" t="s">
        <v>370</v>
      </c>
      <c r="D130" s="134"/>
      <c r="E130" s="134"/>
      <c r="F130" s="255"/>
      <c r="G130" s="150"/>
      <c r="H130" s="255"/>
      <c r="I130" s="162"/>
    </row>
    <row r="131" spans="1:9" ht="15" x14ac:dyDescent="0.2">
      <c r="A131" s="123" t="s">
        <v>347</v>
      </c>
      <c r="B131" s="135" t="s">
        <v>169</v>
      </c>
      <c r="C131" s="135" t="s">
        <v>371</v>
      </c>
      <c r="D131" s="144" t="s">
        <v>124</v>
      </c>
      <c r="E131" s="135" t="s">
        <v>191</v>
      </c>
      <c r="F131" s="256">
        <f>H128</f>
        <v>0.46874999999999989</v>
      </c>
      <c r="G131" s="151">
        <v>6</v>
      </c>
      <c r="H131" s="256">
        <f t="shared" ref="H131:H142" si="11">F131+TIME(0,G131,0)</f>
        <v>0.47291666666666654</v>
      </c>
      <c r="I131" s="163"/>
    </row>
    <row r="132" spans="1:9" ht="15" x14ac:dyDescent="0.2">
      <c r="A132" s="123" t="s">
        <v>348</v>
      </c>
      <c r="B132" s="135" t="s">
        <v>168</v>
      </c>
      <c r="C132" s="135" t="s">
        <v>538</v>
      </c>
      <c r="D132" s="135"/>
      <c r="E132" s="135" t="s">
        <v>191</v>
      </c>
      <c r="F132" s="256">
        <f t="shared" ref="F132:F142" si="12">H131</f>
        <v>0.47291666666666654</v>
      </c>
      <c r="G132" s="151">
        <v>5</v>
      </c>
      <c r="H132" s="256">
        <f t="shared" si="11"/>
        <v>0.47638888888888875</v>
      </c>
      <c r="I132" s="163"/>
    </row>
    <row r="133" spans="1:9" ht="15" x14ac:dyDescent="0.2">
      <c r="A133" s="123" t="s">
        <v>372</v>
      </c>
      <c r="B133" s="135" t="s">
        <v>168</v>
      </c>
      <c r="C133" s="135" t="s">
        <v>539</v>
      </c>
      <c r="D133" s="135"/>
      <c r="E133" s="135" t="s">
        <v>540</v>
      </c>
      <c r="F133" s="256">
        <f t="shared" si="12"/>
        <v>0.47638888888888875</v>
      </c>
      <c r="G133" s="151">
        <v>15</v>
      </c>
      <c r="H133" s="256">
        <f t="shared" si="11"/>
        <v>0.48680555555555544</v>
      </c>
      <c r="I133" s="163"/>
    </row>
    <row r="134" spans="1:9" ht="15" x14ac:dyDescent="0.2">
      <c r="A134" s="123" t="s">
        <v>431</v>
      </c>
      <c r="B134" s="135" t="s">
        <v>168</v>
      </c>
      <c r="C134" s="135" t="s">
        <v>541</v>
      </c>
      <c r="D134" s="135"/>
      <c r="E134" s="135" t="s">
        <v>191</v>
      </c>
      <c r="F134" s="256">
        <f t="shared" si="12"/>
        <v>0.48680555555555544</v>
      </c>
      <c r="G134" s="151">
        <v>1</v>
      </c>
      <c r="H134" s="256">
        <f t="shared" si="11"/>
        <v>0.48749999999999988</v>
      </c>
      <c r="I134" s="163"/>
    </row>
    <row r="135" spans="1:9" ht="15" x14ac:dyDescent="0.2">
      <c r="A135" s="123" t="s">
        <v>448</v>
      </c>
      <c r="B135" s="135" t="s">
        <v>426</v>
      </c>
      <c r="C135" s="135" t="s">
        <v>542</v>
      </c>
      <c r="D135" s="135"/>
      <c r="E135" s="135" t="s">
        <v>255</v>
      </c>
      <c r="F135" s="256">
        <f t="shared" si="12"/>
        <v>0.48749999999999988</v>
      </c>
      <c r="G135" s="151">
        <v>5</v>
      </c>
      <c r="H135" s="256">
        <f t="shared" si="11"/>
        <v>0.49097222222222209</v>
      </c>
      <c r="I135" s="163" t="s">
        <v>562</v>
      </c>
    </row>
    <row r="136" spans="1:9" ht="15" x14ac:dyDescent="0.2">
      <c r="A136" s="123" t="s">
        <v>449</v>
      </c>
      <c r="B136" s="135" t="s">
        <v>426</v>
      </c>
      <c r="C136" s="135" t="s">
        <v>543</v>
      </c>
      <c r="D136" s="135"/>
      <c r="E136" s="135" t="s">
        <v>191</v>
      </c>
      <c r="F136" s="256">
        <f t="shared" si="12"/>
        <v>0.49097222222222209</v>
      </c>
      <c r="G136" s="151">
        <v>10</v>
      </c>
      <c r="H136" s="256">
        <f t="shared" si="11"/>
        <v>0.49791666666666651</v>
      </c>
      <c r="I136" s="163" t="s">
        <v>562</v>
      </c>
    </row>
    <row r="137" spans="1:9" ht="30" x14ac:dyDescent="0.2">
      <c r="A137" s="123" t="s">
        <v>453</v>
      </c>
      <c r="B137" s="135" t="s">
        <v>426</v>
      </c>
      <c r="C137" s="135" t="s">
        <v>544</v>
      </c>
      <c r="D137" s="135"/>
      <c r="E137" s="135" t="s">
        <v>344</v>
      </c>
      <c r="F137" s="256">
        <f t="shared" si="12"/>
        <v>0.49791666666666651</v>
      </c>
      <c r="G137" s="151">
        <v>15</v>
      </c>
      <c r="H137" s="256">
        <f t="shared" si="11"/>
        <v>0.50833333333333319</v>
      </c>
      <c r="I137" s="163"/>
    </row>
    <row r="138" spans="1:9" ht="30" x14ac:dyDescent="0.2">
      <c r="A138" s="123" t="s">
        <v>454</v>
      </c>
      <c r="B138" s="135" t="s">
        <v>168</v>
      </c>
      <c r="C138" s="135" t="s">
        <v>560</v>
      </c>
      <c r="D138" s="135"/>
      <c r="E138" s="135" t="s">
        <v>191</v>
      </c>
      <c r="F138" s="256">
        <f t="shared" si="12"/>
        <v>0.50833333333333319</v>
      </c>
      <c r="G138" s="151">
        <v>2</v>
      </c>
      <c r="H138" s="256">
        <f t="shared" si="11"/>
        <v>0.50972222222222208</v>
      </c>
      <c r="I138" s="163" t="s">
        <v>556</v>
      </c>
    </row>
    <row r="139" spans="1:9" ht="30" x14ac:dyDescent="0.2">
      <c r="A139" s="123" t="s">
        <v>457</v>
      </c>
      <c r="B139" s="135" t="s">
        <v>171</v>
      </c>
      <c r="C139" s="135" t="s">
        <v>563</v>
      </c>
      <c r="D139" s="135"/>
      <c r="E139" s="135" t="s">
        <v>312</v>
      </c>
      <c r="F139" s="256">
        <f t="shared" si="12"/>
        <v>0.50972222222222208</v>
      </c>
      <c r="G139" s="151">
        <v>5</v>
      </c>
      <c r="H139" s="256">
        <f t="shared" si="11"/>
        <v>0.51319444444444429</v>
      </c>
      <c r="I139" s="163" t="s">
        <v>562</v>
      </c>
    </row>
    <row r="140" spans="1:9" ht="15" x14ac:dyDescent="0.2">
      <c r="A140" s="123" t="s">
        <v>564</v>
      </c>
      <c r="B140" s="135" t="s">
        <v>169</v>
      </c>
      <c r="C140" s="135" t="s">
        <v>569</v>
      </c>
      <c r="D140" s="144" t="s">
        <v>2</v>
      </c>
      <c r="E140" s="135" t="s">
        <v>570</v>
      </c>
      <c r="F140" s="256">
        <f t="shared" si="12"/>
        <v>0.51319444444444429</v>
      </c>
      <c r="G140" s="151">
        <v>5</v>
      </c>
      <c r="H140" s="256">
        <f t="shared" si="11"/>
        <v>0.5166666666666665</v>
      </c>
      <c r="I140" s="163" t="s">
        <v>571</v>
      </c>
    </row>
    <row r="141" spans="1:9" ht="15" x14ac:dyDescent="0.2">
      <c r="A141" s="123" t="s">
        <v>572</v>
      </c>
      <c r="B141" s="135" t="s">
        <v>169</v>
      </c>
      <c r="C141" s="135" t="s">
        <v>573</v>
      </c>
      <c r="D141" s="144" t="s">
        <v>2</v>
      </c>
      <c r="E141" s="135" t="s">
        <v>574</v>
      </c>
      <c r="F141" s="256">
        <f t="shared" si="12"/>
        <v>0.5166666666666665</v>
      </c>
      <c r="G141" s="151">
        <v>5</v>
      </c>
      <c r="H141" s="256">
        <f t="shared" si="11"/>
        <v>0.52013888888888871</v>
      </c>
      <c r="I141" s="163" t="s">
        <v>575</v>
      </c>
    </row>
    <row r="142" spans="1:9" ht="15" x14ac:dyDescent="0.2">
      <c r="A142" s="124" t="s">
        <v>576</v>
      </c>
      <c r="B142" s="136"/>
      <c r="C142" s="136"/>
      <c r="D142" s="136"/>
      <c r="E142" s="136"/>
      <c r="F142" s="257">
        <f t="shared" si="12"/>
        <v>0.52013888888888871</v>
      </c>
      <c r="G142" s="152">
        <v>0</v>
      </c>
      <c r="H142" s="257">
        <f t="shared" si="11"/>
        <v>0.52013888888888871</v>
      </c>
      <c r="I142" s="164" t="s">
        <v>575</v>
      </c>
    </row>
    <row r="144" spans="1:9" ht="15.75" x14ac:dyDescent="0.25">
      <c r="A144" s="130" t="s">
        <v>349</v>
      </c>
      <c r="B144" s="142"/>
      <c r="C144" s="142" t="s">
        <v>350</v>
      </c>
      <c r="D144" s="142"/>
      <c r="E144" s="142" t="s">
        <v>191</v>
      </c>
      <c r="F144" s="263">
        <f>H142</f>
        <v>0.52013888888888871</v>
      </c>
      <c r="G144" s="158">
        <v>0</v>
      </c>
      <c r="H144" s="263">
        <f>F144+TIME(0,G144,0)</f>
        <v>0.52013888888888871</v>
      </c>
      <c r="I144" s="142"/>
    </row>
    <row r="145" spans="1:9" x14ac:dyDescent="0.2">
      <c r="A145" s="131"/>
      <c r="B145" s="131"/>
      <c r="C145" s="131" t="s">
        <v>351</v>
      </c>
      <c r="D145" s="131"/>
      <c r="E145" s="131"/>
      <c r="F145" s="264"/>
      <c r="G145" s="159">
        <f>(H145-H144) * 24 * 60</f>
        <v>1.0000000000003162</v>
      </c>
      <c r="H145" s="264">
        <v>0.52083333333333337</v>
      </c>
      <c r="I145" s="131"/>
    </row>
    <row r="147" spans="1:9" ht="15.75" x14ac:dyDescent="0.25">
      <c r="A147" s="301" t="s">
        <v>545</v>
      </c>
      <c r="B147" s="302"/>
      <c r="C147" s="302"/>
      <c r="D147" s="302"/>
      <c r="E147" s="302"/>
      <c r="F147" s="302"/>
      <c r="G147" s="302"/>
      <c r="H147" s="302"/>
      <c r="I147" s="302"/>
    </row>
    <row r="148" spans="1:9" s="3" customFormat="1" ht="31.5" x14ac:dyDescent="0.25">
      <c r="A148" s="121" t="s">
        <v>179</v>
      </c>
      <c r="B148" s="121" t="s">
        <v>180</v>
      </c>
      <c r="C148" s="121" t="s">
        <v>73</v>
      </c>
      <c r="D148" s="121" t="s">
        <v>181</v>
      </c>
      <c r="E148" s="121" t="s">
        <v>182</v>
      </c>
      <c r="F148" s="254" t="s">
        <v>183</v>
      </c>
      <c r="G148" s="149" t="s">
        <v>184</v>
      </c>
      <c r="H148" s="254" t="s">
        <v>185</v>
      </c>
      <c r="I148" s="121" t="s">
        <v>186</v>
      </c>
    </row>
    <row r="149" spans="1:9" ht="15.75" x14ac:dyDescent="0.25">
      <c r="A149" s="122" t="s">
        <v>187</v>
      </c>
      <c r="B149" s="134"/>
      <c r="C149" s="134" t="s">
        <v>188</v>
      </c>
      <c r="D149" s="134"/>
      <c r="E149" s="134"/>
      <c r="F149" s="255"/>
      <c r="G149" s="150"/>
      <c r="H149" s="255"/>
      <c r="I149" s="162"/>
    </row>
    <row r="150" spans="1:9" ht="15" x14ac:dyDescent="0.2">
      <c r="A150" s="123" t="s">
        <v>189</v>
      </c>
      <c r="B150" s="135" t="s">
        <v>168</v>
      </c>
      <c r="C150" s="135" t="s">
        <v>352</v>
      </c>
      <c r="D150" s="135"/>
      <c r="E150" s="135" t="s">
        <v>191</v>
      </c>
      <c r="F150" s="256">
        <v>0.33333333333333331</v>
      </c>
      <c r="G150" s="151">
        <v>1</v>
      </c>
      <c r="H150" s="256">
        <f>F150+TIME(0,G150,0)</f>
        <v>0.33402777777777776</v>
      </c>
      <c r="I150" s="163"/>
    </row>
    <row r="151" spans="1:9" ht="15" x14ac:dyDescent="0.2">
      <c r="A151" s="123" t="s">
        <v>192</v>
      </c>
      <c r="B151" s="135" t="s">
        <v>168</v>
      </c>
      <c r="C151" s="135" t="s">
        <v>353</v>
      </c>
      <c r="D151" s="135"/>
      <c r="E151" s="135" t="s">
        <v>170</v>
      </c>
      <c r="F151" s="256">
        <f>H150</f>
        <v>0.33402777777777776</v>
      </c>
      <c r="G151" s="151">
        <v>1</v>
      </c>
      <c r="H151" s="256">
        <f>F151+TIME(0,G151,0)</f>
        <v>0.3347222222222222</v>
      </c>
      <c r="I151" s="163"/>
    </row>
    <row r="152" spans="1:9" ht="15" x14ac:dyDescent="0.2">
      <c r="A152" s="124" t="s">
        <v>194</v>
      </c>
      <c r="B152" s="136" t="s">
        <v>169</v>
      </c>
      <c r="C152" s="136" t="s">
        <v>354</v>
      </c>
      <c r="D152" s="147" t="s">
        <v>124</v>
      </c>
      <c r="E152" s="136" t="s">
        <v>191</v>
      </c>
      <c r="F152" s="257">
        <f>H151</f>
        <v>0.3347222222222222</v>
      </c>
      <c r="G152" s="152">
        <v>1</v>
      </c>
      <c r="H152" s="257">
        <f>F152+TIME(0,G152,0)</f>
        <v>0.33541666666666664</v>
      </c>
      <c r="I152" s="164"/>
    </row>
    <row r="154" spans="1:9" ht="15.75" x14ac:dyDescent="0.25">
      <c r="A154" s="122" t="s">
        <v>203</v>
      </c>
      <c r="B154" s="134"/>
      <c r="C154" s="134" t="s">
        <v>204</v>
      </c>
      <c r="D154" s="134"/>
      <c r="E154" s="134"/>
      <c r="F154" s="255"/>
      <c r="G154" s="150"/>
      <c r="H154" s="255"/>
      <c r="I154" s="162"/>
    </row>
    <row r="155" spans="1:9" ht="15" x14ac:dyDescent="0.2">
      <c r="A155" s="123" t="s">
        <v>205</v>
      </c>
      <c r="B155" s="135" t="s">
        <v>168</v>
      </c>
      <c r="C155" s="135" t="s">
        <v>355</v>
      </c>
      <c r="D155" s="144" t="s">
        <v>356</v>
      </c>
      <c r="E155" s="135" t="s">
        <v>191</v>
      </c>
      <c r="F155" s="256">
        <f>H152</f>
        <v>0.33541666666666664</v>
      </c>
      <c r="G155" s="151">
        <v>1</v>
      </c>
      <c r="H155" s="256">
        <f t="shared" ref="H155:H163" si="13">F155+TIME(0,G155,0)</f>
        <v>0.33611111111111108</v>
      </c>
      <c r="I155" s="163"/>
    </row>
    <row r="156" spans="1:9" ht="15" x14ac:dyDescent="0.2">
      <c r="A156" s="123" t="s">
        <v>237</v>
      </c>
      <c r="B156" s="135" t="s">
        <v>168</v>
      </c>
      <c r="C156" s="135" t="s">
        <v>357</v>
      </c>
      <c r="D156" s="144" t="s">
        <v>356</v>
      </c>
      <c r="E156" s="135" t="s">
        <v>191</v>
      </c>
      <c r="F156" s="256">
        <f t="shared" ref="F156:F163" si="14">H155</f>
        <v>0.33611111111111108</v>
      </c>
      <c r="G156" s="151">
        <v>1</v>
      </c>
      <c r="H156" s="256">
        <f t="shared" si="13"/>
        <v>0.33680555555555552</v>
      </c>
      <c r="I156" s="163"/>
    </row>
    <row r="157" spans="1:9" ht="15" x14ac:dyDescent="0.2">
      <c r="A157" s="123" t="s">
        <v>239</v>
      </c>
      <c r="B157" s="135" t="s">
        <v>168</v>
      </c>
      <c r="C157" s="135" t="s">
        <v>373</v>
      </c>
      <c r="D157" s="135"/>
      <c r="E157" s="135" t="s">
        <v>200</v>
      </c>
      <c r="F157" s="256">
        <f t="shared" si="14"/>
        <v>0.33680555555555552</v>
      </c>
      <c r="G157" s="151">
        <v>1</v>
      </c>
      <c r="H157" s="256">
        <f t="shared" si="13"/>
        <v>0.33749999999999997</v>
      </c>
      <c r="I157" s="163"/>
    </row>
    <row r="158" spans="1:9" ht="30" x14ac:dyDescent="0.2">
      <c r="A158" s="123" t="s">
        <v>243</v>
      </c>
      <c r="B158" s="135" t="s">
        <v>168</v>
      </c>
      <c r="C158" s="135" t="s">
        <v>374</v>
      </c>
      <c r="D158" s="144" t="s">
        <v>356</v>
      </c>
      <c r="E158" s="135" t="s">
        <v>191</v>
      </c>
      <c r="F158" s="256">
        <f t="shared" si="14"/>
        <v>0.33749999999999997</v>
      </c>
      <c r="G158" s="151">
        <v>1</v>
      </c>
      <c r="H158" s="256">
        <f t="shared" si="13"/>
        <v>0.33819444444444441</v>
      </c>
      <c r="I158" s="163"/>
    </row>
    <row r="159" spans="1:9" ht="15" x14ac:dyDescent="0.2">
      <c r="A159" s="123" t="s">
        <v>245</v>
      </c>
      <c r="B159" s="135" t="s">
        <v>168</v>
      </c>
      <c r="C159" s="135" t="s">
        <v>375</v>
      </c>
      <c r="D159" s="144" t="s">
        <v>356</v>
      </c>
      <c r="E159" s="135" t="s">
        <v>191</v>
      </c>
      <c r="F159" s="256">
        <f t="shared" si="14"/>
        <v>0.33819444444444441</v>
      </c>
      <c r="G159" s="151">
        <v>1</v>
      </c>
      <c r="H159" s="256">
        <f t="shared" si="13"/>
        <v>0.33888888888888885</v>
      </c>
      <c r="I159" s="163"/>
    </row>
    <row r="160" spans="1:9" ht="15" x14ac:dyDescent="0.2">
      <c r="A160" s="123" t="s">
        <v>361</v>
      </c>
      <c r="B160" s="135" t="s">
        <v>168</v>
      </c>
      <c r="C160" s="135" t="s">
        <v>376</v>
      </c>
      <c r="D160" s="144" t="s">
        <v>356</v>
      </c>
      <c r="E160" s="135" t="s">
        <v>191</v>
      </c>
      <c r="F160" s="256">
        <f t="shared" si="14"/>
        <v>0.33888888888888885</v>
      </c>
      <c r="G160" s="151">
        <v>1</v>
      </c>
      <c r="H160" s="256">
        <f t="shared" si="13"/>
        <v>0.33958333333333329</v>
      </c>
      <c r="I160" s="163"/>
    </row>
    <row r="161" spans="1:9" ht="15" x14ac:dyDescent="0.2">
      <c r="A161" s="123" t="s">
        <v>377</v>
      </c>
      <c r="B161" s="135" t="s">
        <v>168</v>
      </c>
      <c r="C161" s="135" t="s">
        <v>378</v>
      </c>
      <c r="D161" s="144" t="s">
        <v>356</v>
      </c>
      <c r="E161" s="135" t="s">
        <v>191</v>
      </c>
      <c r="F161" s="256">
        <f t="shared" si="14"/>
        <v>0.33958333333333329</v>
      </c>
      <c r="G161" s="151">
        <v>1</v>
      </c>
      <c r="H161" s="256">
        <f t="shared" si="13"/>
        <v>0.34027777777777773</v>
      </c>
      <c r="I161" s="163"/>
    </row>
    <row r="162" spans="1:9" ht="15" x14ac:dyDescent="0.2">
      <c r="A162" s="123" t="s">
        <v>379</v>
      </c>
      <c r="B162" s="135" t="s">
        <v>168</v>
      </c>
      <c r="C162" s="135" t="s">
        <v>459</v>
      </c>
      <c r="D162" s="144" t="s">
        <v>356</v>
      </c>
      <c r="E162" s="135" t="s">
        <v>191</v>
      </c>
      <c r="F162" s="256">
        <f t="shared" si="14"/>
        <v>0.34027777777777773</v>
      </c>
      <c r="G162" s="151">
        <v>1</v>
      </c>
      <c r="H162" s="256">
        <f t="shared" si="13"/>
        <v>0.34097222222222218</v>
      </c>
      <c r="I162" s="163"/>
    </row>
    <row r="163" spans="1:9" ht="15" x14ac:dyDescent="0.2">
      <c r="A163" s="124" t="s">
        <v>460</v>
      </c>
      <c r="B163" s="136" t="s">
        <v>426</v>
      </c>
      <c r="C163" s="136" t="s">
        <v>580</v>
      </c>
      <c r="D163" s="136"/>
      <c r="E163" s="136" t="s">
        <v>581</v>
      </c>
      <c r="F163" s="257">
        <f t="shared" si="14"/>
        <v>0.34097222222222218</v>
      </c>
      <c r="G163" s="152">
        <v>15</v>
      </c>
      <c r="H163" s="257">
        <f t="shared" si="13"/>
        <v>0.35138888888888886</v>
      </c>
      <c r="I163" s="164" t="s">
        <v>582</v>
      </c>
    </row>
    <row r="165" spans="1:9" ht="15.75" x14ac:dyDescent="0.25">
      <c r="A165" s="122" t="s">
        <v>246</v>
      </c>
      <c r="B165" s="134"/>
      <c r="C165" s="134" t="s">
        <v>380</v>
      </c>
      <c r="D165" s="134"/>
      <c r="E165" s="134"/>
      <c r="F165" s="255"/>
      <c r="G165" s="150"/>
      <c r="H165" s="255"/>
      <c r="I165" s="162"/>
    </row>
    <row r="166" spans="1:9" ht="15.75" x14ac:dyDescent="0.25">
      <c r="A166" s="125" t="s">
        <v>248</v>
      </c>
      <c r="B166" s="137"/>
      <c r="C166" s="137" t="s">
        <v>381</v>
      </c>
      <c r="D166" s="137"/>
      <c r="E166" s="137"/>
      <c r="F166" s="258"/>
      <c r="G166" s="153"/>
      <c r="H166" s="258"/>
      <c r="I166" s="165"/>
    </row>
    <row r="167" spans="1:9" ht="28.5" x14ac:dyDescent="0.2">
      <c r="A167" s="126" t="s">
        <v>382</v>
      </c>
      <c r="B167" s="138" t="s">
        <v>168</v>
      </c>
      <c r="C167" s="138" t="s">
        <v>386</v>
      </c>
      <c r="D167" s="138"/>
      <c r="E167" s="138" t="s">
        <v>255</v>
      </c>
      <c r="F167" s="259">
        <f>H163</f>
        <v>0.35138888888888886</v>
      </c>
      <c r="G167" s="154">
        <v>2</v>
      </c>
      <c r="H167" s="259">
        <f t="shared" ref="H167:H172" si="15">F167+TIME(0,G167,0)</f>
        <v>0.35277777777777775</v>
      </c>
      <c r="I167" s="166"/>
    </row>
    <row r="168" spans="1:9" ht="14.25" x14ac:dyDescent="0.2">
      <c r="A168" s="126" t="s">
        <v>385</v>
      </c>
      <c r="B168" s="138" t="s">
        <v>171</v>
      </c>
      <c r="C168" s="138" t="s">
        <v>388</v>
      </c>
      <c r="D168" s="145" t="s">
        <v>254</v>
      </c>
      <c r="E168" s="138" t="s">
        <v>255</v>
      </c>
      <c r="F168" s="259">
        <f>H167</f>
        <v>0.35277777777777775</v>
      </c>
      <c r="G168" s="154">
        <v>10</v>
      </c>
      <c r="H168" s="259">
        <f t="shared" si="15"/>
        <v>0.35972222222222217</v>
      </c>
      <c r="I168" s="166"/>
    </row>
    <row r="169" spans="1:9" ht="14.25" x14ac:dyDescent="0.2">
      <c r="A169" s="126" t="s">
        <v>387</v>
      </c>
      <c r="B169" s="138" t="s">
        <v>168</v>
      </c>
      <c r="C169" s="138" t="s">
        <v>390</v>
      </c>
      <c r="D169" s="138"/>
      <c r="E169" s="138" t="s">
        <v>200</v>
      </c>
      <c r="F169" s="259">
        <f>H168</f>
        <v>0.35972222222222217</v>
      </c>
      <c r="G169" s="154">
        <v>5</v>
      </c>
      <c r="H169" s="259">
        <f t="shared" si="15"/>
        <v>0.36319444444444438</v>
      </c>
      <c r="I169" s="166"/>
    </row>
    <row r="170" spans="1:9" ht="14.25" x14ac:dyDescent="0.2">
      <c r="A170" s="126" t="s">
        <v>389</v>
      </c>
      <c r="B170" s="138" t="s">
        <v>168</v>
      </c>
      <c r="C170" s="138" t="s">
        <v>383</v>
      </c>
      <c r="D170" s="145" t="s">
        <v>384</v>
      </c>
      <c r="E170" s="138" t="s">
        <v>191</v>
      </c>
      <c r="F170" s="259">
        <f>H169</f>
        <v>0.36319444444444438</v>
      </c>
      <c r="G170" s="154">
        <v>2</v>
      </c>
      <c r="H170" s="259">
        <f t="shared" si="15"/>
        <v>0.36458333333333326</v>
      </c>
      <c r="I170" s="166"/>
    </row>
    <row r="171" spans="1:9" ht="14.25" x14ac:dyDescent="0.2">
      <c r="A171" s="126" t="s">
        <v>391</v>
      </c>
      <c r="B171" s="138" t="s">
        <v>168</v>
      </c>
      <c r="C171" s="138" t="s">
        <v>392</v>
      </c>
      <c r="D171" s="145" t="s">
        <v>384</v>
      </c>
      <c r="E171" s="138" t="s">
        <v>296</v>
      </c>
      <c r="F171" s="259">
        <f>H170</f>
        <v>0.36458333333333326</v>
      </c>
      <c r="G171" s="154">
        <v>3</v>
      </c>
      <c r="H171" s="259">
        <f t="shared" si="15"/>
        <v>0.36666666666666659</v>
      </c>
      <c r="I171" s="166"/>
    </row>
    <row r="172" spans="1:9" ht="14.25" x14ac:dyDescent="0.2">
      <c r="A172" s="126" t="s">
        <v>393</v>
      </c>
      <c r="B172" s="138"/>
      <c r="C172" s="138"/>
      <c r="D172" s="138"/>
      <c r="E172" s="138"/>
      <c r="F172" s="259">
        <f>H171</f>
        <v>0.36666666666666659</v>
      </c>
      <c r="G172" s="154">
        <v>0</v>
      </c>
      <c r="H172" s="259">
        <f t="shared" si="15"/>
        <v>0.36666666666666659</v>
      </c>
      <c r="I172" s="166"/>
    </row>
    <row r="173" spans="1:9" ht="15.75" x14ac:dyDescent="0.25">
      <c r="A173" s="125" t="s">
        <v>250</v>
      </c>
      <c r="B173" s="137"/>
      <c r="C173" s="137" t="s">
        <v>299</v>
      </c>
      <c r="D173" s="137"/>
      <c r="E173" s="137"/>
      <c r="F173" s="258"/>
      <c r="G173" s="153"/>
      <c r="H173" s="258"/>
      <c r="I173" s="165"/>
    </row>
    <row r="174" spans="1:9" ht="14.25" x14ac:dyDescent="0.2">
      <c r="A174" s="126" t="s">
        <v>394</v>
      </c>
      <c r="B174" s="138" t="s">
        <v>168</v>
      </c>
      <c r="C174" s="138" t="s">
        <v>395</v>
      </c>
      <c r="D174" s="145" t="s">
        <v>384</v>
      </c>
      <c r="E174" s="138" t="s">
        <v>302</v>
      </c>
      <c r="F174" s="259">
        <f>H172</f>
        <v>0.36666666666666659</v>
      </c>
      <c r="G174" s="154">
        <v>3</v>
      </c>
      <c r="H174" s="259">
        <f>F174+TIME(0,G174,0)</f>
        <v>0.36874999999999991</v>
      </c>
      <c r="I174" s="166" t="s">
        <v>582</v>
      </c>
    </row>
    <row r="175" spans="1:9" ht="14.25" x14ac:dyDescent="0.2">
      <c r="A175" s="126" t="s">
        <v>396</v>
      </c>
      <c r="B175" s="138" t="s">
        <v>168</v>
      </c>
      <c r="C175" s="138" t="s">
        <v>447</v>
      </c>
      <c r="D175" s="145" t="s">
        <v>384</v>
      </c>
      <c r="E175" s="138" t="s">
        <v>255</v>
      </c>
      <c r="F175" s="259">
        <f>H174</f>
        <v>0.36874999999999991</v>
      </c>
      <c r="G175" s="154">
        <v>12</v>
      </c>
      <c r="H175" s="259">
        <f>F175+TIME(0,G175,0)</f>
        <v>0.37708333333333327</v>
      </c>
      <c r="I175" s="166" t="s">
        <v>582</v>
      </c>
    </row>
    <row r="176" spans="1:9" ht="14.25" x14ac:dyDescent="0.2">
      <c r="A176" s="126" t="s">
        <v>397</v>
      </c>
      <c r="B176" s="138" t="s">
        <v>168</v>
      </c>
      <c r="C176" s="138" t="s">
        <v>305</v>
      </c>
      <c r="D176" s="145" t="s">
        <v>384</v>
      </c>
      <c r="E176" s="138" t="s">
        <v>306</v>
      </c>
      <c r="F176" s="259">
        <f>H175</f>
        <v>0.37708333333333327</v>
      </c>
      <c r="G176" s="154">
        <v>3</v>
      </c>
      <c r="H176" s="259">
        <f>F176+TIME(0,G176,0)</f>
        <v>0.3791666666666666</v>
      </c>
      <c r="I176" s="166"/>
    </row>
    <row r="177" spans="1:9" ht="14.25" x14ac:dyDescent="0.2">
      <c r="A177" s="126" t="s">
        <v>398</v>
      </c>
      <c r="B177" s="138" t="s">
        <v>168</v>
      </c>
      <c r="C177" s="138" t="s">
        <v>308</v>
      </c>
      <c r="D177" s="145" t="s">
        <v>384</v>
      </c>
      <c r="E177" s="138" t="s">
        <v>309</v>
      </c>
      <c r="F177" s="259">
        <f>H176</f>
        <v>0.3791666666666666</v>
      </c>
      <c r="G177" s="154">
        <v>3</v>
      </c>
      <c r="H177" s="259">
        <f>F177+TIME(0,G177,0)</f>
        <v>0.38124999999999992</v>
      </c>
      <c r="I177" s="166"/>
    </row>
    <row r="178" spans="1:9" ht="14.25" x14ac:dyDescent="0.2">
      <c r="A178" s="126" t="s">
        <v>399</v>
      </c>
      <c r="B178" s="138" t="s">
        <v>168</v>
      </c>
      <c r="C178" s="138" t="s">
        <v>546</v>
      </c>
      <c r="D178" s="145" t="s">
        <v>384</v>
      </c>
      <c r="E178" s="138" t="s">
        <v>312</v>
      </c>
      <c r="F178" s="259">
        <f>H177</f>
        <v>0.38124999999999992</v>
      </c>
      <c r="G178" s="154">
        <v>3</v>
      </c>
      <c r="H178" s="259">
        <f>F178+TIME(0,G178,0)</f>
        <v>0.38333333333333325</v>
      </c>
      <c r="I178" s="166"/>
    </row>
    <row r="179" spans="1:9" ht="15.75" x14ac:dyDescent="0.25">
      <c r="A179" s="125" t="s">
        <v>252</v>
      </c>
      <c r="B179" s="137"/>
      <c r="C179" s="137" t="s">
        <v>314</v>
      </c>
      <c r="D179" s="137"/>
      <c r="E179" s="137"/>
      <c r="F179" s="258"/>
      <c r="G179" s="153"/>
      <c r="H179" s="258"/>
      <c r="I179" s="165"/>
    </row>
    <row r="180" spans="1:9" ht="14.25" x14ac:dyDescent="0.2">
      <c r="A180" s="126" t="s">
        <v>400</v>
      </c>
      <c r="B180" s="138" t="s">
        <v>168</v>
      </c>
      <c r="C180" s="138" t="s">
        <v>316</v>
      </c>
      <c r="D180" s="145" t="s">
        <v>384</v>
      </c>
      <c r="E180" s="138" t="s">
        <v>210</v>
      </c>
      <c r="F180" s="259">
        <f>H178</f>
        <v>0.38333333333333325</v>
      </c>
      <c r="G180" s="154">
        <v>3</v>
      </c>
      <c r="H180" s="259">
        <f t="shared" ref="H180:H188" si="16">F180+TIME(0,G180,0)</f>
        <v>0.38541666666666657</v>
      </c>
      <c r="I180" s="166"/>
    </row>
    <row r="181" spans="1:9" ht="14.25" x14ac:dyDescent="0.2">
      <c r="A181" s="126" t="s">
        <v>401</v>
      </c>
      <c r="B181" s="138" t="s">
        <v>168</v>
      </c>
      <c r="C181" s="138" t="s">
        <v>318</v>
      </c>
      <c r="D181" s="145" t="s">
        <v>384</v>
      </c>
      <c r="E181" s="138" t="s">
        <v>319</v>
      </c>
      <c r="F181" s="259">
        <f t="shared" ref="F181:F188" si="17">H180</f>
        <v>0.38541666666666657</v>
      </c>
      <c r="G181" s="154">
        <v>3</v>
      </c>
      <c r="H181" s="259">
        <f t="shared" si="16"/>
        <v>0.3874999999999999</v>
      </c>
      <c r="I181" s="166"/>
    </row>
    <row r="182" spans="1:9" ht="14.25" x14ac:dyDescent="0.2">
      <c r="A182" s="126" t="s">
        <v>402</v>
      </c>
      <c r="B182" s="138" t="s">
        <v>168</v>
      </c>
      <c r="C182" s="138" t="s">
        <v>321</v>
      </c>
      <c r="D182" s="145" t="s">
        <v>384</v>
      </c>
      <c r="E182" s="138" t="s">
        <v>322</v>
      </c>
      <c r="F182" s="259">
        <f t="shared" si="17"/>
        <v>0.3874999999999999</v>
      </c>
      <c r="G182" s="154">
        <v>0</v>
      </c>
      <c r="H182" s="259">
        <f t="shared" si="16"/>
        <v>0.3874999999999999</v>
      </c>
      <c r="I182" s="166" t="s">
        <v>582</v>
      </c>
    </row>
    <row r="183" spans="1:9" ht="14.25" x14ac:dyDescent="0.2">
      <c r="A183" s="126" t="s">
        <v>403</v>
      </c>
      <c r="B183" s="138" t="s">
        <v>168</v>
      </c>
      <c r="C183" s="138" t="s">
        <v>324</v>
      </c>
      <c r="D183" s="145" t="s">
        <v>384</v>
      </c>
      <c r="E183" s="138" t="s">
        <v>583</v>
      </c>
      <c r="F183" s="259">
        <f t="shared" si="17"/>
        <v>0.3874999999999999</v>
      </c>
      <c r="G183" s="154">
        <v>3</v>
      </c>
      <c r="H183" s="259">
        <f t="shared" si="16"/>
        <v>0.38958333333333323</v>
      </c>
      <c r="I183" s="166" t="s">
        <v>582</v>
      </c>
    </row>
    <row r="184" spans="1:9" ht="14.25" x14ac:dyDescent="0.2">
      <c r="A184" s="126" t="s">
        <v>404</v>
      </c>
      <c r="B184" s="138" t="s">
        <v>168</v>
      </c>
      <c r="C184" s="138" t="s">
        <v>327</v>
      </c>
      <c r="D184" s="145" t="s">
        <v>384</v>
      </c>
      <c r="E184" s="138" t="s">
        <v>328</v>
      </c>
      <c r="F184" s="259">
        <f t="shared" si="17"/>
        <v>0.38958333333333323</v>
      </c>
      <c r="G184" s="154">
        <v>3</v>
      </c>
      <c r="H184" s="259">
        <f t="shared" si="16"/>
        <v>0.39166666666666655</v>
      </c>
      <c r="I184" s="166"/>
    </row>
    <row r="185" spans="1:9" ht="14.25" x14ac:dyDescent="0.2">
      <c r="A185" s="126" t="s">
        <v>405</v>
      </c>
      <c r="B185" s="138" t="s">
        <v>168</v>
      </c>
      <c r="C185" s="138" t="s">
        <v>330</v>
      </c>
      <c r="D185" s="145" t="s">
        <v>384</v>
      </c>
      <c r="E185" s="138" t="s">
        <v>200</v>
      </c>
      <c r="F185" s="259">
        <f t="shared" si="17"/>
        <v>0.39166666666666655</v>
      </c>
      <c r="G185" s="154">
        <v>3</v>
      </c>
      <c r="H185" s="259">
        <f t="shared" si="16"/>
        <v>0.39374999999999988</v>
      </c>
      <c r="I185" s="166"/>
    </row>
    <row r="186" spans="1:9" ht="14.25" x14ac:dyDescent="0.2">
      <c r="A186" s="126" t="s">
        <v>406</v>
      </c>
      <c r="B186" s="138" t="s">
        <v>168</v>
      </c>
      <c r="C186" s="138" t="s">
        <v>332</v>
      </c>
      <c r="D186" s="145" t="s">
        <v>384</v>
      </c>
      <c r="E186" s="138" t="s">
        <v>333</v>
      </c>
      <c r="F186" s="259">
        <f t="shared" si="17"/>
        <v>0.39374999999999988</v>
      </c>
      <c r="G186" s="154">
        <v>3</v>
      </c>
      <c r="H186" s="259">
        <f t="shared" si="16"/>
        <v>0.3958333333333332</v>
      </c>
      <c r="I186" s="166"/>
    </row>
    <row r="187" spans="1:9" ht="14.25" x14ac:dyDescent="0.2">
      <c r="A187" s="126" t="s">
        <v>407</v>
      </c>
      <c r="B187" s="138" t="s">
        <v>168</v>
      </c>
      <c r="C187" s="138" t="s">
        <v>408</v>
      </c>
      <c r="D187" s="145" t="s">
        <v>384</v>
      </c>
      <c r="E187" s="138" t="s">
        <v>336</v>
      </c>
      <c r="F187" s="259">
        <f t="shared" si="17"/>
        <v>0.3958333333333332</v>
      </c>
      <c r="G187" s="154">
        <v>3</v>
      </c>
      <c r="H187" s="259">
        <f t="shared" si="16"/>
        <v>0.39791666666666653</v>
      </c>
      <c r="I187" s="166"/>
    </row>
    <row r="188" spans="1:9" ht="14.25" x14ac:dyDescent="0.2">
      <c r="A188" s="126" t="s">
        <v>409</v>
      </c>
      <c r="B188" s="138" t="s">
        <v>168</v>
      </c>
      <c r="C188" s="138" t="s">
        <v>410</v>
      </c>
      <c r="D188" s="145" t="s">
        <v>384</v>
      </c>
      <c r="E188" s="138" t="s">
        <v>339</v>
      </c>
      <c r="F188" s="259">
        <f t="shared" si="17"/>
        <v>0.39791666666666653</v>
      </c>
      <c r="G188" s="154">
        <v>3</v>
      </c>
      <c r="H188" s="259">
        <f t="shared" si="16"/>
        <v>0.39999999999999986</v>
      </c>
      <c r="I188" s="166"/>
    </row>
    <row r="189" spans="1:9" ht="15.75" x14ac:dyDescent="0.25">
      <c r="A189" s="125" t="s">
        <v>256</v>
      </c>
      <c r="B189" s="137"/>
      <c r="C189" s="137" t="s">
        <v>411</v>
      </c>
      <c r="D189" s="137"/>
      <c r="E189" s="137"/>
      <c r="F189" s="258"/>
      <c r="G189" s="153"/>
      <c r="H189" s="258"/>
      <c r="I189" s="165"/>
    </row>
    <row r="190" spans="1:9" ht="14.25" x14ac:dyDescent="0.2">
      <c r="A190" s="126" t="s">
        <v>412</v>
      </c>
      <c r="B190" s="138" t="s">
        <v>168</v>
      </c>
      <c r="C190" s="138" t="s">
        <v>343</v>
      </c>
      <c r="D190" s="145" t="s">
        <v>384</v>
      </c>
      <c r="E190" s="138" t="s">
        <v>344</v>
      </c>
      <c r="F190" s="259">
        <f>H188</f>
        <v>0.39999999999999986</v>
      </c>
      <c r="G190" s="154">
        <v>3</v>
      </c>
      <c r="H190" s="259">
        <f>F190+TIME(0,G190,0)</f>
        <v>0.40208333333333318</v>
      </c>
      <c r="I190" s="166"/>
    </row>
    <row r="191" spans="1:9" ht="15.75" x14ac:dyDescent="0.25">
      <c r="A191" s="125" t="s">
        <v>258</v>
      </c>
      <c r="B191" s="137"/>
      <c r="C191" s="137" t="s">
        <v>461</v>
      </c>
      <c r="D191" s="137"/>
      <c r="E191" s="137"/>
      <c r="F191" s="258"/>
      <c r="G191" s="153"/>
      <c r="H191" s="258"/>
      <c r="I191" s="165"/>
    </row>
    <row r="192" spans="1:9" ht="14.25" x14ac:dyDescent="0.2">
      <c r="A192" s="126" t="s">
        <v>414</v>
      </c>
      <c r="B192" s="138"/>
      <c r="C192" s="138"/>
      <c r="D192" s="145" t="s">
        <v>384</v>
      </c>
      <c r="E192" s="138" t="s">
        <v>210</v>
      </c>
      <c r="F192" s="259">
        <f>H190</f>
        <v>0.40208333333333318</v>
      </c>
      <c r="G192" s="154">
        <v>0</v>
      </c>
      <c r="H192" s="259">
        <f>F192+TIME(0,G192,0)</f>
        <v>0.40208333333333318</v>
      </c>
      <c r="I192" s="166" t="s">
        <v>568</v>
      </c>
    </row>
    <row r="193" spans="1:9" ht="15.75" x14ac:dyDescent="0.25">
      <c r="A193" s="125" t="s">
        <v>260</v>
      </c>
      <c r="B193" s="137"/>
      <c r="C193" s="137" t="s">
        <v>413</v>
      </c>
      <c r="D193" s="137"/>
      <c r="E193" s="137"/>
      <c r="F193" s="258"/>
      <c r="G193" s="153"/>
      <c r="H193" s="258"/>
      <c r="I193" s="165"/>
    </row>
    <row r="194" spans="1:9" ht="14.25" x14ac:dyDescent="0.2">
      <c r="A194" s="126" t="s">
        <v>462</v>
      </c>
      <c r="B194" s="138" t="s">
        <v>168</v>
      </c>
      <c r="C194" s="138" t="s">
        <v>415</v>
      </c>
      <c r="D194" s="145" t="s">
        <v>384</v>
      </c>
      <c r="E194" s="138" t="s">
        <v>416</v>
      </c>
      <c r="F194" s="259">
        <f>H192</f>
        <v>0.40208333333333318</v>
      </c>
      <c r="G194" s="154">
        <v>5</v>
      </c>
      <c r="H194" s="259">
        <f t="shared" ref="H194:H199" si="18">F194+TIME(0,G194,0)</f>
        <v>0.40555555555555539</v>
      </c>
      <c r="I194" s="166"/>
    </row>
    <row r="195" spans="1:9" ht="14.25" x14ac:dyDescent="0.2">
      <c r="A195" s="126" t="s">
        <v>463</v>
      </c>
      <c r="B195" s="138" t="s">
        <v>168</v>
      </c>
      <c r="C195" s="138" t="s">
        <v>417</v>
      </c>
      <c r="D195" s="145" t="s">
        <v>384</v>
      </c>
      <c r="E195" s="138" t="s">
        <v>296</v>
      </c>
      <c r="F195" s="259">
        <f>H194</f>
        <v>0.40555555555555539</v>
      </c>
      <c r="G195" s="154">
        <v>15</v>
      </c>
      <c r="H195" s="259">
        <f t="shared" si="18"/>
        <v>0.41597222222222208</v>
      </c>
      <c r="I195" s="166" t="s">
        <v>582</v>
      </c>
    </row>
    <row r="196" spans="1:9" ht="14.25" x14ac:dyDescent="0.2">
      <c r="A196" s="126" t="s">
        <v>464</v>
      </c>
      <c r="B196" s="138" t="s">
        <v>168</v>
      </c>
      <c r="C196" s="138" t="s">
        <v>584</v>
      </c>
      <c r="D196" s="145" t="s">
        <v>384</v>
      </c>
      <c r="E196" s="138" t="s">
        <v>312</v>
      </c>
      <c r="F196" s="259">
        <f>H195</f>
        <v>0.41597222222222208</v>
      </c>
      <c r="G196" s="154">
        <v>5</v>
      </c>
      <c r="H196" s="259">
        <f t="shared" si="18"/>
        <v>0.41944444444444429</v>
      </c>
      <c r="I196" s="166" t="s">
        <v>585</v>
      </c>
    </row>
    <row r="197" spans="1:9" ht="14.25" x14ac:dyDescent="0.2">
      <c r="A197" s="126" t="s">
        <v>465</v>
      </c>
      <c r="B197" s="138" t="s">
        <v>168</v>
      </c>
      <c r="C197" s="138" t="s">
        <v>418</v>
      </c>
      <c r="D197" s="145" t="s">
        <v>384</v>
      </c>
      <c r="E197" s="138" t="s">
        <v>344</v>
      </c>
      <c r="F197" s="259">
        <f>H196</f>
        <v>0.41944444444444429</v>
      </c>
      <c r="G197" s="154">
        <v>5</v>
      </c>
      <c r="H197" s="259">
        <f t="shared" si="18"/>
        <v>0.4229166666666665</v>
      </c>
      <c r="I197" s="166"/>
    </row>
    <row r="198" spans="1:9" ht="14.25" x14ac:dyDescent="0.2">
      <c r="A198" s="126" t="s">
        <v>586</v>
      </c>
      <c r="B198" s="138" t="s">
        <v>168</v>
      </c>
      <c r="C198" s="138" t="s">
        <v>419</v>
      </c>
      <c r="D198" s="145" t="s">
        <v>384</v>
      </c>
      <c r="E198" s="138" t="s">
        <v>420</v>
      </c>
      <c r="F198" s="259">
        <f>H197</f>
        <v>0.4229166666666665</v>
      </c>
      <c r="G198" s="154">
        <v>5</v>
      </c>
      <c r="H198" s="259">
        <f t="shared" si="18"/>
        <v>0.42638888888888871</v>
      </c>
      <c r="I198" s="166"/>
    </row>
    <row r="199" spans="1:9" ht="14.25" x14ac:dyDescent="0.2">
      <c r="A199" s="129" t="s">
        <v>587</v>
      </c>
      <c r="B199" s="141" t="s">
        <v>171</v>
      </c>
      <c r="C199" s="141" t="s">
        <v>588</v>
      </c>
      <c r="D199" s="141" t="s">
        <v>589</v>
      </c>
      <c r="E199" s="141" t="s">
        <v>452</v>
      </c>
      <c r="F199" s="262">
        <f>H198</f>
        <v>0.42638888888888871</v>
      </c>
      <c r="G199" s="157">
        <v>15</v>
      </c>
      <c r="H199" s="262">
        <f t="shared" si="18"/>
        <v>0.43680555555555539</v>
      </c>
      <c r="I199" s="169" t="s">
        <v>590</v>
      </c>
    </row>
    <row r="201" spans="1:9" ht="15.75" x14ac:dyDescent="0.25">
      <c r="A201" s="170" t="s">
        <v>273</v>
      </c>
      <c r="B201" s="171"/>
      <c r="C201" s="171"/>
      <c r="D201" s="171"/>
      <c r="E201" s="171"/>
      <c r="F201" s="265">
        <f>H199</f>
        <v>0.43680555555555539</v>
      </c>
      <c r="G201" s="172">
        <v>0</v>
      </c>
      <c r="H201" s="265">
        <f>F201+TIME(0,G201,0)</f>
        <v>0.43680555555555539</v>
      </c>
      <c r="I201" s="173" t="s">
        <v>585</v>
      </c>
    </row>
    <row r="203" spans="1:9" ht="15.75" x14ac:dyDescent="0.25">
      <c r="A203" s="122" t="s">
        <v>345</v>
      </c>
      <c r="B203" s="134"/>
      <c r="C203" s="134" t="s">
        <v>421</v>
      </c>
      <c r="D203" s="134"/>
      <c r="E203" s="134"/>
      <c r="F203" s="255"/>
      <c r="G203" s="150"/>
      <c r="H203" s="255"/>
      <c r="I203" s="162"/>
    </row>
    <row r="204" spans="1:9" ht="15" x14ac:dyDescent="0.2">
      <c r="A204" s="124" t="s">
        <v>347</v>
      </c>
      <c r="B204" s="136"/>
      <c r="C204" s="136"/>
      <c r="D204" s="136"/>
      <c r="E204" s="136"/>
      <c r="F204" s="257">
        <f>H201</f>
        <v>0.43680555555555539</v>
      </c>
      <c r="G204" s="152">
        <v>0</v>
      </c>
      <c r="H204" s="257">
        <f>F204+TIME(0,G204,0)</f>
        <v>0.43680555555555539</v>
      </c>
      <c r="I204" s="164"/>
    </row>
    <row r="206" spans="1:9" ht="15.75" x14ac:dyDescent="0.25">
      <c r="A206" s="122" t="s">
        <v>349</v>
      </c>
      <c r="B206" s="134"/>
      <c r="C206" s="134" t="s">
        <v>422</v>
      </c>
      <c r="D206" s="134"/>
      <c r="E206" s="134"/>
      <c r="F206" s="255"/>
      <c r="G206" s="150"/>
      <c r="H206" s="255"/>
      <c r="I206" s="162"/>
    </row>
    <row r="207" spans="1:9" ht="15.75" x14ac:dyDescent="0.25">
      <c r="A207" s="125" t="s">
        <v>433</v>
      </c>
      <c r="B207" s="137"/>
      <c r="C207" s="137" t="s">
        <v>423</v>
      </c>
      <c r="D207" s="137"/>
      <c r="E207" s="137"/>
      <c r="F207" s="258"/>
      <c r="G207" s="153"/>
      <c r="H207" s="258"/>
      <c r="I207" s="165"/>
    </row>
    <row r="208" spans="1:9" ht="14.25" x14ac:dyDescent="0.2">
      <c r="A208" s="126" t="s">
        <v>591</v>
      </c>
      <c r="B208" s="138" t="s">
        <v>169</v>
      </c>
      <c r="C208" s="138" t="s">
        <v>424</v>
      </c>
      <c r="D208" s="145" t="s">
        <v>2</v>
      </c>
      <c r="E208" s="138" t="s">
        <v>210</v>
      </c>
      <c r="F208" s="259">
        <f>H204</f>
        <v>0.43680555555555539</v>
      </c>
      <c r="G208" s="154">
        <v>3</v>
      </c>
      <c r="H208" s="259">
        <f>F208+TIME(0,G208,0)</f>
        <v>0.43888888888888872</v>
      </c>
      <c r="I208" s="166"/>
    </row>
    <row r="209" spans="1:9" ht="14.25" x14ac:dyDescent="0.2">
      <c r="A209" s="126" t="s">
        <v>592</v>
      </c>
      <c r="B209" s="138" t="s">
        <v>169</v>
      </c>
      <c r="C209" s="138" t="s">
        <v>450</v>
      </c>
      <c r="D209" s="138"/>
      <c r="E209" s="138" t="s">
        <v>210</v>
      </c>
      <c r="F209" s="259">
        <f>H208</f>
        <v>0.43888888888888872</v>
      </c>
      <c r="G209" s="154">
        <v>0</v>
      </c>
      <c r="H209" s="259">
        <f>F209+TIME(0,G209,0)</f>
        <v>0.43888888888888872</v>
      </c>
      <c r="I209" s="166"/>
    </row>
    <row r="210" spans="1:9" ht="14.25" x14ac:dyDescent="0.2">
      <c r="A210" s="126" t="s">
        <v>593</v>
      </c>
      <c r="B210" s="138"/>
      <c r="C210" s="138"/>
      <c r="D210" s="138"/>
      <c r="E210" s="138"/>
      <c r="F210" s="259">
        <f>H209</f>
        <v>0.43888888888888872</v>
      </c>
      <c r="G210" s="154">
        <v>0</v>
      </c>
      <c r="H210" s="259">
        <f>F210+TIME(0,G210,0)</f>
        <v>0.43888888888888872</v>
      </c>
      <c r="I210" s="166"/>
    </row>
    <row r="211" spans="1:9" ht="15.75" x14ac:dyDescent="0.25">
      <c r="A211" s="125" t="s">
        <v>458</v>
      </c>
      <c r="B211" s="137"/>
      <c r="C211" s="137" t="s">
        <v>425</v>
      </c>
      <c r="D211" s="137"/>
      <c r="E211" s="137"/>
      <c r="F211" s="258"/>
      <c r="G211" s="153"/>
      <c r="H211" s="258"/>
      <c r="I211" s="165"/>
    </row>
    <row r="212" spans="1:9" ht="14.25" x14ac:dyDescent="0.2">
      <c r="A212" s="126" t="s">
        <v>594</v>
      </c>
      <c r="B212" s="138" t="s">
        <v>426</v>
      </c>
      <c r="C212" s="138" t="s">
        <v>395</v>
      </c>
      <c r="D212" s="138"/>
      <c r="E212" s="138" t="s">
        <v>302</v>
      </c>
      <c r="F212" s="259">
        <f>H210</f>
        <v>0.43888888888888872</v>
      </c>
      <c r="G212" s="154">
        <v>0</v>
      </c>
      <c r="H212" s="259">
        <f t="shared" ref="H212:H217" si="19">F212+TIME(0,G212,0)</f>
        <v>0.43888888888888872</v>
      </c>
      <c r="I212" s="166"/>
    </row>
    <row r="213" spans="1:9" ht="14.25" x14ac:dyDescent="0.2">
      <c r="A213" s="126" t="s">
        <v>595</v>
      </c>
      <c r="B213" s="138" t="s">
        <v>426</v>
      </c>
      <c r="C213" s="138" t="s">
        <v>447</v>
      </c>
      <c r="D213" s="138"/>
      <c r="E213" s="138" t="s">
        <v>255</v>
      </c>
      <c r="F213" s="259">
        <f>H212</f>
        <v>0.43888888888888872</v>
      </c>
      <c r="G213" s="154">
        <v>0</v>
      </c>
      <c r="H213" s="259">
        <f t="shared" si="19"/>
        <v>0.43888888888888872</v>
      </c>
      <c r="I213" s="166"/>
    </row>
    <row r="214" spans="1:9" ht="14.25" x14ac:dyDescent="0.2">
      <c r="A214" s="126" t="s">
        <v>596</v>
      </c>
      <c r="B214" s="138" t="s">
        <v>426</v>
      </c>
      <c r="C214" s="138" t="s">
        <v>427</v>
      </c>
      <c r="D214" s="138"/>
      <c r="E214" s="138" t="s">
        <v>200</v>
      </c>
      <c r="F214" s="259">
        <f>H213</f>
        <v>0.43888888888888872</v>
      </c>
      <c r="G214" s="154">
        <v>0</v>
      </c>
      <c r="H214" s="259">
        <f t="shared" si="19"/>
        <v>0.43888888888888872</v>
      </c>
      <c r="I214" s="166"/>
    </row>
    <row r="215" spans="1:9" ht="14.25" x14ac:dyDescent="0.2">
      <c r="A215" s="126" t="s">
        <v>597</v>
      </c>
      <c r="B215" s="138" t="s">
        <v>426</v>
      </c>
      <c r="C215" s="138" t="s">
        <v>305</v>
      </c>
      <c r="D215" s="138"/>
      <c r="E215" s="138" t="s">
        <v>306</v>
      </c>
      <c r="F215" s="259">
        <f>H214</f>
        <v>0.43888888888888872</v>
      </c>
      <c r="G215" s="154">
        <v>0</v>
      </c>
      <c r="H215" s="259">
        <f t="shared" si="19"/>
        <v>0.43888888888888872</v>
      </c>
      <c r="I215" s="166"/>
    </row>
    <row r="216" spans="1:9" ht="14.25" x14ac:dyDescent="0.2">
      <c r="A216" s="126" t="s">
        <v>598</v>
      </c>
      <c r="B216" s="138" t="s">
        <v>169</v>
      </c>
      <c r="C216" s="138" t="s">
        <v>308</v>
      </c>
      <c r="D216" s="138"/>
      <c r="E216" s="138" t="s">
        <v>309</v>
      </c>
      <c r="F216" s="259">
        <f>H215</f>
        <v>0.43888888888888872</v>
      </c>
      <c r="G216" s="154">
        <v>0</v>
      </c>
      <c r="H216" s="259">
        <f t="shared" si="19"/>
        <v>0.43888888888888872</v>
      </c>
      <c r="I216" s="166"/>
    </row>
    <row r="217" spans="1:9" ht="14.25" x14ac:dyDescent="0.2">
      <c r="A217" s="126" t="s">
        <v>599</v>
      </c>
      <c r="B217" s="138" t="s">
        <v>426</v>
      </c>
      <c r="C217" s="138" t="s">
        <v>546</v>
      </c>
      <c r="D217" s="138"/>
      <c r="E217" s="138" t="s">
        <v>312</v>
      </c>
      <c r="F217" s="259">
        <f>H216</f>
        <v>0.43888888888888872</v>
      </c>
      <c r="G217" s="154">
        <v>0</v>
      </c>
      <c r="H217" s="259">
        <f t="shared" si="19"/>
        <v>0.43888888888888872</v>
      </c>
      <c r="I217" s="166"/>
    </row>
    <row r="218" spans="1:9" ht="15.75" x14ac:dyDescent="0.25">
      <c r="A218" s="125" t="s">
        <v>466</v>
      </c>
      <c r="B218" s="137"/>
      <c r="C218" s="137" t="s">
        <v>428</v>
      </c>
      <c r="D218" s="137"/>
      <c r="E218" s="137"/>
      <c r="F218" s="258"/>
      <c r="G218" s="153"/>
      <c r="H218" s="258"/>
      <c r="I218" s="165"/>
    </row>
    <row r="219" spans="1:9" ht="14.25" x14ac:dyDescent="0.2">
      <c r="A219" s="126" t="s">
        <v>600</v>
      </c>
      <c r="B219" s="138" t="s">
        <v>426</v>
      </c>
      <c r="C219" s="138" t="s">
        <v>316</v>
      </c>
      <c r="D219" s="138"/>
      <c r="E219" s="138" t="s">
        <v>210</v>
      </c>
      <c r="F219" s="259">
        <f>H217</f>
        <v>0.43888888888888872</v>
      </c>
      <c r="G219" s="154">
        <v>0</v>
      </c>
      <c r="H219" s="259">
        <f t="shared" ref="H219:H227" si="20">F219+TIME(0,G219,0)</f>
        <v>0.43888888888888872</v>
      </c>
      <c r="I219" s="166"/>
    </row>
    <row r="220" spans="1:9" ht="14.25" x14ac:dyDescent="0.2">
      <c r="A220" s="126" t="s">
        <v>601</v>
      </c>
      <c r="B220" s="138" t="s">
        <v>169</v>
      </c>
      <c r="C220" s="138" t="s">
        <v>429</v>
      </c>
      <c r="D220" s="138"/>
      <c r="E220" s="138" t="s">
        <v>319</v>
      </c>
      <c r="F220" s="259">
        <f t="shared" ref="F220:F227" si="21">H219</f>
        <v>0.43888888888888872</v>
      </c>
      <c r="G220" s="154">
        <v>0</v>
      </c>
      <c r="H220" s="259">
        <f t="shared" si="20"/>
        <v>0.43888888888888872</v>
      </c>
      <c r="I220" s="166"/>
    </row>
    <row r="221" spans="1:9" ht="14.25" x14ac:dyDescent="0.2">
      <c r="A221" s="126" t="s">
        <v>602</v>
      </c>
      <c r="B221" s="138" t="s">
        <v>169</v>
      </c>
      <c r="C221" s="138" t="s">
        <v>321</v>
      </c>
      <c r="D221" s="138"/>
      <c r="E221" s="138" t="s">
        <v>322</v>
      </c>
      <c r="F221" s="259">
        <f t="shared" si="21"/>
        <v>0.43888888888888872</v>
      </c>
      <c r="G221" s="154">
        <v>0</v>
      </c>
      <c r="H221" s="259">
        <f t="shared" si="20"/>
        <v>0.43888888888888872</v>
      </c>
      <c r="I221" s="166"/>
    </row>
    <row r="222" spans="1:9" ht="14.25" x14ac:dyDescent="0.2">
      <c r="A222" s="126" t="s">
        <v>603</v>
      </c>
      <c r="B222" s="138" t="s">
        <v>169</v>
      </c>
      <c r="C222" s="138" t="s">
        <v>324</v>
      </c>
      <c r="D222" s="138"/>
      <c r="E222" s="138" t="s">
        <v>325</v>
      </c>
      <c r="F222" s="259">
        <f t="shared" si="21"/>
        <v>0.43888888888888872</v>
      </c>
      <c r="G222" s="154">
        <v>0</v>
      </c>
      <c r="H222" s="259">
        <f t="shared" si="20"/>
        <v>0.43888888888888872</v>
      </c>
      <c r="I222" s="166"/>
    </row>
    <row r="223" spans="1:9" ht="14.25" x14ac:dyDescent="0.2">
      <c r="A223" s="126" t="s">
        <v>604</v>
      </c>
      <c r="B223" s="138" t="s">
        <v>169</v>
      </c>
      <c r="C223" s="138" t="s">
        <v>327</v>
      </c>
      <c r="D223" s="138"/>
      <c r="E223" s="138" t="s">
        <v>328</v>
      </c>
      <c r="F223" s="259">
        <f t="shared" si="21"/>
        <v>0.43888888888888872</v>
      </c>
      <c r="G223" s="154">
        <v>0</v>
      </c>
      <c r="H223" s="259">
        <f t="shared" si="20"/>
        <v>0.43888888888888872</v>
      </c>
      <c r="I223" s="166" t="s">
        <v>568</v>
      </c>
    </row>
    <row r="224" spans="1:9" ht="14.25" x14ac:dyDescent="0.2">
      <c r="A224" s="126" t="s">
        <v>605</v>
      </c>
      <c r="B224" s="138" t="s">
        <v>169</v>
      </c>
      <c r="C224" s="138" t="s">
        <v>330</v>
      </c>
      <c r="D224" s="138"/>
      <c r="E224" s="138" t="s">
        <v>200</v>
      </c>
      <c r="F224" s="259">
        <f t="shared" si="21"/>
        <v>0.43888888888888872</v>
      </c>
      <c r="G224" s="154">
        <v>3</v>
      </c>
      <c r="H224" s="259">
        <f t="shared" si="20"/>
        <v>0.44097222222222204</v>
      </c>
      <c r="I224" s="166" t="s">
        <v>582</v>
      </c>
    </row>
    <row r="225" spans="1:9" ht="14.25" x14ac:dyDescent="0.2">
      <c r="A225" s="126" t="s">
        <v>606</v>
      </c>
      <c r="B225" s="138" t="s">
        <v>169</v>
      </c>
      <c r="C225" s="138" t="s">
        <v>332</v>
      </c>
      <c r="D225" s="138"/>
      <c r="E225" s="138" t="s">
        <v>333</v>
      </c>
      <c r="F225" s="259">
        <f t="shared" si="21"/>
        <v>0.44097222222222204</v>
      </c>
      <c r="G225" s="154">
        <v>0</v>
      </c>
      <c r="H225" s="259">
        <f t="shared" si="20"/>
        <v>0.44097222222222204</v>
      </c>
      <c r="I225" s="166"/>
    </row>
    <row r="226" spans="1:9" ht="14.25" x14ac:dyDescent="0.2">
      <c r="A226" s="126" t="s">
        <v>607</v>
      </c>
      <c r="B226" s="138" t="s">
        <v>169</v>
      </c>
      <c r="C226" s="138" t="s">
        <v>430</v>
      </c>
      <c r="D226" s="138"/>
      <c r="E226" s="138" t="s">
        <v>336</v>
      </c>
      <c r="F226" s="259">
        <f t="shared" si="21"/>
        <v>0.44097222222222204</v>
      </c>
      <c r="G226" s="154">
        <v>0</v>
      </c>
      <c r="H226" s="259">
        <f t="shared" si="20"/>
        <v>0.44097222222222204</v>
      </c>
      <c r="I226" s="166"/>
    </row>
    <row r="227" spans="1:9" ht="14.25" x14ac:dyDescent="0.2">
      <c r="A227" s="126" t="s">
        <v>608</v>
      </c>
      <c r="B227" s="138" t="s">
        <v>169</v>
      </c>
      <c r="C227" s="138" t="s">
        <v>410</v>
      </c>
      <c r="D227" s="138"/>
      <c r="E227" s="138" t="s">
        <v>339</v>
      </c>
      <c r="F227" s="259">
        <f t="shared" si="21"/>
        <v>0.44097222222222204</v>
      </c>
      <c r="G227" s="154">
        <v>0</v>
      </c>
      <c r="H227" s="259">
        <f t="shared" si="20"/>
        <v>0.44097222222222204</v>
      </c>
      <c r="I227" s="166"/>
    </row>
    <row r="228" spans="1:9" ht="15.75" x14ac:dyDescent="0.25">
      <c r="A228" s="125" t="s">
        <v>467</v>
      </c>
      <c r="B228" s="137"/>
      <c r="C228" s="137" t="s">
        <v>432</v>
      </c>
      <c r="D228" s="137"/>
      <c r="E228" s="137"/>
      <c r="F228" s="258"/>
      <c r="G228" s="153"/>
      <c r="H228" s="258"/>
      <c r="I228" s="165"/>
    </row>
    <row r="229" spans="1:9" ht="14.25" x14ac:dyDescent="0.2">
      <c r="A229" s="129" t="s">
        <v>609</v>
      </c>
      <c r="B229" s="141" t="s">
        <v>426</v>
      </c>
      <c r="C229" s="141" t="s">
        <v>343</v>
      </c>
      <c r="D229" s="141"/>
      <c r="E229" s="141" t="s">
        <v>344</v>
      </c>
      <c r="F229" s="262">
        <f>H227</f>
        <v>0.44097222222222204</v>
      </c>
      <c r="G229" s="157">
        <v>0</v>
      </c>
      <c r="H229" s="262">
        <f>F229+TIME(0,G229,0)</f>
        <v>0.44097222222222204</v>
      </c>
      <c r="I229" s="169"/>
    </row>
    <row r="231" spans="1:9" ht="15.75" x14ac:dyDescent="0.25">
      <c r="A231" s="122" t="s">
        <v>434</v>
      </c>
      <c r="B231" s="134"/>
      <c r="C231" s="134" t="s">
        <v>346</v>
      </c>
      <c r="D231" s="134"/>
      <c r="E231" s="134"/>
      <c r="F231" s="255"/>
      <c r="G231" s="150"/>
      <c r="H231" s="255"/>
      <c r="I231" s="162"/>
    </row>
    <row r="232" spans="1:9" ht="30" x14ac:dyDescent="0.2">
      <c r="A232" s="123" t="s">
        <v>436</v>
      </c>
      <c r="B232" s="135" t="s">
        <v>171</v>
      </c>
      <c r="C232" s="135" t="s">
        <v>610</v>
      </c>
      <c r="D232" s="135"/>
      <c r="E232" s="135" t="s">
        <v>210</v>
      </c>
      <c r="F232" s="256">
        <f>H229</f>
        <v>0.44097222222222204</v>
      </c>
      <c r="G232" s="151">
        <v>20</v>
      </c>
      <c r="H232" s="256">
        <f>F232+TIME(0,G232,0)</f>
        <v>0.45486111111111094</v>
      </c>
      <c r="I232" s="163" t="s">
        <v>611</v>
      </c>
    </row>
    <row r="233" spans="1:9" ht="15" x14ac:dyDescent="0.2">
      <c r="A233" s="123" t="s">
        <v>438</v>
      </c>
      <c r="B233" s="135"/>
      <c r="C233" s="135"/>
      <c r="D233" s="135"/>
      <c r="E233" s="135"/>
      <c r="F233" s="256">
        <f>H232</f>
        <v>0.45486111111111094</v>
      </c>
      <c r="G233" s="151">
        <v>0</v>
      </c>
      <c r="H233" s="256">
        <f>F233+TIME(0,G233,0)</f>
        <v>0.45486111111111094</v>
      </c>
      <c r="I233" s="163"/>
    </row>
    <row r="234" spans="1:9" ht="15" x14ac:dyDescent="0.2">
      <c r="A234" s="123" t="s">
        <v>439</v>
      </c>
      <c r="B234" s="135"/>
      <c r="C234" s="135"/>
      <c r="D234" s="135"/>
      <c r="E234" s="135"/>
      <c r="F234" s="256">
        <f>H233</f>
        <v>0.45486111111111094</v>
      </c>
      <c r="G234" s="151">
        <v>0</v>
      </c>
      <c r="H234" s="256">
        <f>F234+TIME(0,G234,0)</f>
        <v>0.45486111111111094</v>
      </c>
      <c r="I234" s="163"/>
    </row>
    <row r="235" spans="1:9" ht="15" x14ac:dyDescent="0.2">
      <c r="A235" s="124" t="s">
        <v>612</v>
      </c>
      <c r="B235" s="136"/>
      <c r="C235" s="136"/>
      <c r="D235" s="136"/>
      <c r="E235" s="136"/>
      <c r="F235" s="257">
        <f>H234</f>
        <v>0.45486111111111094</v>
      </c>
      <c r="G235" s="152">
        <v>0</v>
      </c>
      <c r="H235" s="257">
        <f>F235+TIME(0,G235,0)</f>
        <v>0.45486111111111094</v>
      </c>
      <c r="I235" s="164"/>
    </row>
    <row r="237" spans="1:9" ht="15.75" x14ac:dyDescent="0.25">
      <c r="A237" s="130" t="s">
        <v>613</v>
      </c>
      <c r="B237" s="142"/>
      <c r="C237" s="142" t="s">
        <v>435</v>
      </c>
      <c r="D237" s="142"/>
      <c r="E237" s="142"/>
      <c r="F237" s="263"/>
      <c r="G237" s="158"/>
      <c r="H237" s="263"/>
      <c r="I237" s="142"/>
    </row>
    <row r="238" spans="1:9" ht="15" x14ac:dyDescent="0.2">
      <c r="A238" s="132" t="s">
        <v>614</v>
      </c>
      <c r="B238" s="143" t="s">
        <v>168</v>
      </c>
      <c r="C238" s="143" t="s">
        <v>437</v>
      </c>
      <c r="D238" s="148" t="s">
        <v>356</v>
      </c>
      <c r="E238" s="143" t="s">
        <v>191</v>
      </c>
      <c r="F238" s="266">
        <f>H235</f>
        <v>0.45486111111111094</v>
      </c>
      <c r="G238" s="160">
        <v>1</v>
      </c>
      <c r="H238" s="266">
        <f>F238+TIME(0,G238,0)</f>
        <v>0.45555555555555538</v>
      </c>
      <c r="I238" s="143"/>
    </row>
    <row r="239" spans="1:9" ht="15" x14ac:dyDescent="0.2">
      <c r="A239" s="132" t="s">
        <v>615</v>
      </c>
      <c r="B239" s="143" t="s">
        <v>168</v>
      </c>
      <c r="C239" s="143" t="s">
        <v>259</v>
      </c>
      <c r="D239" s="148" t="s">
        <v>356</v>
      </c>
      <c r="E239" s="143" t="s">
        <v>191</v>
      </c>
      <c r="F239" s="266">
        <f>H238</f>
        <v>0.45555555555555538</v>
      </c>
      <c r="G239" s="160">
        <v>1</v>
      </c>
      <c r="H239" s="266">
        <f>F239+TIME(0,G239,0)</f>
        <v>0.45624999999999982</v>
      </c>
      <c r="I239" s="143"/>
    </row>
    <row r="240" spans="1:9" ht="15" x14ac:dyDescent="0.2">
      <c r="A240" s="132" t="s">
        <v>616</v>
      </c>
      <c r="B240" s="143" t="s">
        <v>169</v>
      </c>
      <c r="C240" s="143" t="s">
        <v>172</v>
      </c>
      <c r="D240" s="143"/>
      <c r="E240" s="143" t="s">
        <v>191</v>
      </c>
      <c r="F240" s="266">
        <f>H239</f>
        <v>0.45624999999999982</v>
      </c>
      <c r="G240" s="160">
        <v>0</v>
      </c>
      <c r="H240" s="266">
        <f>F240+TIME(0,G240,0)</f>
        <v>0.45624999999999982</v>
      </c>
      <c r="I240" s="143"/>
    </row>
    <row r="241" spans="1:9" x14ac:dyDescent="0.2">
      <c r="A241" s="131"/>
      <c r="B241" s="131"/>
      <c r="C241" s="131" t="s">
        <v>351</v>
      </c>
      <c r="D241" s="131"/>
      <c r="E241" s="131"/>
      <c r="F241" s="264"/>
      <c r="G241" s="159">
        <f>(H241-H240) * 24 * 60</f>
        <v>63.000000000000256</v>
      </c>
      <c r="H241" s="264">
        <v>0.5</v>
      </c>
      <c r="I241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47:I14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1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5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91" r:id="rId47"/>
    <hyperlink ref="D93" r:id="rId48"/>
    <hyperlink ref="D105" r:id="rId49"/>
    <hyperlink ref="D108" r:id="rId50"/>
    <hyperlink ref="D109" r:id="rId51"/>
    <hyperlink ref="D110" r:id="rId52"/>
    <hyperlink ref="D131" r:id="rId53"/>
    <hyperlink ref="D140" r:id="rId54"/>
    <hyperlink ref="D141" r:id="rId55"/>
    <hyperlink ref="D152" r:id="rId56"/>
    <hyperlink ref="D155" r:id="rId57"/>
    <hyperlink ref="D156" r:id="rId58"/>
    <hyperlink ref="D158" r:id="rId59"/>
    <hyperlink ref="D159" r:id="rId60"/>
    <hyperlink ref="D160" r:id="rId61"/>
    <hyperlink ref="D161" r:id="rId62"/>
    <hyperlink ref="D162" r:id="rId63"/>
    <hyperlink ref="D168" r:id="rId64"/>
    <hyperlink ref="D170" r:id="rId65"/>
    <hyperlink ref="D171" r:id="rId66"/>
    <hyperlink ref="D174" r:id="rId67"/>
    <hyperlink ref="D175" r:id="rId68"/>
    <hyperlink ref="D176" r:id="rId69"/>
    <hyperlink ref="D177" r:id="rId70"/>
    <hyperlink ref="D178" r:id="rId71"/>
    <hyperlink ref="D180" r:id="rId72"/>
    <hyperlink ref="D181" r:id="rId73"/>
    <hyperlink ref="D182" r:id="rId74"/>
    <hyperlink ref="D183" r:id="rId75"/>
    <hyperlink ref="D184" r:id="rId76"/>
    <hyperlink ref="D185" r:id="rId77"/>
    <hyperlink ref="D186" r:id="rId78"/>
    <hyperlink ref="D187" r:id="rId79"/>
    <hyperlink ref="D188" r:id="rId80"/>
    <hyperlink ref="D190" r:id="rId81"/>
    <hyperlink ref="D192" r:id="rId82"/>
    <hyperlink ref="D194" r:id="rId83"/>
    <hyperlink ref="D195" r:id="rId84"/>
    <hyperlink ref="D196" r:id="rId85"/>
    <hyperlink ref="D197" r:id="rId86"/>
    <hyperlink ref="D198" r:id="rId87"/>
    <hyperlink ref="D208" r:id="rId88"/>
    <hyperlink ref="D238" r:id="rId89"/>
    <hyperlink ref="D239" r:id="rId90"/>
  </hyperlinks>
  <pageMargins left="0.7" right="0.7" top="0.75" bottom="0.75" header="0.3" footer="0.3"/>
  <pageSetup paperSize="9" orientation="portrait" horizontalDpi="1200" verticalDpi="1200" r:id="rId91"/>
  <legacyDrawing r:id="rId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7" customWidth="1"/>
    <col min="7" max="7" width="10.7109375" style="161" customWidth="1"/>
    <col min="8" max="8" width="8.7109375" style="267" customWidth="1"/>
    <col min="9" max="9" width="12.7109375" style="133" customWidth="1"/>
  </cols>
  <sheetData>
    <row r="1" spans="1:9" ht="24.95" customHeight="1" x14ac:dyDescent="0.4">
      <c r="A1" s="303" t="str">
        <f>Parameters!B1</f>
        <v>156th IEEE 802.11 WIRELESS LOCAL AREA NETWORKS SESSION</v>
      </c>
      <c r="B1" s="298"/>
      <c r="C1" s="298"/>
      <c r="D1" s="298"/>
      <c r="E1" s="298"/>
      <c r="F1" s="298"/>
      <c r="G1" s="298"/>
      <c r="H1" s="298"/>
      <c r="I1" s="298"/>
    </row>
    <row r="2" spans="1:9" ht="24.95" customHeight="1" x14ac:dyDescent="0.4">
      <c r="A2" s="303" t="str">
        <f>Parameters!B2</f>
        <v>The Venetian Macao, Macao, PRC</v>
      </c>
      <c r="B2" s="298"/>
      <c r="C2" s="298"/>
      <c r="D2" s="298"/>
      <c r="E2" s="298"/>
      <c r="F2" s="298"/>
      <c r="G2" s="298"/>
      <c r="H2" s="298"/>
      <c r="I2" s="298"/>
    </row>
    <row r="3" spans="1:9" ht="24.95" customHeight="1" x14ac:dyDescent="0.4">
      <c r="A3" s="303" t="str">
        <f>Parameters!B3</f>
        <v>March 13-18, 2016</v>
      </c>
      <c r="B3" s="298"/>
      <c r="C3" s="298"/>
      <c r="D3" s="298"/>
      <c r="E3" s="298"/>
      <c r="F3" s="298"/>
      <c r="G3" s="298"/>
      <c r="H3" s="298"/>
      <c r="I3" s="298"/>
    </row>
    <row r="4" spans="1:9" ht="18" customHeight="1" x14ac:dyDescent="0.25">
      <c r="A4" s="297" t="s">
        <v>177</v>
      </c>
      <c r="B4" s="298"/>
      <c r="C4" s="298"/>
      <c r="D4" s="298"/>
      <c r="E4" s="298"/>
      <c r="F4" s="298"/>
      <c r="G4" s="298"/>
      <c r="H4" s="298"/>
      <c r="I4" s="298"/>
    </row>
    <row r="5" spans="1:9" ht="18" customHeight="1" x14ac:dyDescent="0.25">
      <c r="A5" s="297" t="s">
        <v>548</v>
      </c>
      <c r="B5" s="298"/>
      <c r="C5" s="298"/>
      <c r="D5" s="298"/>
      <c r="E5" s="298"/>
      <c r="F5" s="298"/>
      <c r="G5" s="298"/>
      <c r="H5" s="298"/>
      <c r="I5" s="298"/>
    </row>
    <row r="6" spans="1:9" ht="18" customHeight="1" x14ac:dyDescent="0.25">
      <c r="A6" s="297" t="s">
        <v>549</v>
      </c>
      <c r="B6" s="298"/>
      <c r="C6" s="298"/>
      <c r="D6" s="298"/>
      <c r="E6" s="298"/>
      <c r="F6" s="298"/>
      <c r="G6" s="298"/>
      <c r="H6" s="298"/>
      <c r="I6" s="298"/>
    </row>
    <row r="7" spans="1:9" ht="18" customHeight="1" x14ac:dyDescent="0.25">
      <c r="A7" s="297" t="s">
        <v>178</v>
      </c>
      <c r="B7" s="298"/>
      <c r="C7" s="298"/>
      <c r="D7" s="298"/>
      <c r="E7" s="298"/>
      <c r="F7" s="298"/>
      <c r="G7" s="298"/>
      <c r="H7" s="298"/>
      <c r="I7" s="298"/>
    </row>
    <row r="8" spans="1:9" ht="30" customHeight="1" x14ac:dyDescent="0.4">
      <c r="A8" s="299" t="str">
        <f>"Agenda R" &amp; Parameters!$B$8</f>
        <v>Agenda R6</v>
      </c>
      <c r="B8" s="300"/>
      <c r="C8" s="300"/>
      <c r="D8" s="300"/>
      <c r="E8" s="300"/>
      <c r="F8" s="300"/>
      <c r="G8" s="300"/>
      <c r="H8" s="300"/>
      <c r="I8" s="300"/>
    </row>
    <row r="12" spans="1:9" ht="15.75" x14ac:dyDescent="0.25">
      <c r="A12" s="301" t="s">
        <v>547</v>
      </c>
      <c r="B12" s="302"/>
      <c r="C12" s="302"/>
      <c r="D12" s="302"/>
      <c r="E12" s="302"/>
      <c r="F12" s="302"/>
      <c r="G12" s="302"/>
      <c r="H12" s="302"/>
      <c r="I12" s="302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5">
        <v>0.79166666666666663</v>
      </c>
      <c r="G14" s="172">
        <v>0</v>
      </c>
      <c r="H14" s="265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440</v>
      </c>
      <c r="D16" s="171"/>
      <c r="E16" s="171" t="s">
        <v>210</v>
      </c>
      <c r="F16" s="265">
        <f>H14</f>
        <v>0.79166666666666663</v>
      </c>
      <c r="G16" s="172">
        <v>15</v>
      </c>
      <c r="H16" s="265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441</v>
      </c>
      <c r="D18" s="171"/>
      <c r="E18" s="171" t="s">
        <v>210</v>
      </c>
      <c r="F18" s="265">
        <f>H16</f>
        <v>0.80208333333333326</v>
      </c>
      <c r="G18" s="172">
        <v>15</v>
      </c>
      <c r="H18" s="265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442</v>
      </c>
      <c r="D20" s="171"/>
      <c r="E20" s="171" t="s">
        <v>255</v>
      </c>
      <c r="F20" s="265">
        <f>H18</f>
        <v>0.81249999999999989</v>
      </c>
      <c r="G20" s="172">
        <v>30</v>
      </c>
      <c r="H20" s="265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443</v>
      </c>
      <c r="D22" s="171"/>
      <c r="E22" s="171" t="s">
        <v>191</v>
      </c>
      <c r="F22" s="265">
        <f>H20</f>
        <v>0.83333333333333326</v>
      </c>
      <c r="G22" s="172">
        <v>15</v>
      </c>
      <c r="H22" s="265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444</v>
      </c>
      <c r="D24" s="171"/>
      <c r="E24" s="171"/>
      <c r="F24" s="265">
        <f>H22</f>
        <v>0.84374999999999989</v>
      </c>
      <c r="G24" s="172">
        <v>15</v>
      </c>
      <c r="H24" s="265">
        <f>F24+TIME(0,G24,0)</f>
        <v>0.85416666666666652</v>
      </c>
      <c r="I24" s="173"/>
    </row>
    <row r="26" spans="1:9" ht="15.75" x14ac:dyDescent="0.25">
      <c r="A26" s="130" t="s">
        <v>434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515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514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513</v>
      </c>
      <c r="D6" s="245" t="s">
        <v>512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492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511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509</v>
      </c>
      <c r="F12" s="203" t="s">
        <v>510</v>
      </c>
      <c r="G12" s="203" t="s">
        <v>497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509</v>
      </c>
      <c r="F13" s="228" t="s">
        <v>508</v>
      </c>
      <c r="G13" s="209" t="s">
        <v>497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507</v>
      </c>
      <c r="G14" s="226" t="s">
        <v>497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506</v>
      </c>
      <c r="G15" s="209" t="s">
        <v>497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505</v>
      </c>
      <c r="G16" s="216" t="s">
        <v>497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504</v>
      </c>
      <c r="G17" s="209" t="s">
        <v>497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503</v>
      </c>
      <c r="G18" s="216" t="s">
        <v>497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502</v>
      </c>
      <c r="G19" s="209" t="s">
        <v>497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501</v>
      </c>
      <c r="G20" s="216" t="s">
        <v>497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500</v>
      </c>
      <c r="G21" s="209" t="s">
        <v>497</v>
      </c>
      <c r="H21" s="209" t="s">
        <v>170</v>
      </c>
      <c r="I21" s="208" t="s">
        <v>496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499</v>
      </c>
      <c r="G22" s="216" t="s">
        <v>497</v>
      </c>
      <c r="H22" s="216" t="s">
        <v>170</v>
      </c>
      <c r="I22" s="215" t="s">
        <v>496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498</v>
      </c>
      <c r="G23" s="209" t="s">
        <v>497</v>
      </c>
      <c r="H23" s="209" t="s">
        <v>170</v>
      </c>
      <c r="I23" s="208" t="s">
        <v>496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497</v>
      </c>
      <c r="H24" s="216" t="s">
        <v>170</v>
      </c>
      <c r="I24" s="215" t="s">
        <v>496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495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494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493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492</v>
      </c>
      <c r="E32" s="193"/>
      <c r="F32" s="192" t="s">
        <v>491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469</v>
      </c>
    </row>
    <row r="2" spans="1:2" x14ac:dyDescent="0.2">
      <c r="A2" s="39" t="s">
        <v>103</v>
      </c>
      <c r="B2" s="39" t="s">
        <v>551</v>
      </c>
    </row>
    <row r="3" spans="1:2" ht="13.5" thickBot="1" x14ac:dyDescent="0.25">
      <c r="A3" s="39" t="s">
        <v>104</v>
      </c>
      <c r="B3" t="s">
        <v>470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2016-03-17T12:55:58Z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