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8" r:id="rId6"/>
    <sheet name="CAC" sheetId="789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3" i="789"/>
  <c r="A2" i="789"/>
  <c r="A1" i="789"/>
  <c r="G221" i="788"/>
  <c r="H220" i="788"/>
  <c r="F220" i="788"/>
  <c r="H219" i="788"/>
  <c r="F219" i="788"/>
  <c r="H218" i="788"/>
  <c r="F218" i="788"/>
  <c r="H215" i="788"/>
  <c r="F215" i="788"/>
  <c r="H212" i="788"/>
  <c r="F212" i="788"/>
  <c r="H210" i="788"/>
  <c r="F210" i="788"/>
  <c r="H209" i="788"/>
  <c r="F209" i="788"/>
  <c r="H208" i="788"/>
  <c r="F208" i="788"/>
  <c r="H207" i="788"/>
  <c r="F207" i="788"/>
  <c r="H206" i="788"/>
  <c r="F206" i="788"/>
  <c r="H205" i="788"/>
  <c r="F205" i="788"/>
  <c r="H204" i="788"/>
  <c r="F204" i="788"/>
  <c r="H203" i="788"/>
  <c r="F203" i="788"/>
  <c r="H202" i="788"/>
  <c r="F202" i="788"/>
  <c r="H200" i="788"/>
  <c r="F200" i="788"/>
  <c r="H199" i="788"/>
  <c r="F199" i="788"/>
  <c r="H198" i="788"/>
  <c r="F198" i="788"/>
  <c r="H197" i="788"/>
  <c r="F197" i="788"/>
  <c r="H196" i="788"/>
  <c r="F196" i="788"/>
  <c r="H195" i="788"/>
  <c r="F195" i="788"/>
  <c r="H193" i="788"/>
  <c r="F193" i="788"/>
  <c r="H192" i="788"/>
  <c r="F192" i="788"/>
  <c r="H191" i="788"/>
  <c r="F191" i="788"/>
  <c r="H187" i="788"/>
  <c r="F187" i="788"/>
  <c r="H184" i="788"/>
  <c r="F184" i="788"/>
  <c r="H183" i="788"/>
  <c r="F183" i="788"/>
  <c r="H182" i="788"/>
  <c r="F182" i="788"/>
  <c r="H181" i="788"/>
  <c r="F181" i="788"/>
  <c r="H180" i="788"/>
  <c r="F180" i="788"/>
  <c r="H178" i="788"/>
  <c r="F178" i="788"/>
  <c r="H176" i="788"/>
  <c r="F176" i="788"/>
  <c r="H175" i="788"/>
  <c r="F175" i="788"/>
  <c r="H174" i="788"/>
  <c r="F174" i="788"/>
  <c r="H173" i="788"/>
  <c r="F173" i="788"/>
  <c r="H172" i="788"/>
  <c r="F172" i="788"/>
  <c r="H171" i="788"/>
  <c r="F171" i="788"/>
  <c r="H170" i="788"/>
  <c r="F170" i="788"/>
  <c r="H169" i="788"/>
  <c r="F169" i="788"/>
  <c r="H168" i="788"/>
  <c r="F168" i="788"/>
  <c r="H166" i="788"/>
  <c r="F166" i="788"/>
  <c r="H165" i="788"/>
  <c r="F165" i="788"/>
  <c r="H164" i="788"/>
  <c r="F164" i="788"/>
  <c r="H163" i="788"/>
  <c r="F163" i="788"/>
  <c r="H162" i="788"/>
  <c r="F162" i="788"/>
  <c r="H160" i="788"/>
  <c r="F160" i="788"/>
  <c r="H159" i="788"/>
  <c r="F159" i="788"/>
  <c r="H158" i="788"/>
  <c r="F158" i="788"/>
  <c r="H157" i="788"/>
  <c r="F157" i="788"/>
  <c r="H156" i="788"/>
  <c r="F156" i="788"/>
  <c r="H155" i="788"/>
  <c r="F155" i="788"/>
  <c r="H151" i="788"/>
  <c r="F151" i="788"/>
  <c r="H150" i="788"/>
  <c r="F150" i="788"/>
  <c r="H149" i="788"/>
  <c r="F149" i="788"/>
  <c r="H148" i="788"/>
  <c r="F148" i="788"/>
  <c r="H147" i="788"/>
  <c r="F147" i="788"/>
  <c r="H146" i="788"/>
  <c r="F146" i="788"/>
  <c r="H145" i="788"/>
  <c r="F145" i="788"/>
  <c r="H144" i="788"/>
  <c r="F144" i="788"/>
  <c r="H141" i="788"/>
  <c r="F141" i="788"/>
  <c r="H140" i="788"/>
  <c r="F140" i="788"/>
  <c r="H139" i="788"/>
  <c r="G134" i="788"/>
  <c r="H133" i="788"/>
  <c r="F133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4" i="788"/>
  <c r="F124" i="788"/>
  <c r="H121" i="788"/>
  <c r="F121" i="788"/>
  <c r="H120" i="788"/>
  <c r="F120" i="788"/>
  <c r="H118" i="788"/>
  <c r="F118" i="788"/>
  <c r="H117" i="788"/>
  <c r="F117" i="788"/>
  <c r="H113" i="788"/>
  <c r="F113" i="788"/>
  <c r="H112" i="788"/>
  <c r="F112" i="788"/>
  <c r="H111" i="788"/>
  <c r="F111" i="788"/>
  <c r="H108" i="788"/>
  <c r="F108" i="788"/>
  <c r="H107" i="788"/>
  <c r="F107" i="788"/>
  <c r="H106" i="788"/>
  <c r="F106" i="788"/>
  <c r="H105" i="788"/>
  <c r="F105" i="788"/>
  <c r="H104" i="788"/>
  <c r="F104" i="788"/>
  <c r="H101" i="788"/>
  <c r="F101" i="788"/>
  <c r="H100" i="788"/>
  <c r="F100" i="788"/>
  <c r="H99" i="788"/>
  <c r="G94" i="788"/>
  <c r="H93" i="788"/>
  <c r="F93" i="788"/>
  <c r="H91" i="788"/>
  <c r="F91" i="788"/>
  <c r="H90" i="788"/>
  <c r="F90" i="788"/>
  <c r="H87" i="788"/>
  <c r="F87" i="788"/>
  <c r="H85" i="788"/>
  <c r="F85" i="788"/>
  <c r="H84" i="788"/>
  <c r="F84" i="788"/>
  <c r="H83" i="788"/>
  <c r="F83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5" i="788"/>
  <c r="F75" i="788"/>
  <c r="H74" i="788"/>
  <c r="F74" i="788"/>
  <c r="H73" i="788"/>
  <c r="F73" i="788"/>
  <c r="H72" i="788"/>
  <c r="F72" i="788"/>
  <c r="H71" i="788"/>
  <c r="F71" i="788"/>
  <c r="H69" i="788"/>
  <c r="F69" i="788"/>
  <c r="H68" i="788"/>
  <c r="F68" i="788"/>
  <c r="H67" i="788"/>
  <c r="F67" i="788"/>
  <c r="H66" i="788"/>
  <c r="F66" i="788"/>
  <c r="H65" i="788"/>
  <c r="F65" i="788"/>
  <c r="H64" i="788"/>
  <c r="F64" i="788"/>
  <c r="H63" i="788"/>
  <c r="F63" i="788"/>
  <c r="H61" i="788"/>
  <c r="F61" i="788"/>
  <c r="H60" i="788"/>
  <c r="F60" i="788"/>
  <c r="H59" i="788"/>
  <c r="F59" i="788"/>
  <c r="H58" i="788"/>
  <c r="F58" i="788"/>
  <c r="H54" i="788"/>
  <c r="F54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7" i="788"/>
  <c r="F37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3" i="788"/>
  <c r="A2" i="788"/>
  <c r="A1" i="788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8" i="788" l="1"/>
  <c r="A8" i="78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<sst xmlns="http://schemas.openxmlformats.org/spreadsheetml/2006/main" count="1151" uniqueCount="571">
  <si>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</si>
  <si>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</si>
  <si>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</si>
  <si>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</si>
  <si>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</si>
  <si>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</si>
  <si>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</si>
  <si>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</si>
  <si>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</si>
  <si>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</si>
  <si>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</si>
  <si>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</si>
  <si>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</si>
  <si>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</si>
  <si>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</si>
  <si>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</si>
  <si>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</si>
  <si>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</si>
  <si>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</si>
  <si>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</si>
  <si>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</si>
  <si>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</si>
  <si>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</si>
  <si>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</si>
  <si>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</si>
  <si>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</si>
  <si>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</si>
  <si>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</si>
  <si>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</si>
  <si>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</si>
  <si>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</si>
  <si>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</si>
  <si>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</si>
  <si>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</si>
  <si>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</si>
  <si>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</si>
  <si>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</si>
  <si>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</si>
  <si>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</si>
  <si>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</si>
  <si>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</si>
  <si>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</si>
  <si>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</si>
  <si>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</si>
  <si>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</si>
  <si>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</si>
  <si>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</si>
  <si>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</si>
  <si>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</si>
  <si>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</si>
  <si>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</si>
  <si>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</si>
  <si>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</si>
  <si>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</si>
  <si>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</si>
  <si>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</si>
  <si>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</si>
  <si>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</si>
  <si>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</si>
  <si>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</si>
  <si>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</si>
  <si>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</si>
  <si>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</si>
  <si>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</si>
  <si>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</si>
  <si>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</si>
  <si>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</si>
  <si>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</si>
  <si>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</si>
  <si>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</si>
  <si>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</si>
  <si>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</si>
  <si>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</si>
  <si>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</si>
  <si>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</si>
  <si>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</si>
  <si>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</si>
  <si>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</si>
  <si>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</si>
  <si>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</si>
  <si>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</si>
  <si>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</si>
  <si>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</si>
  <si>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</si>
  <si>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</si>
  <si>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</si>
  <si>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</si>
  <si>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</si>
  <si>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</si>
  <si>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</si>
  <si>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</si>
  <si>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</si>
  <si>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</si>
  <si>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</si>
  <si>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</si>
  <si>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</si>
  <si>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</si>
  <si>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</si>
  <si>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</si>
  <si>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</si>
  <si>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</si>
  <si>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</si>
  <si>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</si>
  <si>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</si>
  <si>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</si>
  <si>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</si>
  <si>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</si>
  <si>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</si>
  <si>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</si>
  <si>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</si>
  <si>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</si>
  <si>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</si>
  <si>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</si>
  <si>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</si>
  <si>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</si>
  <si>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</si>
  <si>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</si>
  <si>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</si>
  <si>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</si>
  <si>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</si>
  <si>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</si>
  <si>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</si>
  <si>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</si>
  <si>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</si>
  <si>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</si>
  <si>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</si>
  <si>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</si>
  <si>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</si>
  <si>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</si>
  <si>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</si>
  <si>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</si>
  <si>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</si>
  <si>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</si>
  <si>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</si>
  <si>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</si>
  <si>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</si>
  <si>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</si>
  <si>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</si>
  <si>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</si>
  <si>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</si>
  <si>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</si>
  <si>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</si>
  <si>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</si>
  <si>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</si>
  <si>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</si>
  <si>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</si>
  <si>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</si>
  <si>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</si>
  <si>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</si>
  <si>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</si>
  <si>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</si>
  <si>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</si>
  <si>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</si>
  <si>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</si>
  <si>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</si>
  <si>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</si>
  <si>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</si>
  <si>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</si>
  <si>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</si>
  <si>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</si>
  <si>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</si>
  <si>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</si>
  <si>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</si>
  <si>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</si>
  <si>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</si>
  <si>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</si>
  <si>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</si>
  <si>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</si>
  <si>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</si>
  <si>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</si>
  <si>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</si>
  <si>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</si>
  <si>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</si>
  <si>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</si>
  <si>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</si>
  <si>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</si>
  <si>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</si>
  <si>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</si>
  <si>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</si>
  <si>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</si>
  <si>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</si>
  <si>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</si>
  <si>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</si>
  <si>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</si>
  <si>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</si>
  <si>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</si>
  <si>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</si>
  <si>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</si>
  <si>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</si>
  <si>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</si>
  <si>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</si>
  <si>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</si>
  <si>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</si>
  <si>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</si>
  <si>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</si>
  <si>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</si>
  <si>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</si>
  <si>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</si>
  <si>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</si>
  <si>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</si>
  <si>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</si>
  <si>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</si>
  <si>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</si>
  <si>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</si>
  <si>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</si>
  <si>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</si>
  <si>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</si>
  <si>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</si>
  <si>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</si>
  <si>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</si>
  <si>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</si>
  <si>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</si>
  <si>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</si>
  <si>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</si>
  <si>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</si>
  <si>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</si>
  <si>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</si>
  <si>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</si>
  <si>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</si>
  <si>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</si>
  <si>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</si>
  <si>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</si>
  <si>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</si>
  <si>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</si>
  <si>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</si>
  <si>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</si>
  <si>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</si>
  <si>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</si>
  <si>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</si>
  <si>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</si>
  <si>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</si>
  <si>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</si>
  <si>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</si>
  <si>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</si>
  <si>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</si>
  <si>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</si>
  <si>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</si>
  <si>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</si>
  <si>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</si>
  <si>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</si>
  <si>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</si>
  <si>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</si>
  <si>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</si>
  <si>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</si>
  <si>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</si>
  <si>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</si>
  <si>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</si>
  <si>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</si>
  <si>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</si>
  <si>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</si>
  <si>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</si>
  <si>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</si>
  <si>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</si>
  <si>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</si>
  <si>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</si>
  <si>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</si>
  <si>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</si>
  <si>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</si>
  <si>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</si>
  <si>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</si>
  <si>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</si>
  <si>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</si>
  <si>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</si>
  <si>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</si>
  <si>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</si>
  <si>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</si>
  <si>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</si>
  <si>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</si>
  <si>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</si>
  <si>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</si>
  <si>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</si>
  <si>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</si>
  <si>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</si>
  <si>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</si>
  <si>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</si>
  <si>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</si>
  <si>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</si>
  <si>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</si>
  <si>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</si>
  <si>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</si>
  <si>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</si>
  <si>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</si>
  <si>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</si>
  <si>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</si>
  <si>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</si>
  <si>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</si>
  <si>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</si>
  <si>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</si>
  <si>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</si>
  <si>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</si>
  <si>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</si>
  <si>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</si>
  <si>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</si>
  <si>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</si>
  <si>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</si>
  <si>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</si>
  <si>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</si>
  <si>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</si>
  <si>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</si>
  <si>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</si>
  <si>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</si>
  <si>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</si>
  <si>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</si>
  <si>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</si>
  <si>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</si>
  <si>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</si>
  <si>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</si>
  <si>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</si>
  <si>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</si>
  <si>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</si>
  <si>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</si>
  <si>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</si>
  <si>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</si>
  <si>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</si>
  <si>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</si>
  <si>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</si>
  <si>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</si>
  <si>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</si>
  <si>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</si>
  <si>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</si>
  <si>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</si>
  <si>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</si>
  <si>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</si>
  <si>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</si>
  <si>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</si>
  <si>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</si>
  <si>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</si>
  <si>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</si>
  <si>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</si>
  <si>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</si>
  <si>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</si>
  <si>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</si>
  <si>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</si>
  <si>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</si>
  <si>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</si>
  <si>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</si>
  <si>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</si>
  <si>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</si>
  <si>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</si>
  <si>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</si>
  <si>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</si>
  <si>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</si>
  <si>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</si>
  <si>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</si>
  <si>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</si>
  <si>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</si>
  <si>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</si>
  <si>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</si>
  <si>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</si>
  <si>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</si>
  <si>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</si>
  <si>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</si>
  <si>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</si>
  <si>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</si>
  <si>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</si>
  <si>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</si>
  <si>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</si>
  <si>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</si>
  <si>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</si>
  <si>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</si>
  <si>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</si>
  <si>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</si>
  <si>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</si>
  <si>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</si>
  <si>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</si>
  <si>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</si>
  <si>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</si>
  <si>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</si>
  <si>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</si>
  <si>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</si>
  <si>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</si>
  <si>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</si>
  <si>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</si>
  <si>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</si>
  <si>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</si>
  <si>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</si>
  <si>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</si>
  <si>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</si>
  <si>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</si>
  <si>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</si>
  <si>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</si>
  <si>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</si>
  <si>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</si>
  <si>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</si>
  <si>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</si>
  <si>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</si>
  <si>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</si>
  <si>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</si>
  <si>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</si>
  <si>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</si>
  <si>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</si>
  <si>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</si>
  <si>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</si>
  <si>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</si>
  <si>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</si>
  <si>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</si>
  <si>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</si>
  <si>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</si>
  <si>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</si>
  <si>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</si>
  <si>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</si>
  <si>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</si>
  <si>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</si>
  <si>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</si>
  <si>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</si>
  <si>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</si>
  <si>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</si>
  <si>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</si>
  <si>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</si>
  <si>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</si>
  <si>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</si>
  <si>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</si>
  <si>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</si>
  <si>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</si>
  <si>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</si>
  <si>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</si>
  <si>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</si>
  <si>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</si>
  <si>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</si>
  <si>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</si>
  <si>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</si>
  <si>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</si>
  <si>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</si>
  <si>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</si>
  <si>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</si>
  <si>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</si>
  <si>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</si>
  <si>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</si>
  <si>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</si>
  <si>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</si>
  <si>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</si>
  <si>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</si>
  <si>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</si>
  <si>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</si>
  <si>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</si>
  <si>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</si>
  <si>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</si>
  <si>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</si>
  <si>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</si>
  <si>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</si>
  <si>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</si>
  <si>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</si>
  <si>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</si>
  <si>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</si>
  <si>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</si>
  <si>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</si>
  <si>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</si>
  <si>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</si>
  <si>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</si>
  <si>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</si>
  <si>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</si>
  <si>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</si>
  <si>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</si>
  <si>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</si>
  <si>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</si>
  <si>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</si>
  <si>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</si>
  <si>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</si>
  <si>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</si>
  <si>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</si>
  <si>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</si>
  <si>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</si>
  <si>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</si>
  <si>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</si>
  <si>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</si>
  <si>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</si>
  <si>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</si>
  <si>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</si>
  <si>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</si>
  <si>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</si>
  <si>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</si>
  <si>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</si>
  <si>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</si>
  <si>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</si>
  <si>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</si>
  <si>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</si>
  <si>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</si>
  <si>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</si>
  <si>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</si>
  <si>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</si>
  <si>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</si>
  <si>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</si>
  <si>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</si>
  <si>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</si>
  <si>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</si>
  <si>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</si>
  <si>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</si>
  <si>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</si>
  <si>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</si>
  <si>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</si>
  <si>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</si>
  <si>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</si>
  <si>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</si>
  <si>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</si>
  <si>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</si>
  <si>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</si>
  <si>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</si>
  <si>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</si>
  <si>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</si>
  <si>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</si>
  <si>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</si>
  <si>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</si>
  <si>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</si>
  <si>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</si>
  <si>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</si>
  <si>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</si>
  <si>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</si>
  <si>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</si>
  <si>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</si>
  <si>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</si>
  <si>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</si>
  <si>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</si>
  <si>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</si>
  <si>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</si>
  <si>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</si>
  <si>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</si>
  <si>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</si>
  <si>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</si>
  <si>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</si>
  <si>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</si>
  <si>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</si>
  <si>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</si>
  <si>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</si>
  <si>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</si>
  <si>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</si>
  <si>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</si>
  <si>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</si>
  <si>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</si>
  <si>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</si>
  <si>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</si>
  <si>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</si>
  <si>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</si>
  <si>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</si>
  <si>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</si>
  <si>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</si>
  <si>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</si>
  <si>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</si>
  <si>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</si>
  <si>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</si>
  <si>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</si>
  <si>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</si>
  <si>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</si>
  <si>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</si>
  <si>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</si>
  <si>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</si>
  <si>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</si>
  <si>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</si>
  <si>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</si>
  <si>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</si>
  <si>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</si>
  <si>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</si>
  <si>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</si>
  <si>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</si>
  <si>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</si>
  <si>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</si>
  <si>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</si>
  <si>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</si>
  <si>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</si>
  <si>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</si>
  <si>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</si>
  <si>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</si>
  <si>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</si>
  <si>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</si>
  <si>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</si>
  <si>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</si>
  <si>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</si>
  <si>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</si>
  <si>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</si>
  <si>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</si>
  <si>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</si>
  <si>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doc.: IEEE 802.11-15/1217r1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</si>
</sst>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8" fillId="35" borderId="18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21" fillId="40" borderId="17" xfId="0" applyFont="1" applyFill="1" applyBorder="1" applyAlignment="1">
      <alignment horizontal="center" vertical="center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26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17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6" TargetMode="External"/><Relationship Id="rId93" Type="http://schemas.openxmlformats.org/officeDocument/2006/relationships/hyperlink" Target="https://mentor.ieee.org/802.11/dcn/11-15-121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14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6" TargetMode="External"/><Relationship Id="rId94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570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543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42316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8" t="s">
        <v>141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7" t="s">
        <v>140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8"/>
      <c r="C32" s="277"/>
      <c r="D32" s="277"/>
      <c r="E32" s="277"/>
      <c r="F32" s="277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6"/>
      <c r="D34" s="276"/>
      <c r="E34" s="276"/>
      <c r="F34" s="276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3" t="str">
        <f>Parameters!B1</f>
        <v>153rd IEEE 802.11 WIRELESS LOCAL AREA NETWORKS SESSION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5"/>
      <c r="IS2" s="1" t="s">
        <v>6</v>
      </c>
    </row>
    <row r="3" spans="1:253" ht="15.75" customHeight="1" x14ac:dyDescent="0.2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8"/>
    </row>
    <row r="4" spans="1:253" ht="15.75" customHeight="1" x14ac:dyDescent="0.2"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1"/>
    </row>
    <row r="5" spans="1:253" ht="21" customHeight="1" x14ac:dyDescent="0.2">
      <c r="B5" s="302" t="str">
        <f>Parameters!B2</f>
        <v>Hyatt Regency, Dallas, TX, USA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253" ht="15.75" customHeight="1" x14ac:dyDescent="0.2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253" ht="15.75" customHeight="1" x14ac:dyDescent="0.2">
      <c r="A7" s="55"/>
      <c r="B7" s="304" t="str">
        <f>Parameters!B3</f>
        <v>November 8-13, 2015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77"/>
      <c r="R7" s="77"/>
    </row>
    <row r="8" spans="1:253" ht="15.75" customHeight="1" x14ac:dyDescent="0.2">
      <c r="A8" s="55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303" t="s">
        <v>5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77"/>
      <c r="R25" s="77"/>
    </row>
    <row r="26" spans="1:21" ht="15.75" customHeight="1" x14ac:dyDescent="0.2">
      <c r="A26" s="55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77"/>
      <c r="R26" s="77"/>
    </row>
    <row r="27" spans="1:21" ht="15.75" customHeight="1" x14ac:dyDescent="0.2">
      <c r="B27" s="290" t="s">
        <v>139</v>
      </c>
      <c r="C27" s="290"/>
      <c r="D27" s="290"/>
      <c r="E27" s="290"/>
      <c r="F27" s="290"/>
      <c r="G27" s="290"/>
      <c r="H27" s="290"/>
      <c r="I27" s="290"/>
      <c r="J27" s="291"/>
      <c r="K27" s="291"/>
      <c r="L27" s="287" t="str">
        <f>Title!C14</f>
        <v>adrian.p.stephens@ieee.org</v>
      </c>
      <c r="M27" s="288"/>
      <c r="N27" s="288"/>
      <c r="O27" s="288"/>
      <c r="P27" s="288"/>
      <c r="Q27" s="288"/>
      <c r="R27" s="288"/>
    </row>
    <row r="28" spans="1:21" ht="15.75" customHeight="1" x14ac:dyDescent="0.2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89"/>
      <c r="M28" s="289"/>
      <c r="N28" s="289"/>
      <c r="O28" s="289"/>
      <c r="P28" s="289"/>
      <c r="Q28" s="289"/>
      <c r="R28" s="289"/>
    </row>
    <row r="29" spans="1:21" ht="15.75" customHeight="1" x14ac:dyDescent="0.2">
      <c r="B29" s="290" t="s">
        <v>56</v>
      </c>
      <c r="C29" s="290"/>
      <c r="D29" s="290"/>
      <c r="E29" s="290"/>
      <c r="F29" s="290"/>
      <c r="G29" s="290"/>
      <c r="H29" s="290"/>
      <c r="I29" s="290"/>
      <c r="J29" s="291"/>
      <c r="K29" s="291"/>
      <c r="L29" s="287" t="str">
        <f>Title!I14</f>
        <v>jrosdahl@ieee.org</v>
      </c>
      <c r="M29" s="288"/>
      <c r="N29" s="288"/>
      <c r="O29" s="288"/>
      <c r="P29" s="288"/>
      <c r="Q29" s="288"/>
      <c r="R29" s="288"/>
    </row>
    <row r="30" spans="1:21" ht="15.75" customHeight="1" x14ac:dyDescent="0.2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89"/>
      <c r="M30" s="289"/>
      <c r="N30" s="289"/>
      <c r="O30" s="289"/>
      <c r="P30" s="289"/>
      <c r="Q30" s="289"/>
      <c r="R30" s="289"/>
    </row>
    <row r="31" spans="1:21" ht="15.75" customHeight="1" x14ac:dyDescent="0.2">
      <c r="B31" s="290" t="s">
        <v>68</v>
      </c>
      <c r="C31" s="290"/>
      <c r="D31" s="290"/>
      <c r="E31" s="290"/>
      <c r="F31" s="290"/>
      <c r="G31" s="290"/>
      <c r="H31" s="290"/>
      <c r="I31" s="290"/>
      <c r="J31" s="291"/>
      <c r="K31" s="291"/>
      <c r="L31" s="287" t="str">
        <f>Title!I20</f>
        <v>dstanley@arubanetworks.com</v>
      </c>
      <c r="M31" s="288"/>
      <c r="N31" s="288"/>
      <c r="O31" s="288"/>
      <c r="P31" s="288"/>
      <c r="Q31" s="288"/>
      <c r="R31" s="288"/>
    </row>
    <row r="32" spans="1:21" ht="15.75" customHeight="1" x14ac:dyDescent="0.2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89"/>
      <c r="M32" s="289"/>
      <c r="N32" s="289"/>
      <c r="O32" s="289"/>
      <c r="P32" s="289"/>
      <c r="Q32" s="289"/>
      <c r="R32" s="289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5"/>
    </row>
    <row r="7" spans="2:15" x14ac:dyDescent="0.2">
      <c r="M7" s="305"/>
    </row>
    <row r="8" spans="2:15" x14ac:dyDescent="0.2">
      <c r="M8" s="305"/>
    </row>
    <row r="9" spans="2:15" x14ac:dyDescent="0.2">
      <c r="M9" s="30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6" t="s">
        <v>111</v>
      </c>
      <c r="B3" s="306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8" zoomScale="115" zoomScaleNormal="115" workbookViewId="0">
      <selection activeCell="F23" sqref="F23:F26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65" t="str">
        <f>" 802.11 Agenda R" &amp;Parameters!B8</f>
        <v xml:space="preserve"> 802.11 Agenda R1</v>
      </c>
      <c r="B1" s="367" t="str">
        <f>Parameters!B2</f>
        <v>Hyatt Regency, Dallas, TX, USA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</row>
    <row r="2" spans="1:32" s="2" customFormat="1" ht="20.25" customHeight="1" x14ac:dyDescent="0.2">
      <c r="A2" s="366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66"/>
      <c r="B3" s="373" t="str">
        <f>Parameters!B3</f>
        <v>November 8-13, 2015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383">
        <f>B5+1</f>
        <v>42317</v>
      </c>
      <c r="D5" s="384"/>
      <c r="E5" s="384"/>
      <c r="F5" s="384"/>
      <c r="G5" s="384"/>
      <c r="H5" s="385"/>
      <c r="I5" s="383">
        <f>B5+2</f>
        <v>42318</v>
      </c>
      <c r="J5" s="384"/>
      <c r="K5" s="384"/>
      <c r="L5" s="384"/>
      <c r="M5" s="384"/>
      <c r="N5" s="385"/>
      <c r="O5" s="383">
        <f>B5+3</f>
        <v>42319</v>
      </c>
      <c r="P5" s="384"/>
      <c r="Q5" s="384"/>
      <c r="R5" s="384"/>
      <c r="S5" s="384"/>
      <c r="T5" s="385"/>
      <c r="U5" s="383">
        <f>B5+4</f>
        <v>42320</v>
      </c>
      <c r="V5" s="384"/>
      <c r="W5" s="384"/>
      <c r="X5" s="384"/>
      <c r="Y5" s="384"/>
      <c r="Z5" s="385"/>
      <c r="AA5" s="383">
        <f>B5+5</f>
        <v>42321</v>
      </c>
      <c r="AB5" s="384"/>
      <c r="AC5" s="384"/>
      <c r="AD5" s="384"/>
      <c r="AE5" s="384"/>
      <c r="AF5" s="385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04" t="s">
        <v>156</v>
      </c>
      <c r="J6" s="405"/>
      <c r="K6" s="405"/>
      <c r="L6" s="405"/>
      <c r="M6" s="40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348" t="s">
        <v>58</v>
      </c>
      <c r="D7" s="349" t="s">
        <v>69</v>
      </c>
      <c r="E7" s="350" t="s">
        <v>162</v>
      </c>
      <c r="F7" s="352" t="s">
        <v>59</v>
      </c>
      <c r="G7" s="353" t="s">
        <v>1</v>
      </c>
      <c r="H7" s="330"/>
      <c r="I7" s="327" t="s">
        <v>58</v>
      </c>
      <c r="J7" s="368" t="s">
        <v>155</v>
      </c>
      <c r="K7" s="314" t="s">
        <v>162</v>
      </c>
      <c r="L7" s="388" t="s">
        <v>1</v>
      </c>
      <c r="M7" s="322" t="s">
        <v>171</v>
      </c>
      <c r="N7" s="330"/>
      <c r="O7" s="357" t="s">
        <v>49</v>
      </c>
      <c r="P7" s="339" t="s">
        <v>69</v>
      </c>
      <c r="Q7" s="314" t="s">
        <v>162</v>
      </c>
      <c r="R7" s="360" t="s">
        <v>59</v>
      </c>
      <c r="S7" s="318" t="s">
        <v>173</v>
      </c>
      <c r="T7" s="330"/>
      <c r="U7" s="322" t="s">
        <v>171</v>
      </c>
      <c r="V7" s="339" t="s">
        <v>69</v>
      </c>
      <c r="W7" s="327" t="s">
        <v>58</v>
      </c>
      <c r="X7" s="354" t="s">
        <v>159</v>
      </c>
      <c r="Y7" s="318" t="s">
        <v>173</v>
      </c>
      <c r="Z7" s="100"/>
      <c r="AA7" s="374" t="s">
        <v>71</v>
      </c>
      <c r="AB7" s="375"/>
      <c r="AC7" s="375"/>
      <c r="AD7" s="375"/>
      <c r="AE7" s="375"/>
      <c r="AF7" s="376"/>
    </row>
    <row r="8" spans="1:32" s="2" customFormat="1" ht="15.75" customHeight="1" x14ac:dyDescent="0.2">
      <c r="A8" s="107" t="s">
        <v>39</v>
      </c>
      <c r="B8" s="100"/>
      <c r="C8" s="348"/>
      <c r="D8" s="349"/>
      <c r="E8" s="351"/>
      <c r="F8" s="352"/>
      <c r="G8" s="353"/>
      <c r="H8" s="331"/>
      <c r="I8" s="328"/>
      <c r="J8" s="369"/>
      <c r="K8" s="315"/>
      <c r="L8" s="389"/>
      <c r="M8" s="323"/>
      <c r="N8" s="331"/>
      <c r="O8" s="358"/>
      <c r="P8" s="340"/>
      <c r="Q8" s="315"/>
      <c r="R8" s="361"/>
      <c r="S8" s="319"/>
      <c r="T8" s="331"/>
      <c r="U8" s="323"/>
      <c r="V8" s="340"/>
      <c r="W8" s="328"/>
      <c r="X8" s="355"/>
      <c r="Y8" s="319"/>
      <c r="Z8" s="100"/>
      <c r="AA8" s="377"/>
      <c r="AB8" s="378"/>
      <c r="AC8" s="378"/>
      <c r="AD8" s="378"/>
      <c r="AE8" s="378"/>
      <c r="AF8" s="379"/>
    </row>
    <row r="9" spans="1:32" s="2" customFormat="1" ht="15.75" customHeight="1" x14ac:dyDescent="0.2">
      <c r="A9" s="107" t="s">
        <v>37</v>
      </c>
      <c r="B9" s="100"/>
      <c r="C9" s="348"/>
      <c r="D9" s="349"/>
      <c r="E9" s="351"/>
      <c r="F9" s="352"/>
      <c r="G9" s="353"/>
      <c r="H9" s="331"/>
      <c r="I9" s="328"/>
      <c r="J9" s="369"/>
      <c r="K9" s="315"/>
      <c r="L9" s="389"/>
      <c r="M9" s="323"/>
      <c r="N9" s="331"/>
      <c r="O9" s="358"/>
      <c r="P9" s="340"/>
      <c r="Q9" s="315"/>
      <c r="R9" s="361"/>
      <c r="S9" s="319"/>
      <c r="T9" s="331"/>
      <c r="U9" s="323"/>
      <c r="V9" s="340"/>
      <c r="W9" s="328"/>
      <c r="X9" s="355"/>
      <c r="Y9" s="319"/>
      <c r="Z9" s="100"/>
      <c r="AA9" s="377"/>
      <c r="AB9" s="378"/>
      <c r="AC9" s="378"/>
      <c r="AD9" s="378"/>
      <c r="AE9" s="378"/>
      <c r="AF9" s="379"/>
    </row>
    <row r="10" spans="1:32" s="2" customFormat="1" ht="15.75" customHeight="1" x14ac:dyDescent="0.2">
      <c r="A10" s="107" t="s">
        <v>38</v>
      </c>
      <c r="B10" s="100"/>
      <c r="C10" s="348"/>
      <c r="D10" s="349"/>
      <c r="E10" s="351"/>
      <c r="F10" s="352"/>
      <c r="G10" s="353"/>
      <c r="H10" s="332"/>
      <c r="I10" s="329"/>
      <c r="J10" s="370"/>
      <c r="K10" s="315"/>
      <c r="L10" s="390"/>
      <c r="M10" s="324"/>
      <c r="N10" s="332"/>
      <c r="O10" s="359"/>
      <c r="P10" s="341"/>
      <c r="Q10" s="315"/>
      <c r="R10" s="361"/>
      <c r="S10" s="319"/>
      <c r="T10" s="332"/>
      <c r="U10" s="324"/>
      <c r="V10" s="341"/>
      <c r="W10" s="329"/>
      <c r="X10" s="356"/>
      <c r="Y10" s="319"/>
      <c r="Z10" s="100"/>
      <c r="AA10" s="377"/>
      <c r="AB10" s="378"/>
      <c r="AC10" s="378"/>
      <c r="AD10" s="378"/>
      <c r="AE10" s="378"/>
      <c r="AF10" s="379"/>
    </row>
    <row r="11" spans="1:32" s="2" customFormat="1" ht="27" customHeight="1" x14ac:dyDescent="0.2">
      <c r="A11" s="60" t="s">
        <v>24</v>
      </c>
      <c r="B11" s="60"/>
      <c r="C11" s="407" t="s">
        <v>9</v>
      </c>
      <c r="D11" s="408"/>
      <c r="E11" s="408"/>
      <c r="F11" s="408"/>
      <c r="G11" s="408"/>
      <c r="H11" s="316"/>
      <c r="I11" s="317" t="s">
        <v>9</v>
      </c>
      <c r="J11" s="317"/>
      <c r="K11" s="317"/>
      <c r="L11" s="317"/>
      <c r="M11" s="317"/>
      <c r="N11" s="317"/>
      <c r="O11" s="316" t="s">
        <v>9</v>
      </c>
      <c r="P11" s="317"/>
      <c r="Q11" s="317"/>
      <c r="R11" s="317"/>
      <c r="S11" s="317"/>
      <c r="T11" s="317"/>
      <c r="U11" s="317" t="s">
        <v>9</v>
      </c>
      <c r="V11" s="317"/>
      <c r="W11" s="317"/>
      <c r="X11" s="317"/>
      <c r="Y11" s="317"/>
      <c r="Z11" s="317"/>
      <c r="AA11" s="377"/>
      <c r="AB11" s="378"/>
      <c r="AC11" s="378"/>
      <c r="AD11" s="378"/>
      <c r="AE11" s="378"/>
      <c r="AF11" s="379"/>
    </row>
    <row r="12" spans="1:32" s="2" customFormat="1" ht="15.75" customHeight="1" x14ac:dyDescent="0.2">
      <c r="A12" s="108" t="s">
        <v>23</v>
      </c>
      <c r="B12" s="100"/>
      <c r="C12" s="336" t="s">
        <v>189</v>
      </c>
      <c r="D12" s="342"/>
      <c r="E12" s="342"/>
      <c r="F12" s="342"/>
      <c r="G12" s="342"/>
      <c r="H12" s="343"/>
      <c r="I12" s="334" t="s">
        <v>142</v>
      </c>
      <c r="J12" s="339" t="s">
        <v>69</v>
      </c>
      <c r="K12" s="339" t="s">
        <v>69</v>
      </c>
      <c r="L12" s="354" t="s">
        <v>160</v>
      </c>
      <c r="M12" s="327" t="s">
        <v>58</v>
      </c>
      <c r="N12" s="330"/>
      <c r="O12" s="336" t="s">
        <v>70</v>
      </c>
      <c r="P12" s="342"/>
      <c r="Q12" s="342"/>
      <c r="R12" s="342"/>
      <c r="S12" s="342"/>
      <c r="T12" s="343"/>
      <c r="U12" s="334" t="s">
        <v>142</v>
      </c>
      <c r="V12" s="362" t="s">
        <v>2</v>
      </c>
      <c r="W12" s="314" t="s">
        <v>162</v>
      </c>
      <c r="X12" s="360" t="s">
        <v>59</v>
      </c>
      <c r="Y12" s="327" t="s">
        <v>58</v>
      </c>
      <c r="Z12" s="100"/>
      <c r="AA12" s="377"/>
      <c r="AB12" s="378"/>
      <c r="AC12" s="378"/>
      <c r="AD12" s="378"/>
      <c r="AE12" s="378"/>
      <c r="AF12" s="379"/>
    </row>
    <row r="13" spans="1:32" s="2" customFormat="1" ht="15.75" customHeight="1" x14ac:dyDescent="0.2">
      <c r="A13" s="108" t="s">
        <v>25</v>
      </c>
      <c r="B13" s="100"/>
      <c r="C13" s="337"/>
      <c r="D13" s="344"/>
      <c r="E13" s="344"/>
      <c r="F13" s="344"/>
      <c r="G13" s="344"/>
      <c r="H13" s="345"/>
      <c r="I13" s="334"/>
      <c r="J13" s="340"/>
      <c r="K13" s="340"/>
      <c r="L13" s="355"/>
      <c r="M13" s="328"/>
      <c r="N13" s="331"/>
      <c r="O13" s="337"/>
      <c r="P13" s="344"/>
      <c r="Q13" s="344"/>
      <c r="R13" s="344"/>
      <c r="S13" s="344"/>
      <c r="T13" s="345"/>
      <c r="U13" s="334"/>
      <c r="V13" s="363"/>
      <c r="W13" s="315"/>
      <c r="X13" s="361"/>
      <c r="Y13" s="328"/>
      <c r="Z13" s="100"/>
      <c r="AA13" s="377"/>
      <c r="AB13" s="378"/>
      <c r="AC13" s="378"/>
      <c r="AD13" s="378"/>
      <c r="AE13" s="378"/>
      <c r="AF13" s="379"/>
    </row>
    <row r="14" spans="1:32" s="2" customFormat="1" ht="15.75" customHeight="1" x14ac:dyDescent="0.2">
      <c r="A14" s="108" t="s">
        <v>26</v>
      </c>
      <c r="B14" s="100"/>
      <c r="C14" s="337"/>
      <c r="D14" s="344"/>
      <c r="E14" s="344"/>
      <c r="F14" s="344"/>
      <c r="G14" s="344"/>
      <c r="H14" s="345"/>
      <c r="I14" s="334"/>
      <c r="J14" s="340"/>
      <c r="K14" s="340"/>
      <c r="L14" s="355"/>
      <c r="M14" s="328"/>
      <c r="N14" s="331"/>
      <c r="O14" s="337"/>
      <c r="P14" s="344"/>
      <c r="Q14" s="344"/>
      <c r="R14" s="344"/>
      <c r="S14" s="344"/>
      <c r="T14" s="345"/>
      <c r="U14" s="334"/>
      <c r="V14" s="363"/>
      <c r="W14" s="315"/>
      <c r="X14" s="361"/>
      <c r="Y14" s="328"/>
      <c r="Z14" s="100"/>
      <c r="AA14" s="380"/>
      <c r="AB14" s="381"/>
      <c r="AC14" s="381"/>
      <c r="AD14" s="381"/>
      <c r="AE14" s="381"/>
      <c r="AF14" s="382"/>
    </row>
    <row r="15" spans="1:32" s="2" customFormat="1" ht="15.75" customHeight="1" x14ac:dyDescent="0.2">
      <c r="A15" s="108" t="s">
        <v>27</v>
      </c>
      <c r="B15" s="100"/>
      <c r="C15" s="338"/>
      <c r="D15" s="346"/>
      <c r="E15" s="346"/>
      <c r="F15" s="346"/>
      <c r="G15" s="346"/>
      <c r="H15" s="347"/>
      <c r="I15" s="335"/>
      <c r="J15" s="341"/>
      <c r="K15" s="341"/>
      <c r="L15" s="356"/>
      <c r="M15" s="329"/>
      <c r="N15" s="332"/>
      <c r="O15" s="338"/>
      <c r="P15" s="346"/>
      <c r="Q15" s="346"/>
      <c r="R15" s="346"/>
      <c r="S15" s="346"/>
      <c r="T15" s="347"/>
      <c r="U15" s="335"/>
      <c r="V15" s="364"/>
      <c r="W15" s="315"/>
      <c r="X15" s="361"/>
      <c r="Y15" s="329"/>
      <c r="Z15" s="10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7" t="s">
        <v>36</v>
      </c>
      <c r="D16" s="317"/>
      <c r="E16" s="317"/>
      <c r="F16" s="317"/>
      <c r="G16" s="317"/>
      <c r="H16" s="317"/>
      <c r="I16" s="317" t="s">
        <v>36</v>
      </c>
      <c r="J16" s="317"/>
      <c r="K16" s="317"/>
      <c r="L16" s="317"/>
      <c r="M16" s="317"/>
      <c r="N16" s="317"/>
      <c r="O16" s="316" t="s">
        <v>36</v>
      </c>
      <c r="P16" s="317"/>
      <c r="Q16" s="317"/>
      <c r="R16" s="317"/>
      <c r="S16" s="317"/>
      <c r="T16" s="317"/>
      <c r="U16" s="317" t="s">
        <v>36</v>
      </c>
      <c r="V16" s="317"/>
      <c r="W16" s="317"/>
      <c r="X16" s="317"/>
      <c r="Y16" s="317"/>
      <c r="Z16" s="317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6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72" t="s">
        <v>54</v>
      </c>
      <c r="D18" s="339" t="s">
        <v>69</v>
      </c>
      <c r="E18" s="388" t="s">
        <v>1</v>
      </c>
      <c r="F18" s="318" t="s">
        <v>173</v>
      </c>
      <c r="G18" s="336" t="s">
        <v>55</v>
      </c>
      <c r="H18" s="258"/>
      <c r="I18" s="371" t="s">
        <v>54</v>
      </c>
      <c r="J18" s="339" t="s">
        <v>69</v>
      </c>
      <c r="K18" s="339" t="s">
        <v>69</v>
      </c>
      <c r="L18" s="360" t="s">
        <v>59</v>
      </c>
      <c r="M18" s="386" t="s">
        <v>50</v>
      </c>
      <c r="N18" s="330"/>
      <c r="O18" s="372" t="s">
        <v>54</v>
      </c>
      <c r="P18" s="339" t="s">
        <v>69</v>
      </c>
      <c r="Q18" s="339" t="s">
        <v>69</v>
      </c>
      <c r="R18" s="360" t="s">
        <v>59</v>
      </c>
      <c r="S18" s="320" t="s">
        <v>177</v>
      </c>
      <c r="T18" s="330"/>
      <c r="U18" s="372" t="s">
        <v>54</v>
      </c>
      <c r="V18" s="339" t="s">
        <v>69</v>
      </c>
      <c r="W18" s="388" t="s">
        <v>1</v>
      </c>
      <c r="X18" s="386" t="s">
        <v>50</v>
      </c>
      <c r="Y18" s="320" t="s">
        <v>177</v>
      </c>
      <c r="Z18" s="330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72"/>
      <c r="D19" s="340"/>
      <c r="E19" s="389"/>
      <c r="F19" s="319"/>
      <c r="G19" s="337"/>
      <c r="H19" s="259"/>
      <c r="I19" s="372"/>
      <c r="J19" s="340"/>
      <c r="K19" s="340"/>
      <c r="L19" s="361"/>
      <c r="M19" s="387"/>
      <c r="N19" s="331"/>
      <c r="O19" s="372"/>
      <c r="P19" s="340"/>
      <c r="Q19" s="340"/>
      <c r="R19" s="361"/>
      <c r="S19" s="321"/>
      <c r="T19" s="331"/>
      <c r="U19" s="372"/>
      <c r="V19" s="340"/>
      <c r="W19" s="389"/>
      <c r="X19" s="387"/>
      <c r="Y19" s="321"/>
      <c r="Z19" s="331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72"/>
      <c r="D20" s="340"/>
      <c r="E20" s="389"/>
      <c r="F20" s="319"/>
      <c r="G20" s="337"/>
      <c r="H20" s="259"/>
      <c r="I20" s="372"/>
      <c r="J20" s="340"/>
      <c r="K20" s="340"/>
      <c r="L20" s="361"/>
      <c r="M20" s="387"/>
      <c r="N20" s="331"/>
      <c r="O20" s="372"/>
      <c r="P20" s="340"/>
      <c r="Q20" s="340"/>
      <c r="R20" s="361"/>
      <c r="S20" s="321"/>
      <c r="T20" s="331"/>
      <c r="U20" s="372"/>
      <c r="V20" s="340"/>
      <c r="W20" s="389"/>
      <c r="X20" s="387"/>
      <c r="Y20" s="321"/>
      <c r="Z20" s="331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91"/>
      <c r="D21" s="341"/>
      <c r="E21" s="390"/>
      <c r="F21" s="319"/>
      <c r="G21" s="338"/>
      <c r="H21" s="260"/>
      <c r="I21" s="372"/>
      <c r="J21" s="341"/>
      <c r="K21" s="341"/>
      <c r="L21" s="361"/>
      <c r="M21" s="387"/>
      <c r="N21" s="332"/>
      <c r="O21" s="391"/>
      <c r="P21" s="341"/>
      <c r="Q21" s="341"/>
      <c r="R21" s="361"/>
      <c r="S21" s="321"/>
      <c r="T21" s="332"/>
      <c r="U21" s="391"/>
      <c r="V21" s="340"/>
      <c r="W21" s="390"/>
      <c r="X21" s="387"/>
      <c r="Y21" s="321"/>
      <c r="Z21" s="332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7" t="s">
        <v>9</v>
      </c>
      <c r="D22" s="317"/>
      <c r="E22" s="317"/>
      <c r="F22" s="317"/>
      <c r="G22" s="317"/>
      <c r="H22" s="317"/>
      <c r="I22" s="317" t="s">
        <v>9</v>
      </c>
      <c r="J22" s="317"/>
      <c r="K22" s="317"/>
      <c r="L22" s="317"/>
      <c r="M22" s="317"/>
      <c r="N22" s="317"/>
      <c r="O22" s="316" t="s">
        <v>9</v>
      </c>
      <c r="P22" s="317"/>
      <c r="Q22" s="317"/>
      <c r="R22" s="317"/>
      <c r="S22" s="317"/>
      <c r="T22" s="317"/>
      <c r="U22" s="317" t="s">
        <v>9</v>
      </c>
      <c r="V22" s="317"/>
      <c r="W22" s="317"/>
      <c r="X22" s="317"/>
      <c r="Y22" s="317"/>
      <c r="Z22" s="317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413" t="s">
        <v>73</v>
      </c>
      <c r="C23" s="334" t="s">
        <v>142</v>
      </c>
      <c r="D23" s="362" t="s">
        <v>2</v>
      </c>
      <c r="E23" s="402" t="s">
        <v>1</v>
      </c>
      <c r="F23" s="360" t="s">
        <v>59</v>
      </c>
      <c r="G23" s="357" t="s">
        <v>49</v>
      </c>
      <c r="H23" s="333" t="s">
        <v>548</v>
      </c>
      <c r="I23" s="372" t="s">
        <v>54</v>
      </c>
      <c r="J23" s="362" t="s">
        <v>2</v>
      </c>
      <c r="K23" s="320" t="s">
        <v>177</v>
      </c>
      <c r="L23" s="388" t="s">
        <v>1</v>
      </c>
      <c r="M23" s="322" t="s">
        <v>171</v>
      </c>
      <c r="N23" s="330"/>
      <c r="O23" s="322" t="s">
        <v>171</v>
      </c>
      <c r="P23" s="325" t="s">
        <v>69</v>
      </c>
      <c r="Q23" s="339" t="s">
        <v>69</v>
      </c>
      <c r="R23" s="372" t="s">
        <v>54</v>
      </c>
      <c r="S23" s="388" t="s">
        <v>1</v>
      </c>
      <c r="T23" s="333" t="s">
        <v>548</v>
      </c>
      <c r="U23" s="372" t="s">
        <v>54</v>
      </c>
      <c r="V23" s="362" t="s">
        <v>2</v>
      </c>
      <c r="W23" s="314" t="s">
        <v>162</v>
      </c>
      <c r="X23" s="360" t="s">
        <v>59</v>
      </c>
      <c r="Y23" s="327" t="s">
        <v>58</v>
      </c>
      <c r="Z23" s="333" t="s">
        <v>548</v>
      </c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413"/>
      <c r="C24" s="334"/>
      <c r="D24" s="363"/>
      <c r="E24" s="403"/>
      <c r="F24" s="361"/>
      <c r="G24" s="358"/>
      <c r="H24" s="334"/>
      <c r="I24" s="372"/>
      <c r="J24" s="363"/>
      <c r="K24" s="321"/>
      <c r="L24" s="389"/>
      <c r="M24" s="323"/>
      <c r="N24" s="331"/>
      <c r="O24" s="323"/>
      <c r="P24" s="326"/>
      <c r="Q24" s="340"/>
      <c r="R24" s="372"/>
      <c r="S24" s="389"/>
      <c r="T24" s="334"/>
      <c r="U24" s="372"/>
      <c r="V24" s="363"/>
      <c r="W24" s="315"/>
      <c r="X24" s="361"/>
      <c r="Y24" s="328"/>
      <c r="Z24" s="334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413"/>
      <c r="C25" s="334"/>
      <c r="D25" s="363"/>
      <c r="E25" s="403"/>
      <c r="F25" s="361"/>
      <c r="G25" s="358"/>
      <c r="H25" s="334"/>
      <c r="I25" s="372"/>
      <c r="J25" s="363"/>
      <c r="K25" s="321"/>
      <c r="L25" s="389"/>
      <c r="M25" s="323"/>
      <c r="N25" s="331"/>
      <c r="O25" s="323"/>
      <c r="P25" s="326"/>
      <c r="Q25" s="340"/>
      <c r="R25" s="372"/>
      <c r="S25" s="389"/>
      <c r="T25" s="334"/>
      <c r="U25" s="372"/>
      <c r="V25" s="363"/>
      <c r="W25" s="315"/>
      <c r="X25" s="361"/>
      <c r="Y25" s="328"/>
      <c r="Z25" s="334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35"/>
      <c r="D26" s="258"/>
      <c r="E26" s="258"/>
      <c r="F26" s="361"/>
      <c r="G26" s="359"/>
      <c r="H26" s="335"/>
      <c r="I26" s="391"/>
      <c r="J26" s="364"/>
      <c r="K26" s="321"/>
      <c r="L26" s="390"/>
      <c r="M26" s="324"/>
      <c r="N26" s="332"/>
      <c r="O26" s="324"/>
      <c r="P26" s="326"/>
      <c r="Q26" s="340"/>
      <c r="R26" s="391"/>
      <c r="S26" s="390"/>
      <c r="T26" s="335"/>
      <c r="U26" s="391"/>
      <c r="V26" s="364"/>
      <c r="W26" s="315"/>
      <c r="X26" s="361"/>
      <c r="Y26" s="329"/>
      <c r="Z26" s="335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95" t="s">
        <v>72</v>
      </c>
      <c r="C27" s="336" t="s">
        <v>544</v>
      </c>
      <c r="D27" s="342"/>
      <c r="E27" s="342"/>
      <c r="F27" s="342"/>
      <c r="G27" s="342"/>
      <c r="H27" s="343"/>
      <c r="I27" s="317" t="s">
        <v>51</v>
      </c>
      <c r="J27" s="317"/>
      <c r="K27" s="317"/>
      <c r="L27" s="317"/>
      <c r="M27" s="317"/>
      <c r="N27" s="317"/>
      <c r="O27" s="74"/>
      <c r="P27" s="75"/>
      <c r="Q27" s="75"/>
      <c r="R27" s="75"/>
      <c r="S27" s="75"/>
      <c r="T27" s="75"/>
      <c r="U27" s="316" t="s">
        <v>51</v>
      </c>
      <c r="V27" s="317"/>
      <c r="W27" s="317"/>
      <c r="X27" s="317"/>
      <c r="Y27" s="317"/>
      <c r="Z27" s="317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95"/>
      <c r="C28" s="337"/>
      <c r="D28" s="344"/>
      <c r="E28" s="344"/>
      <c r="F28" s="344"/>
      <c r="G28" s="344"/>
      <c r="H28" s="345"/>
      <c r="I28" s="317"/>
      <c r="J28" s="317"/>
      <c r="K28" s="317"/>
      <c r="L28" s="317"/>
      <c r="M28" s="317"/>
      <c r="N28" s="317"/>
      <c r="O28" s="74"/>
      <c r="P28" s="98"/>
      <c r="Q28" s="98"/>
      <c r="R28" s="98"/>
      <c r="S28" s="98"/>
      <c r="T28" s="106"/>
      <c r="U28" s="316"/>
      <c r="V28" s="317"/>
      <c r="W28" s="317"/>
      <c r="X28" s="317"/>
      <c r="Y28" s="317"/>
      <c r="Z28" s="317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95"/>
      <c r="C29" s="337"/>
      <c r="D29" s="344"/>
      <c r="E29" s="344"/>
      <c r="F29" s="344"/>
      <c r="G29" s="344"/>
      <c r="H29" s="345"/>
      <c r="I29" s="317"/>
      <c r="J29" s="317"/>
      <c r="K29" s="317"/>
      <c r="L29" s="317"/>
      <c r="M29" s="317"/>
      <c r="N29" s="317"/>
      <c r="O29" s="414" t="s">
        <v>190</v>
      </c>
      <c r="P29" s="415"/>
      <c r="Q29" s="415"/>
      <c r="R29" s="415"/>
      <c r="S29" s="415"/>
      <c r="T29" s="416"/>
      <c r="U29" s="317"/>
      <c r="V29" s="317"/>
      <c r="W29" s="317"/>
      <c r="X29" s="317"/>
      <c r="Y29" s="317"/>
      <c r="Z29" s="317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36" t="s">
        <v>545</v>
      </c>
      <c r="D30" s="342"/>
      <c r="E30" s="342"/>
      <c r="F30" s="342"/>
      <c r="G30" s="342"/>
      <c r="H30" s="343"/>
      <c r="I30" s="327" t="s">
        <v>58</v>
      </c>
      <c r="J30" s="339" t="s">
        <v>69</v>
      </c>
      <c r="K30" s="339" t="s">
        <v>69</v>
      </c>
      <c r="L30" s="409"/>
      <c r="M30" s="409"/>
      <c r="N30" s="392"/>
      <c r="O30" s="417"/>
      <c r="P30" s="418"/>
      <c r="Q30" s="418"/>
      <c r="R30" s="418"/>
      <c r="S30" s="418"/>
      <c r="T30" s="419"/>
      <c r="U30" s="395" t="s">
        <v>72</v>
      </c>
      <c r="V30" s="395"/>
      <c r="W30" s="395"/>
      <c r="X30" s="395"/>
      <c r="Y30" s="395"/>
      <c r="Z30" s="423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37"/>
      <c r="D31" s="344"/>
      <c r="E31" s="344"/>
      <c r="F31" s="344"/>
      <c r="G31" s="344"/>
      <c r="H31" s="345"/>
      <c r="I31" s="328"/>
      <c r="J31" s="340"/>
      <c r="K31" s="340"/>
      <c r="L31" s="410"/>
      <c r="M31" s="410"/>
      <c r="N31" s="393"/>
      <c r="O31" s="417"/>
      <c r="P31" s="418"/>
      <c r="Q31" s="418"/>
      <c r="R31" s="418"/>
      <c r="S31" s="418"/>
      <c r="T31" s="419"/>
      <c r="U31" s="395"/>
      <c r="V31" s="395"/>
      <c r="W31" s="395"/>
      <c r="X31" s="395"/>
      <c r="Y31" s="395"/>
      <c r="Z31" s="424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37"/>
      <c r="D32" s="344"/>
      <c r="E32" s="344"/>
      <c r="F32" s="344"/>
      <c r="G32" s="344"/>
      <c r="H32" s="345"/>
      <c r="I32" s="328"/>
      <c r="J32" s="340"/>
      <c r="K32" s="340"/>
      <c r="L32" s="410"/>
      <c r="M32" s="410"/>
      <c r="N32" s="393"/>
      <c r="O32" s="417"/>
      <c r="P32" s="418"/>
      <c r="Q32" s="418"/>
      <c r="R32" s="418"/>
      <c r="S32" s="418"/>
      <c r="T32" s="419"/>
      <c r="U32" s="395"/>
      <c r="V32" s="395"/>
      <c r="W32" s="395"/>
      <c r="X32" s="395"/>
      <c r="Y32" s="395"/>
      <c r="Z32" s="424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96" t="s">
        <v>546</v>
      </c>
      <c r="D33" s="397"/>
      <c r="E33" s="397"/>
      <c r="F33" s="397"/>
      <c r="G33" s="397"/>
      <c r="H33" s="398"/>
      <c r="I33" s="328"/>
      <c r="J33" s="341"/>
      <c r="K33" s="341"/>
      <c r="L33" s="411"/>
      <c r="M33" s="411"/>
      <c r="N33" s="394"/>
      <c r="O33" s="417"/>
      <c r="P33" s="418"/>
      <c r="Q33" s="418"/>
      <c r="R33" s="418"/>
      <c r="S33" s="418"/>
      <c r="T33" s="419"/>
      <c r="U33" s="395"/>
      <c r="V33" s="395"/>
      <c r="W33" s="395"/>
      <c r="X33" s="395"/>
      <c r="Y33" s="395"/>
      <c r="Z33" s="425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99"/>
      <c r="D34" s="400"/>
      <c r="E34" s="400"/>
      <c r="F34" s="400"/>
      <c r="G34" s="400"/>
      <c r="H34" s="401"/>
      <c r="I34" s="110"/>
      <c r="J34" s="100"/>
      <c r="K34" s="100"/>
      <c r="L34" s="100"/>
      <c r="M34" s="100"/>
      <c r="N34" s="104"/>
      <c r="O34" s="420"/>
      <c r="P34" s="421"/>
      <c r="Q34" s="421"/>
      <c r="R34" s="421"/>
      <c r="S34" s="421"/>
      <c r="T34" s="422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99"/>
      <c r="D35" s="400"/>
      <c r="E35" s="400"/>
      <c r="F35" s="400"/>
      <c r="G35" s="400"/>
      <c r="H35" s="401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412" t="s">
        <v>154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</row>
    <row r="37" spans="1:32" x14ac:dyDescent="0.2">
      <c r="A37" s="406" t="s">
        <v>170</v>
      </c>
      <c r="B37" s="406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406"/>
      <c r="B38" s="406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406"/>
      <c r="B39" s="406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3"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313" t="str">
        <f>Parameters!B1</f>
        <v>153rd IEEE 802.11 WIRELESS LOCAL AREA NETWORKS SESSION</v>
      </c>
      <c r="B1" s="308"/>
      <c r="C1" s="308"/>
      <c r="D1" s="308"/>
      <c r="E1" s="308"/>
      <c r="F1" s="308"/>
      <c r="G1" s="308"/>
      <c r="H1" s="308"/>
      <c r="I1" s="308"/>
    </row>
    <row r="2" spans="1:9" ht="24.95" customHeight="1" x14ac:dyDescent="0.4">
      <c r="A2" s="313" t="str">
        <f>Parameters!B2</f>
        <v>Hyatt Regency, Dallas, TX, USA</v>
      </c>
      <c r="B2" s="308"/>
      <c r="C2" s="308"/>
      <c r="D2" s="308"/>
      <c r="E2" s="308"/>
      <c r="F2" s="308"/>
      <c r="G2" s="308"/>
      <c r="H2" s="308"/>
      <c r="I2" s="308"/>
    </row>
    <row r="3" spans="1:9" ht="24.95" customHeight="1" x14ac:dyDescent="0.4">
      <c r="A3" s="313" t="str">
        <f>Parameters!B3</f>
        <v>November 8-13, 2015</v>
      </c>
      <c r="B3" s="308"/>
      <c r="C3" s="308"/>
      <c r="D3" s="308"/>
      <c r="E3" s="308"/>
      <c r="F3" s="308"/>
      <c r="G3" s="308"/>
      <c r="H3" s="308"/>
      <c r="I3" s="308"/>
    </row>
    <row r="4" spans="1:9" ht="18" customHeight="1" x14ac:dyDescent="0.25">
      <c r="A4" s="307" t="s">
        <v>238</v>
      </c>
      <c r="B4" s="308"/>
      <c r="C4" s="308"/>
      <c r="D4" s="308"/>
      <c r="E4" s="308"/>
      <c r="F4" s="308"/>
      <c r="G4" s="308"/>
      <c r="H4" s="308"/>
      <c r="I4" s="308"/>
    </row>
    <row r="5" spans="1:9" ht="18" customHeight="1" x14ac:dyDescent="0.25">
      <c r="A5" s="307" t="s">
        <v>239</v>
      </c>
      <c r="B5" s="308"/>
      <c r="C5" s="308"/>
      <c r="D5" s="308"/>
      <c r="E5" s="308"/>
      <c r="F5" s="308"/>
      <c r="G5" s="308"/>
      <c r="H5" s="308"/>
      <c r="I5" s="308"/>
    </row>
    <row r="6" spans="1:9" ht="18" customHeight="1" x14ac:dyDescent="0.25">
      <c r="A6" s="307" t="s">
        <v>240</v>
      </c>
      <c r="B6" s="308"/>
      <c r="C6" s="308"/>
      <c r="D6" s="308"/>
      <c r="E6" s="308"/>
      <c r="F6" s="308"/>
      <c r="G6" s="308"/>
      <c r="H6" s="308"/>
      <c r="I6" s="308"/>
    </row>
    <row r="7" spans="1:9" ht="18" customHeight="1" x14ac:dyDescent="0.25">
      <c r="A7" s="307" t="s">
        <v>241</v>
      </c>
      <c r="B7" s="308"/>
      <c r="C7" s="308"/>
      <c r="D7" s="308"/>
      <c r="E7" s="308"/>
      <c r="F7" s="308"/>
      <c r="G7" s="308"/>
      <c r="H7" s="308"/>
      <c r="I7" s="308"/>
    </row>
    <row r="8" spans="1:9" ht="30" customHeight="1" x14ac:dyDescent="0.4">
      <c r="A8" s="309" t="str">
        <f>"Agenda R" &amp; Parameters!$B$8</f>
        <v>Agenda R1</v>
      </c>
      <c r="B8" s="310"/>
      <c r="C8" s="310"/>
      <c r="D8" s="310"/>
      <c r="E8" s="310"/>
      <c r="F8" s="310"/>
      <c r="G8" s="310"/>
      <c r="H8" s="310"/>
      <c r="I8" s="310"/>
    </row>
    <row r="12" spans="1:9" ht="15.75" x14ac:dyDescent="0.25">
      <c r="A12" s="311" t="s">
        <v>549</v>
      </c>
      <c r="B12" s="312"/>
      <c r="C12" s="312"/>
      <c r="D12" s="312"/>
      <c r="E12" s="312"/>
      <c r="F12" s="312"/>
      <c r="G12" s="312"/>
      <c r="H12" s="312"/>
      <c r="I12" s="312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550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551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551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552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551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551</v>
      </c>
    </row>
    <row r="63" spans="1:9" x14ac:dyDescent="0.2">
      <c r="A63" s="211" t="s">
        <v>553</v>
      </c>
      <c r="B63" s="223" t="s">
        <v>199</v>
      </c>
      <c r="C63" s="223" t="s">
        <v>554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555</v>
      </c>
    </row>
    <row r="64" spans="1:9" x14ac:dyDescent="0.2">
      <c r="A64" s="211" t="s">
        <v>556</v>
      </c>
      <c r="B64" s="223" t="s">
        <v>199</v>
      </c>
      <c r="C64" s="223" t="s">
        <v>557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555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311" t="s">
        <v>417</v>
      </c>
      <c r="B96" s="312"/>
      <c r="C96" s="312"/>
      <c r="D96" s="312"/>
      <c r="E96" s="312"/>
      <c r="F96" s="312"/>
      <c r="G96" s="312"/>
      <c r="H96" s="312"/>
      <c r="I96" s="312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555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ht="15.75" x14ac:dyDescent="0.25">
      <c r="A119" s="208" t="s">
        <v>363</v>
      </c>
      <c r="B119" s="220"/>
      <c r="C119" s="220" t="s">
        <v>435</v>
      </c>
      <c r="D119" s="220"/>
      <c r="E119" s="220"/>
      <c r="F119" s="266"/>
      <c r="G119" s="237"/>
      <c r="H119" s="266"/>
      <c r="I119" s="249"/>
    </row>
    <row r="120" spans="1:9" ht="14.25" x14ac:dyDescent="0.2">
      <c r="A120" s="209" t="s">
        <v>365</v>
      </c>
      <c r="B120" s="221"/>
      <c r="C120" s="221"/>
      <c r="D120" s="221"/>
      <c r="E120" s="221"/>
      <c r="F120" s="267">
        <f>H118</f>
        <v>0.4590277777777777</v>
      </c>
      <c r="G120" s="238">
        <v>0</v>
      </c>
      <c r="H120" s="267">
        <f>F120+TIME(0,G120,0)</f>
        <v>0.4590277777777777</v>
      </c>
      <c r="I120" s="250"/>
    </row>
    <row r="121" spans="1:9" ht="14.25" x14ac:dyDescent="0.2">
      <c r="A121" s="212" t="s">
        <v>368</v>
      </c>
      <c r="B121" s="224"/>
      <c r="C121" s="224"/>
      <c r="D121" s="224"/>
      <c r="E121" s="224"/>
      <c r="F121" s="270">
        <f>H120</f>
        <v>0.4590277777777777</v>
      </c>
      <c r="G121" s="241">
        <v>0</v>
      </c>
      <c r="H121" s="270">
        <f>F121+TIME(0,G121,0)</f>
        <v>0.4590277777777777</v>
      </c>
      <c r="I121" s="253"/>
    </row>
    <row r="123" spans="1:9" ht="15.75" x14ac:dyDescent="0.25">
      <c r="A123" s="205" t="s">
        <v>410</v>
      </c>
      <c r="B123" s="217"/>
      <c r="C123" s="217" t="s">
        <v>436</v>
      </c>
      <c r="D123" s="217"/>
      <c r="E123" s="217"/>
      <c r="F123" s="263"/>
      <c r="G123" s="234"/>
      <c r="H123" s="263"/>
      <c r="I123" s="246"/>
    </row>
    <row r="124" spans="1:9" ht="15" x14ac:dyDescent="0.2">
      <c r="A124" s="206" t="s">
        <v>412</v>
      </c>
      <c r="B124" s="218" t="s">
        <v>202</v>
      </c>
      <c r="C124" s="218" t="s">
        <v>437</v>
      </c>
      <c r="D124" s="227" t="s">
        <v>129</v>
      </c>
      <c r="E124" s="218" t="s">
        <v>254</v>
      </c>
      <c r="F124" s="264">
        <f>H121</f>
        <v>0.4590277777777777</v>
      </c>
      <c r="G124" s="235">
        <v>6</v>
      </c>
      <c r="H124" s="264">
        <f t="shared" ref="H124:H131" si="9">F124+TIME(0,G124,0)</f>
        <v>0.46319444444444435</v>
      </c>
      <c r="I124" s="247"/>
    </row>
    <row r="125" spans="1:9" ht="15" x14ac:dyDescent="0.2">
      <c r="A125" s="206" t="s">
        <v>413</v>
      </c>
      <c r="B125" s="218" t="s">
        <v>206</v>
      </c>
      <c r="C125" s="218" t="s">
        <v>438</v>
      </c>
      <c r="D125" s="227" t="s">
        <v>422</v>
      </c>
      <c r="E125" s="218" t="s">
        <v>254</v>
      </c>
      <c r="F125" s="264">
        <f t="shared" ref="F125:F131" si="10">H124</f>
        <v>0.46319444444444435</v>
      </c>
      <c r="G125" s="235">
        <v>5</v>
      </c>
      <c r="H125" s="264">
        <f t="shared" si="9"/>
        <v>0.46666666666666656</v>
      </c>
      <c r="I125" s="247" t="s">
        <v>551</v>
      </c>
    </row>
    <row r="126" spans="1:9" ht="15" x14ac:dyDescent="0.2">
      <c r="A126" s="206" t="s">
        <v>439</v>
      </c>
      <c r="B126" s="218" t="s">
        <v>199</v>
      </c>
      <c r="C126" s="218" t="s">
        <v>558</v>
      </c>
      <c r="D126" s="218"/>
      <c r="E126" s="218" t="s">
        <v>377</v>
      </c>
      <c r="F126" s="264">
        <f t="shared" si="10"/>
        <v>0.46666666666666656</v>
      </c>
      <c r="G126" s="235">
        <v>10</v>
      </c>
      <c r="H126" s="264">
        <f t="shared" si="9"/>
        <v>0.47361111111111098</v>
      </c>
      <c r="I126" s="247" t="s">
        <v>551</v>
      </c>
    </row>
    <row r="127" spans="1:9" ht="15" x14ac:dyDescent="0.2">
      <c r="A127" s="206" t="s">
        <v>526</v>
      </c>
      <c r="B127" s="218" t="s">
        <v>199</v>
      </c>
      <c r="C127" s="218" t="s">
        <v>559</v>
      </c>
      <c r="D127" s="218"/>
      <c r="E127" s="218" t="s">
        <v>367</v>
      </c>
      <c r="F127" s="264">
        <f t="shared" si="10"/>
        <v>0.47361111111111098</v>
      </c>
      <c r="G127" s="235">
        <v>15</v>
      </c>
      <c r="H127" s="264">
        <f t="shared" si="9"/>
        <v>0.48402777777777767</v>
      </c>
      <c r="I127" s="247" t="s">
        <v>551</v>
      </c>
    </row>
    <row r="128" spans="1:9" ht="15" x14ac:dyDescent="0.2">
      <c r="A128" s="206" t="s">
        <v>560</v>
      </c>
      <c r="B128" s="218" t="s">
        <v>206</v>
      </c>
      <c r="C128" s="218" t="s">
        <v>561</v>
      </c>
      <c r="D128" s="218" t="s">
        <v>562</v>
      </c>
      <c r="E128" s="218" t="s">
        <v>377</v>
      </c>
      <c r="F128" s="264">
        <f t="shared" si="10"/>
        <v>0.48402777777777767</v>
      </c>
      <c r="G128" s="235">
        <v>10</v>
      </c>
      <c r="H128" s="264">
        <f t="shared" si="9"/>
        <v>0.49097222222222209</v>
      </c>
      <c r="I128" s="247" t="s">
        <v>555</v>
      </c>
    </row>
    <row r="129" spans="1:9" ht="15" x14ac:dyDescent="0.2">
      <c r="A129" s="206" t="s">
        <v>563</v>
      </c>
      <c r="B129" s="218" t="s">
        <v>199</v>
      </c>
      <c r="C129" s="218" t="s">
        <v>564</v>
      </c>
      <c r="D129" s="218" t="s">
        <v>565</v>
      </c>
      <c r="E129" s="218" t="s">
        <v>566</v>
      </c>
      <c r="F129" s="264">
        <f t="shared" si="10"/>
        <v>0.49097222222222209</v>
      </c>
      <c r="G129" s="235">
        <v>15</v>
      </c>
      <c r="H129" s="264">
        <f t="shared" si="9"/>
        <v>0.50138888888888877</v>
      </c>
      <c r="I129" s="247" t="s">
        <v>555</v>
      </c>
    </row>
    <row r="130" spans="1:9" ht="15" x14ac:dyDescent="0.2">
      <c r="A130" s="206" t="s">
        <v>567</v>
      </c>
      <c r="B130" s="218"/>
      <c r="C130" s="218"/>
      <c r="D130" s="218"/>
      <c r="E130" s="218"/>
      <c r="F130" s="264">
        <f t="shared" si="10"/>
        <v>0.50138888888888877</v>
      </c>
      <c r="G130" s="235">
        <v>0</v>
      </c>
      <c r="H130" s="264">
        <f t="shared" si="9"/>
        <v>0.50138888888888877</v>
      </c>
      <c r="I130" s="247" t="s">
        <v>555</v>
      </c>
    </row>
    <row r="131" spans="1:9" ht="15" x14ac:dyDescent="0.2">
      <c r="A131" s="207" t="s">
        <v>568</v>
      </c>
      <c r="B131" s="219"/>
      <c r="C131" s="219"/>
      <c r="D131" s="219"/>
      <c r="E131" s="219"/>
      <c r="F131" s="265">
        <f t="shared" si="10"/>
        <v>0.50138888888888877</v>
      </c>
      <c r="G131" s="236">
        <v>0</v>
      </c>
      <c r="H131" s="265">
        <f t="shared" si="9"/>
        <v>0.50138888888888877</v>
      </c>
      <c r="I131" s="248"/>
    </row>
    <row r="133" spans="1:9" ht="15.75" x14ac:dyDescent="0.25">
      <c r="A133" s="213" t="s">
        <v>414</v>
      </c>
      <c r="B133" s="225"/>
      <c r="C133" s="225" t="s">
        <v>415</v>
      </c>
      <c r="D133" s="225"/>
      <c r="E133" s="225" t="s">
        <v>254</v>
      </c>
      <c r="F133" s="271">
        <f>H131</f>
        <v>0.50138888888888877</v>
      </c>
      <c r="G133" s="242">
        <v>0</v>
      </c>
      <c r="H133" s="271">
        <f>F133+TIME(0,G133,0)</f>
        <v>0.50138888888888877</v>
      </c>
      <c r="I133" s="225"/>
    </row>
    <row r="134" spans="1:9" x14ac:dyDescent="0.2">
      <c r="A134" s="214"/>
      <c r="B134" s="214"/>
      <c r="C134" s="214" t="s">
        <v>416</v>
      </c>
      <c r="D134" s="214"/>
      <c r="E134" s="214"/>
      <c r="F134" s="272"/>
      <c r="G134" s="243">
        <f>(H134-H133) * 24 * 60</f>
        <v>28.00000000000022</v>
      </c>
      <c r="H134" s="272">
        <v>0.52083333333333337</v>
      </c>
      <c r="I134" s="214"/>
    </row>
    <row r="136" spans="1:9" ht="15.75" x14ac:dyDescent="0.25">
      <c r="A136" s="311" t="s">
        <v>440</v>
      </c>
      <c r="B136" s="312"/>
      <c r="C136" s="312"/>
      <c r="D136" s="312"/>
      <c r="E136" s="312"/>
      <c r="F136" s="312"/>
      <c r="G136" s="312"/>
      <c r="H136" s="312"/>
      <c r="I136" s="312"/>
    </row>
    <row r="137" spans="1:9" s="3" customFormat="1" ht="31.5" x14ac:dyDescent="0.25">
      <c r="A137" s="204" t="s">
        <v>242</v>
      </c>
      <c r="B137" s="204" t="s">
        <v>243</v>
      </c>
      <c r="C137" s="204" t="s">
        <v>76</v>
      </c>
      <c r="D137" s="204" t="s">
        <v>244</v>
      </c>
      <c r="E137" s="204" t="s">
        <v>245</v>
      </c>
      <c r="F137" s="262" t="s">
        <v>246</v>
      </c>
      <c r="G137" s="233" t="s">
        <v>247</v>
      </c>
      <c r="H137" s="262" t="s">
        <v>248</v>
      </c>
      <c r="I137" s="204" t="s">
        <v>249</v>
      </c>
    </row>
    <row r="138" spans="1:9" ht="15.75" x14ac:dyDescent="0.25">
      <c r="A138" s="205" t="s">
        <v>250</v>
      </c>
      <c r="B138" s="217"/>
      <c r="C138" s="217" t="s">
        <v>251</v>
      </c>
      <c r="D138" s="217"/>
      <c r="E138" s="217"/>
      <c r="F138" s="263"/>
      <c r="G138" s="234"/>
      <c r="H138" s="263"/>
      <c r="I138" s="246"/>
    </row>
    <row r="139" spans="1:9" ht="15" x14ac:dyDescent="0.2">
      <c r="A139" s="206" t="s">
        <v>252</v>
      </c>
      <c r="B139" s="218" t="s">
        <v>199</v>
      </c>
      <c r="C139" s="218" t="s">
        <v>418</v>
      </c>
      <c r="D139" s="218"/>
      <c r="E139" s="218" t="s">
        <v>254</v>
      </c>
      <c r="F139" s="264">
        <v>0.33333333333333331</v>
      </c>
      <c r="G139" s="235">
        <v>1</v>
      </c>
      <c r="H139" s="264">
        <f>F139+TIME(0,G139,0)</f>
        <v>0.33402777777777776</v>
      </c>
      <c r="I139" s="247"/>
    </row>
    <row r="140" spans="1:9" ht="15" x14ac:dyDescent="0.2">
      <c r="A140" s="206" t="s">
        <v>255</v>
      </c>
      <c r="B140" s="218" t="s">
        <v>199</v>
      </c>
      <c r="C140" s="218" t="s">
        <v>419</v>
      </c>
      <c r="D140" s="218"/>
      <c r="E140" s="218" t="s">
        <v>204</v>
      </c>
      <c r="F140" s="264">
        <f>H139</f>
        <v>0.33402777777777776</v>
      </c>
      <c r="G140" s="235">
        <v>1</v>
      </c>
      <c r="H140" s="264">
        <f>F140+TIME(0,G140,0)</f>
        <v>0.3347222222222222</v>
      </c>
      <c r="I140" s="247"/>
    </row>
    <row r="141" spans="1:9" ht="15" x14ac:dyDescent="0.2">
      <c r="A141" s="207" t="s">
        <v>257</v>
      </c>
      <c r="B141" s="219" t="s">
        <v>202</v>
      </c>
      <c r="C141" s="219" t="s">
        <v>420</v>
      </c>
      <c r="D141" s="231" t="s">
        <v>129</v>
      </c>
      <c r="E141" s="219" t="s">
        <v>254</v>
      </c>
      <c r="F141" s="265">
        <f>H140</f>
        <v>0.3347222222222222</v>
      </c>
      <c r="G141" s="236">
        <v>1</v>
      </c>
      <c r="H141" s="265">
        <f>F141+TIME(0,G141,0)</f>
        <v>0.33541666666666664</v>
      </c>
      <c r="I141" s="248"/>
    </row>
    <row r="143" spans="1:9" ht="15.75" x14ac:dyDescent="0.25">
      <c r="A143" s="205" t="s">
        <v>267</v>
      </c>
      <c r="B143" s="217"/>
      <c r="C143" s="217" t="s">
        <v>268</v>
      </c>
      <c r="D143" s="217"/>
      <c r="E143" s="217"/>
      <c r="F143" s="263"/>
      <c r="G143" s="234"/>
      <c r="H143" s="263"/>
      <c r="I143" s="246"/>
    </row>
    <row r="144" spans="1:9" ht="15" x14ac:dyDescent="0.2">
      <c r="A144" s="206" t="s">
        <v>269</v>
      </c>
      <c r="B144" s="218" t="s">
        <v>199</v>
      </c>
      <c r="C144" s="218" t="s">
        <v>421</v>
      </c>
      <c r="D144" s="227" t="s">
        <v>422</v>
      </c>
      <c r="E144" s="218" t="s">
        <v>254</v>
      </c>
      <c r="F144" s="264">
        <f>H141</f>
        <v>0.33541666666666664</v>
      </c>
      <c r="G144" s="235">
        <v>1</v>
      </c>
      <c r="H144" s="264">
        <f t="shared" ref="H144:H151" si="11">F144+TIME(0,G144,0)</f>
        <v>0.33611111111111108</v>
      </c>
      <c r="I144" s="247"/>
    </row>
    <row r="145" spans="1:9" ht="15" x14ac:dyDescent="0.2">
      <c r="A145" s="206" t="s">
        <v>301</v>
      </c>
      <c r="B145" s="218" t="s">
        <v>199</v>
      </c>
      <c r="C145" s="218" t="s">
        <v>423</v>
      </c>
      <c r="D145" s="227" t="s">
        <v>422</v>
      </c>
      <c r="E145" s="218" t="s">
        <v>254</v>
      </c>
      <c r="F145" s="264">
        <f t="shared" ref="F145:F151" si="12">H144</f>
        <v>0.33611111111111108</v>
      </c>
      <c r="G145" s="235">
        <v>1</v>
      </c>
      <c r="H145" s="264">
        <f t="shared" si="11"/>
        <v>0.33680555555555552</v>
      </c>
      <c r="I145" s="247"/>
    </row>
    <row r="146" spans="1:9" ht="15" x14ac:dyDescent="0.2">
      <c r="A146" s="206" t="s">
        <v>303</v>
      </c>
      <c r="B146" s="218" t="s">
        <v>199</v>
      </c>
      <c r="C146" s="218" t="s">
        <v>441</v>
      </c>
      <c r="D146" s="218"/>
      <c r="E146" s="218" t="s">
        <v>264</v>
      </c>
      <c r="F146" s="264">
        <f t="shared" si="12"/>
        <v>0.33680555555555552</v>
      </c>
      <c r="G146" s="235">
        <v>1</v>
      </c>
      <c r="H146" s="264">
        <f t="shared" si="11"/>
        <v>0.33749999999999997</v>
      </c>
      <c r="I146" s="247"/>
    </row>
    <row r="147" spans="1:9" ht="30" x14ac:dyDescent="0.2">
      <c r="A147" s="206" t="s">
        <v>309</v>
      </c>
      <c r="B147" s="218" t="s">
        <v>199</v>
      </c>
      <c r="C147" s="218" t="s">
        <v>442</v>
      </c>
      <c r="D147" s="227" t="s">
        <v>422</v>
      </c>
      <c r="E147" s="218" t="s">
        <v>254</v>
      </c>
      <c r="F147" s="264">
        <f t="shared" si="12"/>
        <v>0.33749999999999997</v>
      </c>
      <c r="G147" s="235">
        <v>1</v>
      </c>
      <c r="H147" s="264">
        <f t="shared" si="11"/>
        <v>0.33819444444444441</v>
      </c>
      <c r="I147" s="247"/>
    </row>
    <row r="148" spans="1:9" ht="15" x14ac:dyDescent="0.2">
      <c r="A148" s="206" t="s">
        <v>311</v>
      </c>
      <c r="B148" s="218" t="s">
        <v>199</v>
      </c>
      <c r="C148" s="218" t="s">
        <v>443</v>
      </c>
      <c r="D148" s="227" t="s">
        <v>422</v>
      </c>
      <c r="E148" s="218" t="s">
        <v>254</v>
      </c>
      <c r="F148" s="264">
        <f t="shared" si="12"/>
        <v>0.33819444444444441</v>
      </c>
      <c r="G148" s="235">
        <v>1</v>
      </c>
      <c r="H148" s="264">
        <f t="shared" si="11"/>
        <v>0.33888888888888885</v>
      </c>
      <c r="I148" s="247"/>
    </row>
    <row r="149" spans="1:9" ht="15" x14ac:dyDescent="0.2">
      <c r="A149" s="206" t="s">
        <v>427</v>
      </c>
      <c r="B149" s="218" t="s">
        <v>199</v>
      </c>
      <c r="C149" s="218" t="s">
        <v>444</v>
      </c>
      <c r="D149" s="227" t="s">
        <v>422</v>
      </c>
      <c r="E149" s="218" t="s">
        <v>254</v>
      </c>
      <c r="F149" s="264">
        <f t="shared" si="12"/>
        <v>0.33888888888888885</v>
      </c>
      <c r="G149" s="235">
        <v>1</v>
      </c>
      <c r="H149" s="264">
        <f t="shared" si="11"/>
        <v>0.33958333333333329</v>
      </c>
      <c r="I149" s="247"/>
    </row>
    <row r="150" spans="1:9" ht="15" x14ac:dyDescent="0.2">
      <c r="A150" s="206" t="s">
        <v>445</v>
      </c>
      <c r="B150" s="218" t="s">
        <v>199</v>
      </c>
      <c r="C150" s="218" t="s">
        <v>446</v>
      </c>
      <c r="D150" s="227" t="s">
        <v>422</v>
      </c>
      <c r="E150" s="218" t="s">
        <v>254</v>
      </c>
      <c r="F150" s="264">
        <f t="shared" si="12"/>
        <v>0.33958333333333329</v>
      </c>
      <c r="G150" s="235">
        <v>1</v>
      </c>
      <c r="H150" s="264">
        <f t="shared" si="11"/>
        <v>0.34027777777777773</v>
      </c>
      <c r="I150" s="247"/>
    </row>
    <row r="151" spans="1:9" ht="15" x14ac:dyDescent="0.2">
      <c r="A151" s="207" t="s">
        <v>447</v>
      </c>
      <c r="B151" s="219"/>
      <c r="C151" s="219"/>
      <c r="D151" s="219"/>
      <c r="E151" s="219"/>
      <c r="F151" s="265">
        <f t="shared" si="12"/>
        <v>0.34027777777777773</v>
      </c>
      <c r="G151" s="236">
        <v>0</v>
      </c>
      <c r="H151" s="265">
        <f t="shared" si="11"/>
        <v>0.34027777777777773</v>
      </c>
      <c r="I151" s="248"/>
    </row>
    <row r="153" spans="1:9" ht="15.75" x14ac:dyDescent="0.25">
      <c r="A153" s="205" t="s">
        <v>312</v>
      </c>
      <c r="B153" s="217"/>
      <c r="C153" s="217" t="s">
        <v>448</v>
      </c>
      <c r="D153" s="217"/>
      <c r="E153" s="217"/>
      <c r="F153" s="263"/>
      <c r="G153" s="234"/>
      <c r="H153" s="263"/>
      <c r="I153" s="246"/>
    </row>
    <row r="154" spans="1:9" ht="15.75" x14ac:dyDescent="0.25">
      <c r="A154" s="208" t="s">
        <v>314</v>
      </c>
      <c r="B154" s="220"/>
      <c r="C154" s="220" t="s">
        <v>449</v>
      </c>
      <c r="D154" s="220"/>
      <c r="E154" s="220"/>
      <c r="F154" s="266"/>
      <c r="G154" s="237"/>
      <c r="H154" s="266"/>
      <c r="I154" s="249"/>
    </row>
    <row r="155" spans="1:9" ht="14.25" x14ac:dyDescent="0.2">
      <c r="A155" s="209" t="s">
        <v>450</v>
      </c>
      <c r="B155" s="221" t="s">
        <v>199</v>
      </c>
      <c r="C155" s="221" t="s">
        <v>451</v>
      </c>
      <c r="D155" s="228" t="s">
        <v>452</v>
      </c>
      <c r="E155" s="221" t="s">
        <v>254</v>
      </c>
      <c r="F155" s="267">
        <f>H151</f>
        <v>0.34027777777777773</v>
      </c>
      <c r="G155" s="238">
        <v>2</v>
      </c>
      <c r="H155" s="267">
        <f t="shared" ref="H155:H160" si="13">F155+TIME(0,G155,0)</f>
        <v>0.34166666666666662</v>
      </c>
      <c r="I155" s="250"/>
    </row>
    <row r="156" spans="1:9" ht="28.5" x14ac:dyDescent="0.2">
      <c r="A156" s="209" t="s">
        <v>453</v>
      </c>
      <c r="B156" s="221" t="s">
        <v>199</v>
      </c>
      <c r="C156" s="221" t="s">
        <v>454</v>
      </c>
      <c r="D156" s="221"/>
      <c r="E156" s="221" t="s">
        <v>321</v>
      </c>
      <c r="F156" s="267">
        <f>H155</f>
        <v>0.34166666666666662</v>
      </c>
      <c r="G156" s="238">
        <v>2</v>
      </c>
      <c r="H156" s="267">
        <f t="shared" si="13"/>
        <v>0.3430555555555555</v>
      </c>
      <c r="I156" s="250"/>
    </row>
    <row r="157" spans="1:9" ht="14.25" x14ac:dyDescent="0.2">
      <c r="A157" s="209" t="s">
        <v>455</v>
      </c>
      <c r="B157" s="221" t="s">
        <v>206</v>
      </c>
      <c r="C157" s="221" t="s">
        <v>456</v>
      </c>
      <c r="D157" s="228" t="s">
        <v>320</v>
      </c>
      <c r="E157" s="221" t="s">
        <v>321</v>
      </c>
      <c r="F157" s="267">
        <f>H156</f>
        <v>0.3430555555555555</v>
      </c>
      <c r="G157" s="238">
        <v>10</v>
      </c>
      <c r="H157" s="267">
        <f t="shared" si="13"/>
        <v>0.34999999999999992</v>
      </c>
      <c r="I157" s="250"/>
    </row>
    <row r="158" spans="1:9" ht="14.25" x14ac:dyDescent="0.2">
      <c r="A158" s="209" t="s">
        <v>457</v>
      </c>
      <c r="B158" s="221" t="s">
        <v>199</v>
      </c>
      <c r="C158" s="221" t="s">
        <v>458</v>
      </c>
      <c r="D158" s="221"/>
      <c r="E158" s="221" t="s">
        <v>264</v>
      </c>
      <c r="F158" s="267">
        <f>H157</f>
        <v>0.34999999999999992</v>
      </c>
      <c r="G158" s="238">
        <v>5</v>
      </c>
      <c r="H158" s="267">
        <f t="shared" si="13"/>
        <v>0.35347222222222213</v>
      </c>
      <c r="I158" s="250"/>
    </row>
    <row r="159" spans="1:9" ht="14.25" x14ac:dyDescent="0.2">
      <c r="A159" s="209" t="s">
        <v>459</v>
      </c>
      <c r="B159" s="221" t="s">
        <v>199</v>
      </c>
      <c r="C159" s="221" t="s">
        <v>460</v>
      </c>
      <c r="D159" s="228" t="s">
        <v>452</v>
      </c>
      <c r="E159" s="221" t="s">
        <v>361</v>
      </c>
      <c r="F159" s="267">
        <f>H158</f>
        <v>0.35347222222222213</v>
      </c>
      <c r="G159" s="238">
        <v>3</v>
      </c>
      <c r="H159" s="267">
        <f t="shared" si="13"/>
        <v>0.35555555555555546</v>
      </c>
      <c r="I159" s="250"/>
    </row>
    <row r="160" spans="1:9" ht="14.25" x14ac:dyDescent="0.2">
      <c r="A160" s="209" t="s">
        <v>461</v>
      </c>
      <c r="B160" s="221"/>
      <c r="C160" s="221"/>
      <c r="D160" s="221"/>
      <c r="E160" s="221"/>
      <c r="F160" s="267">
        <f>H159</f>
        <v>0.35555555555555546</v>
      </c>
      <c r="G160" s="238">
        <v>0</v>
      </c>
      <c r="H160" s="267">
        <f t="shared" si="13"/>
        <v>0.35555555555555546</v>
      </c>
      <c r="I160" s="250"/>
    </row>
    <row r="161" spans="1:9" ht="15.75" x14ac:dyDescent="0.25">
      <c r="A161" s="208" t="s">
        <v>316</v>
      </c>
      <c r="B161" s="220"/>
      <c r="C161" s="220" t="s">
        <v>364</v>
      </c>
      <c r="D161" s="220"/>
      <c r="E161" s="220"/>
      <c r="F161" s="266"/>
      <c r="G161" s="237"/>
      <c r="H161" s="266"/>
      <c r="I161" s="249"/>
    </row>
    <row r="162" spans="1:9" ht="14.25" x14ac:dyDescent="0.2">
      <c r="A162" s="209" t="s">
        <v>462</v>
      </c>
      <c r="B162" s="221" t="s">
        <v>199</v>
      </c>
      <c r="C162" s="221" t="s">
        <v>463</v>
      </c>
      <c r="D162" s="228" t="s">
        <v>452</v>
      </c>
      <c r="E162" s="221" t="s">
        <v>367</v>
      </c>
      <c r="F162" s="267">
        <f>H160</f>
        <v>0.35555555555555546</v>
      </c>
      <c r="G162" s="238">
        <v>3</v>
      </c>
      <c r="H162" s="267">
        <f>F162+TIME(0,G162,0)</f>
        <v>0.35763888888888878</v>
      </c>
      <c r="I162" s="250"/>
    </row>
    <row r="163" spans="1:9" ht="14.25" x14ac:dyDescent="0.2">
      <c r="A163" s="209" t="s">
        <v>464</v>
      </c>
      <c r="B163" s="221" t="s">
        <v>199</v>
      </c>
      <c r="C163" s="221" t="s">
        <v>142</v>
      </c>
      <c r="D163" s="228" t="s">
        <v>452</v>
      </c>
      <c r="E163" s="221" t="s">
        <v>321</v>
      </c>
      <c r="F163" s="267">
        <f>H162</f>
        <v>0.35763888888888878</v>
      </c>
      <c r="G163" s="238">
        <v>3</v>
      </c>
      <c r="H163" s="267">
        <f>F163+TIME(0,G163,0)</f>
        <v>0.35972222222222211</v>
      </c>
      <c r="I163" s="250"/>
    </row>
    <row r="164" spans="1:9" ht="14.25" x14ac:dyDescent="0.2">
      <c r="A164" s="209" t="s">
        <v>465</v>
      </c>
      <c r="B164" s="221" t="s">
        <v>199</v>
      </c>
      <c r="C164" s="221" t="s">
        <v>370</v>
      </c>
      <c r="D164" s="228" t="s">
        <v>452</v>
      </c>
      <c r="E164" s="221" t="s">
        <v>371</v>
      </c>
      <c r="F164" s="267">
        <f>H163</f>
        <v>0.35972222222222211</v>
      </c>
      <c r="G164" s="238">
        <v>5</v>
      </c>
      <c r="H164" s="267">
        <f>F164+TIME(0,G164,0)</f>
        <v>0.36319444444444432</v>
      </c>
      <c r="I164" s="250"/>
    </row>
    <row r="165" spans="1:9" ht="14.25" x14ac:dyDescent="0.2">
      <c r="A165" s="209" t="s">
        <v>466</v>
      </c>
      <c r="B165" s="221" t="s">
        <v>199</v>
      </c>
      <c r="C165" s="221" t="s">
        <v>373</v>
      </c>
      <c r="D165" s="228" t="s">
        <v>452</v>
      </c>
      <c r="E165" s="221" t="s">
        <v>374</v>
      </c>
      <c r="F165" s="267">
        <f>H164</f>
        <v>0.36319444444444432</v>
      </c>
      <c r="G165" s="238">
        <v>3</v>
      </c>
      <c r="H165" s="267">
        <f>F165+TIME(0,G165,0)</f>
        <v>0.36527777777777765</v>
      </c>
      <c r="I165" s="250"/>
    </row>
    <row r="166" spans="1:9" ht="14.25" x14ac:dyDescent="0.2">
      <c r="A166" s="209" t="s">
        <v>467</v>
      </c>
      <c r="B166" s="221" t="s">
        <v>199</v>
      </c>
      <c r="C166" s="221" t="s">
        <v>468</v>
      </c>
      <c r="D166" s="228" t="s">
        <v>452</v>
      </c>
      <c r="E166" s="221" t="s">
        <v>469</v>
      </c>
      <c r="F166" s="267">
        <f>H165</f>
        <v>0.36527777777777765</v>
      </c>
      <c r="G166" s="238">
        <v>3</v>
      </c>
      <c r="H166" s="267">
        <f>F166+TIME(0,G166,0)</f>
        <v>0.36736111111111097</v>
      </c>
      <c r="I166" s="250"/>
    </row>
    <row r="167" spans="1:9" ht="15.75" x14ac:dyDescent="0.25">
      <c r="A167" s="208" t="s">
        <v>318</v>
      </c>
      <c r="B167" s="220"/>
      <c r="C167" s="220" t="s">
        <v>379</v>
      </c>
      <c r="D167" s="220"/>
      <c r="E167" s="220"/>
      <c r="F167" s="266"/>
      <c r="G167" s="237"/>
      <c r="H167" s="266"/>
      <c r="I167" s="249"/>
    </row>
    <row r="168" spans="1:9" ht="14.25" x14ac:dyDescent="0.2">
      <c r="A168" s="209" t="s">
        <v>470</v>
      </c>
      <c r="B168" s="221" t="s">
        <v>199</v>
      </c>
      <c r="C168" s="221" t="s">
        <v>381</v>
      </c>
      <c r="D168" s="228" t="s">
        <v>452</v>
      </c>
      <c r="E168" s="221" t="s">
        <v>274</v>
      </c>
      <c r="F168" s="267">
        <f>H166</f>
        <v>0.36736111111111097</v>
      </c>
      <c r="G168" s="238">
        <v>3</v>
      </c>
      <c r="H168" s="267">
        <f t="shared" ref="H168:H176" si="14">F168+TIME(0,G168,0)</f>
        <v>0.3694444444444443</v>
      </c>
      <c r="I168" s="250"/>
    </row>
    <row r="169" spans="1:9" ht="14.25" x14ac:dyDescent="0.2">
      <c r="A169" s="209" t="s">
        <v>471</v>
      </c>
      <c r="B169" s="221" t="s">
        <v>199</v>
      </c>
      <c r="C169" s="221" t="s">
        <v>383</v>
      </c>
      <c r="D169" s="228" t="s">
        <v>452</v>
      </c>
      <c r="E169" s="221" t="s">
        <v>472</v>
      </c>
      <c r="F169" s="267">
        <f t="shared" ref="F169:F176" si="15">H168</f>
        <v>0.3694444444444443</v>
      </c>
      <c r="G169" s="238">
        <v>3</v>
      </c>
      <c r="H169" s="267">
        <f t="shared" si="14"/>
        <v>0.37152777777777762</v>
      </c>
      <c r="I169" s="250"/>
    </row>
    <row r="170" spans="1:9" ht="14.25" x14ac:dyDescent="0.2">
      <c r="A170" s="209" t="s">
        <v>473</v>
      </c>
      <c r="B170" s="221" t="s">
        <v>199</v>
      </c>
      <c r="C170" s="221" t="s">
        <v>386</v>
      </c>
      <c r="D170" s="228" t="s">
        <v>452</v>
      </c>
      <c r="E170" s="221" t="s">
        <v>387</v>
      </c>
      <c r="F170" s="267">
        <f t="shared" si="15"/>
        <v>0.37152777777777762</v>
      </c>
      <c r="G170" s="238">
        <v>0</v>
      </c>
      <c r="H170" s="267">
        <f t="shared" si="14"/>
        <v>0.37152777777777762</v>
      </c>
      <c r="I170" s="250"/>
    </row>
    <row r="171" spans="1:9" ht="14.25" x14ac:dyDescent="0.2">
      <c r="A171" s="209" t="s">
        <v>474</v>
      </c>
      <c r="B171" s="221" t="s">
        <v>199</v>
      </c>
      <c r="C171" s="221" t="s">
        <v>389</v>
      </c>
      <c r="D171" s="228" t="s">
        <v>452</v>
      </c>
      <c r="E171" s="221" t="s">
        <v>390</v>
      </c>
      <c r="F171" s="267">
        <f t="shared" si="15"/>
        <v>0.37152777777777762</v>
      </c>
      <c r="G171" s="238">
        <v>3</v>
      </c>
      <c r="H171" s="267">
        <f t="shared" si="14"/>
        <v>0.37361111111111095</v>
      </c>
      <c r="I171" s="250"/>
    </row>
    <row r="172" spans="1:9" ht="14.25" x14ac:dyDescent="0.2">
      <c r="A172" s="209" t="s">
        <v>475</v>
      </c>
      <c r="B172" s="221" t="s">
        <v>199</v>
      </c>
      <c r="C172" s="221" t="s">
        <v>392</v>
      </c>
      <c r="D172" s="228" t="s">
        <v>452</v>
      </c>
      <c r="E172" s="221" t="s">
        <v>393</v>
      </c>
      <c r="F172" s="267">
        <f t="shared" si="15"/>
        <v>0.37361111111111095</v>
      </c>
      <c r="G172" s="238">
        <v>3</v>
      </c>
      <c r="H172" s="267">
        <f t="shared" si="14"/>
        <v>0.37569444444444428</v>
      </c>
      <c r="I172" s="250"/>
    </row>
    <row r="173" spans="1:9" ht="14.25" x14ac:dyDescent="0.2">
      <c r="A173" s="209" t="s">
        <v>476</v>
      </c>
      <c r="B173" s="221" t="s">
        <v>199</v>
      </c>
      <c r="C173" s="221" t="s">
        <v>395</v>
      </c>
      <c r="D173" s="228" t="s">
        <v>452</v>
      </c>
      <c r="E173" s="221" t="s">
        <v>264</v>
      </c>
      <c r="F173" s="267">
        <f t="shared" si="15"/>
        <v>0.37569444444444428</v>
      </c>
      <c r="G173" s="238">
        <v>3</v>
      </c>
      <c r="H173" s="267">
        <f t="shared" si="14"/>
        <v>0.3777777777777776</v>
      </c>
      <c r="I173" s="250"/>
    </row>
    <row r="174" spans="1:9" ht="14.25" x14ac:dyDescent="0.2">
      <c r="A174" s="209" t="s">
        <v>477</v>
      </c>
      <c r="B174" s="221" t="s">
        <v>199</v>
      </c>
      <c r="C174" s="221" t="s">
        <v>397</v>
      </c>
      <c r="D174" s="228" t="s">
        <v>452</v>
      </c>
      <c r="E174" s="221" t="s">
        <v>398</v>
      </c>
      <c r="F174" s="267">
        <f t="shared" si="15"/>
        <v>0.3777777777777776</v>
      </c>
      <c r="G174" s="238">
        <v>3</v>
      </c>
      <c r="H174" s="267">
        <f t="shared" si="14"/>
        <v>0.37986111111111093</v>
      </c>
      <c r="I174" s="250"/>
    </row>
    <row r="175" spans="1:9" ht="14.25" x14ac:dyDescent="0.2">
      <c r="A175" s="209" t="s">
        <v>478</v>
      </c>
      <c r="B175" s="221" t="s">
        <v>199</v>
      </c>
      <c r="C175" s="221" t="s">
        <v>479</v>
      </c>
      <c r="D175" s="228" t="s">
        <v>452</v>
      </c>
      <c r="E175" s="221" t="s">
        <v>401</v>
      </c>
      <c r="F175" s="267">
        <f t="shared" si="15"/>
        <v>0.37986111111111093</v>
      </c>
      <c r="G175" s="238">
        <v>3</v>
      </c>
      <c r="H175" s="267">
        <f t="shared" si="14"/>
        <v>0.38194444444444425</v>
      </c>
      <c r="I175" s="250"/>
    </row>
    <row r="176" spans="1:9" ht="14.25" x14ac:dyDescent="0.2">
      <c r="A176" s="209" t="s">
        <v>480</v>
      </c>
      <c r="B176" s="221" t="s">
        <v>199</v>
      </c>
      <c r="C176" s="221" t="s">
        <v>481</v>
      </c>
      <c r="D176" s="228" t="s">
        <v>452</v>
      </c>
      <c r="E176" s="221" t="s">
        <v>404</v>
      </c>
      <c r="F176" s="267">
        <f t="shared" si="15"/>
        <v>0.38194444444444425</v>
      </c>
      <c r="G176" s="238">
        <v>3</v>
      </c>
      <c r="H176" s="267">
        <f t="shared" si="14"/>
        <v>0.38402777777777758</v>
      </c>
      <c r="I176" s="250"/>
    </row>
    <row r="177" spans="1:9" ht="15.75" x14ac:dyDescent="0.25">
      <c r="A177" s="208" t="s">
        <v>322</v>
      </c>
      <c r="B177" s="220"/>
      <c r="C177" s="220" t="s">
        <v>482</v>
      </c>
      <c r="D177" s="220"/>
      <c r="E177" s="220"/>
      <c r="F177" s="266"/>
      <c r="G177" s="237"/>
      <c r="H177" s="266"/>
      <c r="I177" s="249"/>
    </row>
    <row r="178" spans="1:9" ht="14.25" x14ac:dyDescent="0.2">
      <c r="A178" s="209" t="s">
        <v>483</v>
      </c>
      <c r="B178" s="221" t="s">
        <v>199</v>
      </c>
      <c r="C178" s="221" t="s">
        <v>408</v>
      </c>
      <c r="D178" s="228" t="s">
        <v>452</v>
      </c>
      <c r="E178" s="221" t="s">
        <v>409</v>
      </c>
      <c r="F178" s="267">
        <f>H176</f>
        <v>0.38402777777777758</v>
      </c>
      <c r="G178" s="238">
        <v>3</v>
      </c>
      <c r="H178" s="267">
        <f>F178+TIME(0,G178,0)</f>
        <v>0.38611111111111091</v>
      </c>
      <c r="I178" s="250"/>
    </row>
    <row r="179" spans="1:9" ht="15.75" x14ac:dyDescent="0.25">
      <c r="A179" s="208" t="s">
        <v>324</v>
      </c>
      <c r="B179" s="220"/>
      <c r="C179" s="220" t="s">
        <v>484</v>
      </c>
      <c r="D179" s="220"/>
      <c r="E179" s="220"/>
      <c r="F179" s="266"/>
      <c r="G179" s="237"/>
      <c r="H179" s="266"/>
      <c r="I179" s="249"/>
    </row>
    <row r="180" spans="1:9" ht="14.25" x14ac:dyDescent="0.2">
      <c r="A180" s="209" t="s">
        <v>485</v>
      </c>
      <c r="B180" s="221" t="s">
        <v>199</v>
      </c>
      <c r="C180" s="221" t="s">
        <v>486</v>
      </c>
      <c r="D180" s="228" t="s">
        <v>452</v>
      </c>
      <c r="E180" s="221" t="s">
        <v>487</v>
      </c>
      <c r="F180" s="267">
        <f>H178</f>
        <v>0.38611111111111091</v>
      </c>
      <c r="G180" s="238">
        <v>5</v>
      </c>
      <c r="H180" s="267">
        <f>F180+TIME(0,G180,0)</f>
        <v>0.38958333333333311</v>
      </c>
      <c r="I180" s="250"/>
    </row>
    <row r="181" spans="1:9" ht="14.25" x14ac:dyDescent="0.2">
      <c r="A181" s="209" t="s">
        <v>488</v>
      </c>
      <c r="B181" s="221" t="s">
        <v>199</v>
      </c>
      <c r="C181" s="221" t="s">
        <v>489</v>
      </c>
      <c r="D181" s="228" t="s">
        <v>452</v>
      </c>
      <c r="E181" s="221" t="s">
        <v>371</v>
      </c>
      <c r="F181" s="267">
        <f>H180</f>
        <v>0.38958333333333311</v>
      </c>
      <c r="G181" s="238">
        <v>3</v>
      </c>
      <c r="H181" s="267">
        <f>F181+TIME(0,G181,0)</f>
        <v>0.39166666666666644</v>
      </c>
      <c r="I181" s="250"/>
    </row>
    <row r="182" spans="1:9" ht="14.25" x14ac:dyDescent="0.2">
      <c r="A182" s="209" t="s">
        <v>490</v>
      </c>
      <c r="B182" s="221" t="s">
        <v>199</v>
      </c>
      <c r="C182" s="221" t="s">
        <v>491</v>
      </c>
      <c r="D182" s="228" t="s">
        <v>452</v>
      </c>
      <c r="E182" s="221" t="s">
        <v>409</v>
      </c>
      <c r="F182" s="267">
        <f>H181</f>
        <v>0.39166666666666644</v>
      </c>
      <c r="G182" s="238">
        <v>5</v>
      </c>
      <c r="H182" s="267">
        <f>F182+TIME(0,G182,0)</f>
        <v>0.39513888888888865</v>
      </c>
      <c r="I182" s="250"/>
    </row>
    <row r="183" spans="1:9" ht="14.25" x14ac:dyDescent="0.2">
      <c r="A183" s="209" t="s">
        <v>492</v>
      </c>
      <c r="B183" s="221" t="s">
        <v>199</v>
      </c>
      <c r="C183" s="221" t="s">
        <v>493</v>
      </c>
      <c r="D183" s="228" t="s">
        <v>452</v>
      </c>
      <c r="E183" s="221" t="s">
        <v>494</v>
      </c>
      <c r="F183" s="267">
        <f>H182</f>
        <v>0.39513888888888865</v>
      </c>
      <c r="G183" s="238">
        <v>5</v>
      </c>
      <c r="H183" s="267">
        <f>F183+TIME(0,G183,0)</f>
        <v>0.39861111111111086</v>
      </c>
      <c r="I183" s="250"/>
    </row>
    <row r="184" spans="1:9" ht="14.25" x14ac:dyDescent="0.2">
      <c r="A184" s="212" t="s">
        <v>495</v>
      </c>
      <c r="B184" s="224" t="s">
        <v>199</v>
      </c>
      <c r="C184" s="224" t="s">
        <v>496</v>
      </c>
      <c r="D184" s="230" t="s">
        <v>452</v>
      </c>
      <c r="E184" s="224" t="s">
        <v>497</v>
      </c>
      <c r="F184" s="270">
        <f>H183</f>
        <v>0.39861111111111086</v>
      </c>
      <c r="G184" s="241">
        <v>0</v>
      </c>
      <c r="H184" s="270">
        <f>F184+TIME(0,G184,0)</f>
        <v>0.39861111111111086</v>
      </c>
      <c r="I184" s="253"/>
    </row>
    <row r="186" spans="1:9" ht="15.75" x14ac:dyDescent="0.25">
      <c r="A186" s="205" t="s">
        <v>338</v>
      </c>
      <c r="B186" s="217"/>
      <c r="C186" s="217" t="s">
        <v>498</v>
      </c>
      <c r="D186" s="217"/>
      <c r="E186" s="217"/>
      <c r="F186" s="263"/>
      <c r="G186" s="234"/>
      <c r="H186" s="263"/>
      <c r="I186" s="246"/>
    </row>
    <row r="187" spans="1:9" ht="15" x14ac:dyDescent="0.2">
      <c r="A187" s="207" t="s">
        <v>340</v>
      </c>
      <c r="B187" s="219"/>
      <c r="C187" s="219"/>
      <c r="D187" s="219"/>
      <c r="E187" s="219"/>
      <c r="F187" s="265">
        <f>H184</f>
        <v>0.39861111111111086</v>
      </c>
      <c r="G187" s="236">
        <v>0</v>
      </c>
      <c r="H187" s="265">
        <f>F187+TIME(0,G187,0)</f>
        <v>0.39861111111111086</v>
      </c>
      <c r="I187" s="248"/>
    </row>
    <row r="189" spans="1:9" ht="15.75" x14ac:dyDescent="0.25">
      <c r="A189" s="205" t="s">
        <v>410</v>
      </c>
      <c r="B189" s="217"/>
      <c r="C189" s="217" t="s">
        <v>499</v>
      </c>
      <c r="D189" s="217"/>
      <c r="E189" s="217"/>
      <c r="F189" s="263"/>
      <c r="G189" s="234"/>
      <c r="H189" s="263"/>
      <c r="I189" s="246"/>
    </row>
    <row r="190" spans="1:9" ht="15.75" x14ac:dyDescent="0.25">
      <c r="A190" s="208" t="s">
        <v>412</v>
      </c>
      <c r="B190" s="220"/>
      <c r="C190" s="220" t="s">
        <v>500</v>
      </c>
      <c r="D190" s="220"/>
      <c r="E190" s="220"/>
      <c r="F190" s="266"/>
      <c r="G190" s="237"/>
      <c r="H190" s="266"/>
      <c r="I190" s="249"/>
    </row>
    <row r="191" spans="1:9" ht="14.25" x14ac:dyDescent="0.2">
      <c r="A191" s="209" t="s">
        <v>501</v>
      </c>
      <c r="B191" s="221" t="s">
        <v>202</v>
      </c>
      <c r="C191" s="221" t="s">
        <v>502</v>
      </c>
      <c r="D191" s="228" t="s">
        <v>3</v>
      </c>
      <c r="E191" s="221" t="s">
        <v>274</v>
      </c>
      <c r="F191" s="267">
        <f>H187</f>
        <v>0.39861111111111086</v>
      </c>
      <c r="G191" s="238">
        <v>3</v>
      </c>
      <c r="H191" s="267">
        <f>F191+TIME(0,G191,0)</f>
        <v>0.40069444444444419</v>
      </c>
      <c r="I191" s="250"/>
    </row>
    <row r="192" spans="1:9" ht="14.25" x14ac:dyDescent="0.2">
      <c r="A192" s="209" t="s">
        <v>503</v>
      </c>
      <c r="B192" s="221" t="s">
        <v>202</v>
      </c>
      <c r="C192" s="221" t="s">
        <v>569</v>
      </c>
      <c r="D192" s="228" t="s">
        <v>3</v>
      </c>
      <c r="E192" s="221" t="s">
        <v>274</v>
      </c>
      <c r="F192" s="267">
        <f>H191</f>
        <v>0.40069444444444419</v>
      </c>
      <c r="G192" s="238">
        <v>3</v>
      </c>
      <c r="H192" s="267">
        <f>F192+TIME(0,G192,0)</f>
        <v>0.40277777777777751</v>
      </c>
      <c r="I192" s="250" t="s">
        <v>551</v>
      </c>
    </row>
    <row r="193" spans="1:9" ht="14.25" x14ac:dyDescent="0.2">
      <c r="A193" s="209" t="s">
        <v>504</v>
      </c>
      <c r="B193" s="221"/>
      <c r="C193" s="221"/>
      <c r="D193" s="221"/>
      <c r="E193" s="221"/>
      <c r="F193" s="267">
        <f>H192</f>
        <v>0.40277777777777751</v>
      </c>
      <c r="G193" s="238">
        <v>0</v>
      </c>
      <c r="H193" s="267">
        <f>F193+TIME(0,G193,0)</f>
        <v>0.40277777777777751</v>
      </c>
      <c r="I193" s="250" t="s">
        <v>555</v>
      </c>
    </row>
    <row r="194" spans="1:9" ht="15.75" x14ac:dyDescent="0.25">
      <c r="A194" s="208" t="s">
        <v>413</v>
      </c>
      <c r="B194" s="220"/>
      <c r="C194" s="220" t="s">
        <v>505</v>
      </c>
      <c r="D194" s="220"/>
      <c r="E194" s="220"/>
      <c r="F194" s="266"/>
      <c r="G194" s="237"/>
      <c r="H194" s="266"/>
      <c r="I194" s="249"/>
    </row>
    <row r="195" spans="1:9" ht="14.25" x14ac:dyDescent="0.2">
      <c r="A195" s="209" t="s">
        <v>506</v>
      </c>
      <c r="B195" s="221" t="s">
        <v>507</v>
      </c>
      <c r="C195" s="221" t="s">
        <v>463</v>
      </c>
      <c r="D195" s="221"/>
      <c r="E195" s="221" t="s">
        <v>367</v>
      </c>
      <c r="F195" s="267">
        <f>H193</f>
        <v>0.40277777777777751</v>
      </c>
      <c r="G195" s="238">
        <v>0</v>
      </c>
      <c r="H195" s="267">
        <f t="shared" ref="H195:H200" si="16">F195+TIME(0,G195,0)</f>
        <v>0.40277777777777751</v>
      </c>
      <c r="I195" s="250"/>
    </row>
    <row r="196" spans="1:9" ht="14.25" x14ac:dyDescent="0.2">
      <c r="A196" s="209" t="s">
        <v>508</v>
      </c>
      <c r="B196" s="221" t="s">
        <v>507</v>
      </c>
      <c r="C196" s="221" t="s">
        <v>142</v>
      </c>
      <c r="D196" s="221"/>
      <c r="E196" s="221" t="s">
        <v>321</v>
      </c>
      <c r="F196" s="267">
        <f>H195</f>
        <v>0.40277777777777751</v>
      </c>
      <c r="G196" s="238">
        <v>0</v>
      </c>
      <c r="H196" s="267">
        <f t="shared" si="16"/>
        <v>0.40277777777777751</v>
      </c>
      <c r="I196" s="250"/>
    </row>
    <row r="197" spans="1:9" ht="14.25" x14ac:dyDescent="0.2">
      <c r="A197" s="209" t="s">
        <v>509</v>
      </c>
      <c r="B197" s="221" t="s">
        <v>507</v>
      </c>
      <c r="C197" s="221" t="s">
        <v>510</v>
      </c>
      <c r="D197" s="221"/>
      <c r="E197" s="221" t="s">
        <v>264</v>
      </c>
      <c r="F197" s="267">
        <f>H196</f>
        <v>0.40277777777777751</v>
      </c>
      <c r="G197" s="238">
        <v>0</v>
      </c>
      <c r="H197" s="267">
        <f t="shared" si="16"/>
        <v>0.40277777777777751</v>
      </c>
      <c r="I197" s="250"/>
    </row>
    <row r="198" spans="1:9" ht="14.25" x14ac:dyDescent="0.2">
      <c r="A198" s="209" t="s">
        <v>511</v>
      </c>
      <c r="B198" s="221" t="s">
        <v>507</v>
      </c>
      <c r="C198" s="221" t="s">
        <v>370</v>
      </c>
      <c r="D198" s="228" t="s">
        <v>3</v>
      </c>
      <c r="E198" s="221" t="s">
        <v>371</v>
      </c>
      <c r="F198" s="267">
        <f>H197</f>
        <v>0.40277777777777751</v>
      </c>
      <c r="G198" s="238">
        <v>0</v>
      </c>
      <c r="H198" s="267">
        <f t="shared" si="16"/>
        <v>0.40277777777777751</v>
      </c>
      <c r="I198" s="250"/>
    </row>
    <row r="199" spans="1:9" ht="14.25" x14ac:dyDescent="0.2">
      <c r="A199" s="209" t="s">
        <v>512</v>
      </c>
      <c r="B199" s="221" t="s">
        <v>202</v>
      </c>
      <c r="C199" s="221" t="s">
        <v>373</v>
      </c>
      <c r="D199" s="221"/>
      <c r="E199" s="221" t="s">
        <v>374</v>
      </c>
      <c r="F199" s="267">
        <f>H198</f>
        <v>0.40277777777777751</v>
      </c>
      <c r="G199" s="238">
        <v>0</v>
      </c>
      <c r="H199" s="267">
        <f t="shared" si="16"/>
        <v>0.40277777777777751</v>
      </c>
      <c r="I199" s="250"/>
    </row>
    <row r="200" spans="1:9" ht="14.25" x14ac:dyDescent="0.2">
      <c r="A200" s="209" t="s">
        <v>513</v>
      </c>
      <c r="B200" s="221" t="s">
        <v>507</v>
      </c>
      <c r="C200" s="221" t="s">
        <v>468</v>
      </c>
      <c r="D200" s="221"/>
      <c r="E200" s="221" t="s">
        <v>377</v>
      </c>
      <c r="F200" s="267">
        <f>H199</f>
        <v>0.40277777777777751</v>
      </c>
      <c r="G200" s="238">
        <v>0</v>
      </c>
      <c r="H200" s="267">
        <f t="shared" si="16"/>
        <v>0.40277777777777751</v>
      </c>
      <c r="I200" s="250"/>
    </row>
    <row r="201" spans="1:9" ht="15.75" x14ac:dyDescent="0.25">
      <c r="A201" s="208" t="s">
        <v>439</v>
      </c>
      <c r="B201" s="220"/>
      <c r="C201" s="220" t="s">
        <v>514</v>
      </c>
      <c r="D201" s="220"/>
      <c r="E201" s="220"/>
      <c r="F201" s="266"/>
      <c r="G201" s="237"/>
      <c r="H201" s="266"/>
      <c r="I201" s="249"/>
    </row>
    <row r="202" spans="1:9" ht="14.25" x14ac:dyDescent="0.2">
      <c r="A202" s="209" t="s">
        <v>515</v>
      </c>
      <c r="B202" s="221" t="s">
        <v>507</v>
      </c>
      <c r="C202" s="221" t="s">
        <v>381</v>
      </c>
      <c r="D202" s="221"/>
      <c r="E202" s="221" t="s">
        <v>274</v>
      </c>
      <c r="F202" s="267">
        <f>H200</f>
        <v>0.40277777777777751</v>
      </c>
      <c r="G202" s="238">
        <v>0</v>
      </c>
      <c r="H202" s="267">
        <f t="shared" ref="H202:H210" si="17">F202+TIME(0,G202,0)</f>
        <v>0.40277777777777751</v>
      </c>
      <c r="I202" s="250"/>
    </row>
    <row r="203" spans="1:9" ht="14.25" x14ac:dyDescent="0.2">
      <c r="A203" s="209" t="s">
        <v>516</v>
      </c>
      <c r="B203" s="221" t="s">
        <v>202</v>
      </c>
      <c r="C203" s="221" t="s">
        <v>517</v>
      </c>
      <c r="D203" s="221"/>
      <c r="E203" s="221" t="s">
        <v>384</v>
      </c>
      <c r="F203" s="267">
        <f t="shared" ref="F203:F210" si="18">H202</f>
        <v>0.40277777777777751</v>
      </c>
      <c r="G203" s="238">
        <v>0</v>
      </c>
      <c r="H203" s="267">
        <f t="shared" si="17"/>
        <v>0.40277777777777751</v>
      </c>
      <c r="I203" s="250"/>
    </row>
    <row r="204" spans="1:9" ht="14.25" x14ac:dyDescent="0.2">
      <c r="A204" s="209" t="s">
        <v>518</v>
      </c>
      <c r="B204" s="221" t="s">
        <v>202</v>
      </c>
      <c r="C204" s="221" t="s">
        <v>386</v>
      </c>
      <c r="D204" s="228" t="s">
        <v>3</v>
      </c>
      <c r="E204" s="221" t="s">
        <v>387</v>
      </c>
      <c r="F204" s="267">
        <f t="shared" si="18"/>
        <v>0.40277777777777751</v>
      </c>
      <c r="G204" s="238">
        <v>0</v>
      </c>
      <c r="H204" s="267">
        <f t="shared" si="17"/>
        <v>0.40277777777777751</v>
      </c>
      <c r="I204" s="250"/>
    </row>
    <row r="205" spans="1:9" ht="14.25" x14ac:dyDescent="0.2">
      <c r="A205" s="209" t="s">
        <v>519</v>
      </c>
      <c r="B205" s="221" t="s">
        <v>202</v>
      </c>
      <c r="C205" s="221" t="s">
        <v>389</v>
      </c>
      <c r="D205" s="221"/>
      <c r="E205" s="221" t="s">
        <v>390</v>
      </c>
      <c r="F205" s="267">
        <f t="shared" si="18"/>
        <v>0.40277777777777751</v>
      </c>
      <c r="G205" s="238">
        <v>0</v>
      </c>
      <c r="H205" s="267">
        <f t="shared" si="17"/>
        <v>0.40277777777777751</v>
      </c>
      <c r="I205" s="250"/>
    </row>
    <row r="206" spans="1:9" ht="14.25" x14ac:dyDescent="0.2">
      <c r="A206" s="209" t="s">
        <v>520</v>
      </c>
      <c r="B206" s="221" t="s">
        <v>202</v>
      </c>
      <c r="C206" s="221" t="s">
        <v>392</v>
      </c>
      <c r="D206" s="228" t="s">
        <v>3</v>
      </c>
      <c r="E206" s="221" t="s">
        <v>393</v>
      </c>
      <c r="F206" s="267">
        <f t="shared" si="18"/>
        <v>0.40277777777777751</v>
      </c>
      <c r="G206" s="238">
        <v>0</v>
      </c>
      <c r="H206" s="267">
        <f t="shared" si="17"/>
        <v>0.40277777777777751</v>
      </c>
      <c r="I206" s="250"/>
    </row>
    <row r="207" spans="1:9" ht="14.25" x14ac:dyDescent="0.2">
      <c r="A207" s="209" t="s">
        <v>521</v>
      </c>
      <c r="B207" s="221" t="s">
        <v>202</v>
      </c>
      <c r="C207" s="221" t="s">
        <v>395</v>
      </c>
      <c r="D207" s="228" t="s">
        <v>3</v>
      </c>
      <c r="E207" s="221" t="s">
        <v>264</v>
      </c>
      <c r="F207" s="267">
        <f t="shared" si="18"/>
        <v>0.40277777777777751</v>
      </c>
      <c r="G207" s="238">
        <v>0</v>
      </c>
      <c r="H207" s="267">
        <f t="shared" si="17"/>
        <v>0.40277777777777751</v>
      </c>
      <c r="I207" s="250"/>
    </row>
    <row r="208" spans="1:9" ht="14.25" x14ac:dyDescent="0.2">
      <c r="A208" s="209" t="s">
        <v>522</v>
      </c>
      <c r="B208" s="221" t="s">
        <v>202</v>
      </c>
      <c r="C208" s="221" t="s">
        <v>397</v>
      </c>
      <c r="D208" s="221"/>
      <c r="E208" s="221" t="s">
        <v>398</v>
      </c>
      <c r="F208" s="267">
        <f t="shared" si="18"/>
        <v>0.40277777777777751</v>
      </c>
      <c r="G208" s="238">
        <v>0</v>
      </c>
      <c r="H208" s="267">
        <f t="shared" si="17"/>
        <v>0.40277777777777751</v>
      </c>
      <c r="I208" s="250"/>
    </row>
    <row r="209" spans="1:9" ht="14.25" x14ac:dyDescent="0.2">
      <c r="A209" s="209" t="s">
        <v>523</v>
      </c>
      <c r="B209" s="221" t="s">
        <v>202</v>
      </c>
      <c r="C209" s="221" t="s">
        <v>524</v>
      </c>
      <c r="D209" s="228" t="s">
        <v>3</v>
      </c>
      <c r="E209" s="221" t="s">
        <v>401</v>
      </c>
      <c r="F209" s="267">
        <f t="shared" si="18"/>
        <v>0.40277777777777751</v>
      </c>
      <c r="G209" s="238">
        <v>0</v>
      </c>
      <c r="H209" s="267">
        <f t="shared" si="17"/>
        <v>0.40277777777777751</v>
      </c>
      <c r="I209" s="250"/>
    </row>
    <row r="210" spans="1:9" ht="14.25" x14ac:dyDescent="0.2">
      <c r="A210" s="209" t="s">
        <v>525</v>
      </c>
      <c r="B210" s="221" t="s">
        <v>202</v>
      </c>
      <c r="C210" s="221" t="s">
        <v>481</v>
      </c>
      <c r="D210" s="221"/>
      <c r="E210" s="221" t="s">
        <v>404</v>
      </c>
      <c r="F210" s="267">
        <f t="shared" si="18"/>
        <v>0.40277777777777751</v>
      </c>
      <c r="G210" s="238">
        <v>0</v>
      </c>
      <c r="H210" s="267">
        <f t="shared" si="17"/>
        <v>0.40277777777777751</v>
      </c>
      <c r="I210" s="250"/>
    </row>
    <row r="211" spans="1:9" ht="15.75" x14ac:dyDescent="0.25">
      <c r="A211" s="208" t="s">
        <v>526</v>
      </c>
      <c r="B211" s="220"/>
      <c r="C211" s="220" t="s">
        <v>527</v>
      </c>
      <c r="D211" s="220"/>
      <c r="E211" s="220"/>
      <c r="F211" s="266"/>
      <c r="G211" s="237"/>
      <c r="H211" s="266"/>
      <c r="I211" s="249"/>
    </row>
    <row r="212" spans="1:9" ht="14.25" x14ac:dyDescent="0.2">
      <c r="A212" s="212" t="s">
        <v>528</v>
      </c>
      <c r="B212" s="224" t="s">
        <v>507</v>
      </c>
      <c r="C212" s="224" t="s">
        <v>408</v>
      </c>
      <c r="D212" s="230" t="s">
        <v>3</v>
      </c>
      <c r="E212" s="224" t="s">
        <v>409</v>
      </c>
      <c r="F212" s="270">
        <f>H210</f>
        <v>0.40277777777777751</v>
      </c>
      <c r="G212" s="241">
        <v>0</v>
      </c>
      <c r="H212" s="270">
        <f>F212+TIME(0,G212,0)</f>
        <v>0.40277777777777751</v>
      </c>
      <c r="I212" s="253"/>
    </row>
    <row r="214" spans="1:9" ht="15.75" x14ac:dyDescent="0.25">
      <c r="A214" s="205" t="s">
        <v>414</v>
      </c>
      <c r="B214" s="217"/>
      <c r="C214" s="217" t="s">
        <v>411</v>
      </c>
      <c r="D214" s="217"/>
      <c r="E214" s="217"/>
      <c r="F214" s="263"/>
      <c r="G214" s="234"/>
      <c r="H214" s="263"/>
      <c r="I214" s="246"/>
    </row>
    <row r="215" spans="1:9" ht="15" x14ac:dyDescent="0.2">
      <c r="A215" s="207" t="s">
        <v>529</v>
      </c>
      <c r="B215" s="219"/>
      <c r="C215" s="219"/>
      <c r="D215" s="219"/>
      <c r="E215" s="219"/>
      <c r="F215" s="265">
        <f>H212</f>
        <v>0.40277777777777751</v>
      </c>
      <c r="G215" s="236">
        <v>0</v>
      </c>
      <c r="H215" s="265">
        <f>F215+TIME(0,G215,0)</f>
        <v>0.40277777777777751</v>
      </c>
      <c r="I215" s="248"/>
    </row>
    <row r="217" spans="1:9" ht="15.75" x14ac:dyDescent="0.25">
      <c r="A217" s="213" t="s">
        <v>530</v>
      </c>
      <c r="B217" s="225"/>
      <c r="C217" s="225" t="s">
        <v>531</v>
      </c>
      <c r="D217" s="225"/>
      <c r="E217" s="225"/>
      <c r="F217" s="271"/>
      <c r="G217" s="242"/>
      <c r="H217" s="271"/>
      <c r="I217" s="225"/>
    </row>
    <row r="218" spans="1:9" ht="15" x14ac:dyDescent="0.2">
      <c r="A218" s="215" t="s">
        <v>532</v>
      </c>
      <c r="B218" s="226" t="s">
        <v>199</v>
      </c>
      <c r="C218" s="226" t="s">
        <v>533</v>
      </c>
      <c r="D218" s="232" t="s">
        <v>422</v>
      </c>
      <c r="E218" s="226" t="s">
        <v>254</v>
      </c>
      <c r="F218" s="273">
        <f>H215</f>
        <v>0.40277777777777751</v>
      </c>
      <c r="G218" s="244">
        <v>1</v>
      </c>
      <c r="H218" s="273">
        <f>F218+TIME(0,G218,0)</f>
        <v>0.40347222222222195</v>
      </c>
      <c r="I218" s="226"/>
    </row>
    <row r="219" spans="1:9" ht="15" x14ac:dyDescent="0.2">
      <c r="A219" s="215" t="s">
        <v>534</v>
      </c>
      <c r="B219" s="226" t="s">
        <v>199</v>
      </c>
      <c r="C219" s="226" t="s">
        <v>325</v>
      </c>
      <c r="D219" s="232" t="s">
        <v>422</v>
      </c>
      <c r="E219" s="226" t="s">
        <v>254</v>
      </c>
      <c r="F219" s="273">
        <f>H218</f>
        <v>0.40347222222222195</v>
      </c>
      <c r="G219" s="244">
        <v>1</v>
      </c>
      <c r="H219" s="273">
        <f>F219+TIME(0,G219,0)</f>
        <v>0.4041666666666664</v>
      </c>
      <c r="I219" s="226"/>
    </row>
    <row r="220" spans="1:9" ht="15" x14ac:dyDescent="0.2">
      <c r="A220" s="215" t="s">
        <v>535</v>
      </c>
      <c r="B220" s="226" t="s">
        <v>202</v>
      </c>
      <c r="C220" s="226" t="s">
        <v>214</v>
      </c>
      <c r="D220" s="226"/>
      <c r="E220" s="226" t="s">
        <v>254</v>
      </c>
      <c r="F220" s="273">
        <f>H219</f>
        <v>0.4041666666666664</v>
      </c>
      <c r="G220" s="244">
        <v>0</v>
      </c>
      <c r="H220" s="273">
        <f>F220+TIME(0,G220,0)</f>
        <v>0.4041666666666664</v>
      </c>
      <c r="I220" s="226"/>
    </row>
    <row r="221" spans="1:9" x14ac:dyDescent="0.2">
      <c r="A221" s="214"/>
      <c r="B221" s="214"/>
      <c r="C221" s="214" t="s">
        <v>416</v>
      </c>
      <c r="D221" s="214"/>
      <c r="E221" s="214"/>
      <c r="F221" s="272"/>
      <c r="G221" s="243">
        <f>(H221-H220) * 24 * 60</f>
        <v>138.0000000000004</v>
      </c>
      <c r="H221" s="272">
        <v>0.5</v>
      </c>
      <c r="I221" s="21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6:I96"/>
    <mergeCell ref="A136:I136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4" r:id="rId52"/>
    <hyperlink ref="D125" r:id="rId53"/>
    <hyperlink ref="D141" r:id="rId54"/>
    <hyperlink ref="D144" r:id="rId55"/>
    <hyperlink ref="D145" r:id="rId56"/>
    <hyperlink ref="D147" r:id="rId57"/>
    <hyperlink ref="D148" r:id="rId58"/>
    <hyperlink ref="D149" r:id="rId59"/>
    <hyperlink ref="D150" r:id="rId60"/>
    <hyperlink ref="D155" r:id="rId61"/>
    <hyperlink ref="D157" r:id="rId62"/>
    <hyperlink ref="D159" r:id="rId63"/>
    <hyperlink ref="D162" r:id="rId64"/>
    <hyperlink ref="D163" r:id="rId65"/>
    <hyperlink ref="D164" r:id="rId66"/>
    <hyperlink ref="D165" r:id="rId67"/>
    <hyperlink ref="D166" r:id="rId68"/>
    <hyperlink ref="D168" r:id="rId69"/>
    <hyperlink ref="D169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8" r:id="rId78"/>
    <hyperlink ref="D180" r:id="rId79"/>
    <hyperlink ref="D181" r:id="rId80"/>
    <hyperlink ref="D182" r:id="rId81"/>
    <hyperlink ref="D183" r:id="rId82"/>
    <hyperlink ref="D184" r:id="rId83"/>
    <hyperlink ref="D191" r:id="rId84"/>
    <hyperlink ref="D192" r:id="rId85"/>
    <hyperlink ref="D198" r:id="rId86"/>
    <hyperlink ref="D204" r:id="rId87"/>
    <hyperlink ref="D206" r:id="rId88"/>
    <hyperlink ref="D207" r:id="rId89"/>
    <hyperlink ref="D209" r:id="rId90"/>
    <hyperlink ref="D212" r:id="rId91"/>
    <hyperlink ref="D218" r:id="rId92"/>
    <hyperlink ref="D219" r:id="rId93"/>
  </hyperlinks>
  <pageMargins left="0.7" right="0.7" top="0.75" bottom="0.75" header="0.3" footer="0.3"/>
  <pageSetup paperSize="9" orientation="portrait" horizontalDpi="1200" verticalDpi="1200" r:id="rId94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313" t="str">
        <f>Parameters!B1</f>
        <v>153rd IEEE 802.11 WIRELESS LOCAL AREA NETWORKS SESSION</v>
      </c>
      <c r="B1" s="308"/>
      <c r="C1" s="308"/>
      <c r="D1" s="308"/>
      <c r="E1" s="308"/>
      <c r="F1" s="308"/>
      <c r="G1" s="308"/>
      <c r="H1" s="308"/>
      <c r="I1" s="308"/>
    </row>
    <row r="2" spans="1:9" ht="24.95" customHeight="1" x14ac:dyDescent="0.4">
      <c r="A2" s="313" t="str">
        <f>Parameters!B2</f>
        <v>Hyatt Regency, Dallas, TX, USA</v>
      </c>
      <c r="B2" s="308"/>
      <c r="C2" s="308"/>
      <c r="D2" s="308"/>
      <c r="E2" s="308"/>
      <c r="F2" s="308"/>
      <c r="G2" s="308"/>
      <c r="H2" s="308"/>
      <c r="I2" s="308"/>
    </row>
    <row r="3" spans="1:9" ht="24.95" customHeight="1" x14ac:dyDescent="0.4">
      <c r="A3" s="313" t="str">
        <f>Parameters!B3</f>
        <v>November 8-13, 2015</v>
      </c>
      <c r="B3" s="308"/>
      <c r="C3" s="308"/>
      <c r="D3" s="308"/>
      <c r="E3" s="308"/>
      <c r="F3" s="308"/>
      <c r="G3" s="308"/>
      <c r="H3" s="308"/>
      <c r="I3" s="308"/>
    </row>
    <row r="4" spans="1:9" ht="18" customHeight="1" x14ac:dyDescent="0.25">
      <c r="A4" s="307" t="s">
        <v>238</v>
      </c>
      <c r="B4" s="308"/>
      <c r="C4" s="308"/>
      <c r="D4" s="308"/>
      <c r="E4" s="308"/>
      <c r="F4" s="308"/>
      <c r="G4" s="308"/>
      <c r="H4" s="308"/>
      <c r="I4" s="308"/>
    </row>
    <row r="5" spans="1:9" ht="18" customHeight="1" x14ac:dyDescent="0.25">
      <c r="A5" s="307" t="s">
        <v>239</v>
      </c>
      <c r="B5" s="308"/>
      <c r="C5" s="308"/>
      <c r="D5" s="308"/>
      <c r="E5" s="308"/>
      <c r="F5" s="308"/>
      <c r="G5" s="308"/>
      <c r="H5" s="308"/>
      <c r="I5" s="308"/>
    </row>
    <row r="6" spans="1:9" ht="18" customHeight="1" x14ac:dyDescent="0.25">
      <c r="A6" s="307" t="s">
        <v>240</v>
      </c>
      <c r="B6" s="308"/>
      <c r="C6" s="308"/>
      <c r="D6" s="308"/>
      <c r="E6" s="308"/>
      <c r="F6" s="308"/>
      <c r="G6" s="308"/>
      <c r="H6" s="308"/>
      <c r="I6" s="308"/>
    </row>
    <row r="7" spans="1:9" ht="18" customHeight="1" x14ac:dyDescent="0.25">
      <c r="A7" s="307" t="s">
        <v>241</v>
      </c>
      <c r="B7" s="308"/>
      <c r="C7" s="308"/>
      <c r="D7" s="308"/>
      <c r="E7" s="308"/>
      <c r="F7" s="308"/>
      <c r="G7" s="308"/>
      <c r="H7" s="308"/>
      <c r="I7" s="308"/>
    </row>
    <row r="8" spans="1:9" ht="30" customHeight="1" x14ac:dyDescent="0.4">
      <c r="A8" s="309" t="str">
        <f>"Agenda R" &amp; Parameters!$B$8</f>
        <v>Agenda R1</v>
      </c>
      <c r="B8" s="310"/>
      <c r="C8" s="310"/>
      <c r="D8" s="310"/>
      <c r="E8" s="310"/>
      <c r="F8" s="310"/>
      <c r="G8" s="310"/>
      <c r="H8" s="310"/>
      <c r="I8" s="310"/>
    </row>
    <row r="12" spans="1:9" ht="15.75" x14ac:dyDescent="0.25">
      <c r="A12" s="311" t="s">
        <v>536</v>
      </c>
      <c r="B12" s="312"/>
      <c r="C12" s="312"/>
      <c r="D12" s="312"/>
      <c r="E12" s="312"/>
      <c r="F12" s="312"/>
      <c r="G12" s="312"/>
      <c r="H12" s="312"/>
      <c r="I12" s="312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537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538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539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540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541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530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26" t="s">
        <v>191</v>
      </c>
      <c r="C2" s="426"/>
      <c r="D2" s="426"/>
      <c r="E2" s="426"/>
      <c r="F2" s="426"/>
      <c r="G2" s="426"/>
      <c r="H2" s="426"/>
      <c r="I2" s="426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27" t="s">
        <v>192</v>
      </c>
      <c r="C4" s="427"/>
      <c r="D4" s="427"/>
      <c r="E4" s="427"/>
      <c r="F4" s="427"/>
      <c r="G4" s="427"/>
      <c r="H4" s="427"/>
      <c r="I4" s="427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28" t="s">
        <v>542</v>
      </c>
      <c r="D8" s="428"/>
      <c r="E8" s="428"/>
      <c r="F8" s="428"/>
      <c r="G8" s="428"/>
      <c r="H8" s="428"/>
      <c r="I8" s="428"/>
      <c r="J8" s="428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28"/>
      <c r="D37" s="429"/>
      <c r="E37" s="429"/>
      <c r="F37" s="429"/>
      <c r="G37" s="429"/>
      <c r="H37" s="429"/>
      <c r="I37" s="429"/>
      <c r="J37" s="429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2015-11-09T01:02:25Z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