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0" yWindow="0" windowWidth="2745" windowHeight="6960" tabRatio="741"/>
  </bookViews>
  <sheets>
    <sheet name="Title" sheetId="419" r:id="rId1"/>
    <sheet name="802.11 Cover" sheetId="20" r:id="rId2"/>
    <sheet name="Courtesy Notice" sheetId="784" r:id="rId3"/>
    <sheet name="Links" sheetId="783" r:id="rId4"/>
    <sheet name="Agenda Graphic" sheetId="779" r:id="rId5"/>
    <sheet name="WG11" sheetId="798" r:id="rId6"/>
    <sheet name="TGaj Agenda" sheetId="799" r:id="rId7"/>
    <sheet name="Parameters" sheetId="782" r:id="rId8"/>
  </sheets>
  <definedNames>
    <definedName name="all" localSheetId="2">#REF!</definedName>
    <definedName name="all" localSheetId="6">#REF!</definedName>
    <definedName name="all">#REF!</definedName>
    <definedName name="cc" localSheetId="2">#REF!</definedName>
    <definedName name="cc" localSheetId="6">#REF!</definedName>
    <definedName name="cc">#REF!</definedName>
    <definedName name="circular" localSheetId="2">#REF!</definedName>
    <definedName name="circular" localSheetId="6">#REF!</definedName>
    <definedName name="circular">#REF!</definedName>
    <definedName name="FridayClosingPlenary" localSheetId="6">#REF!</definedName>
    <definedName name="FridayClosingPlenary">#REF!</definedName>
    <definedName name="MondayOpeningPlenary" localSheetId="6">#REF!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6">'TGaj Agenda'!$A$1:$I$58</definedName>
    <definedName name="_xlnm.Print_Area" localSheetId="0">Title!$B$1:$O$31</definedName>
    <definedName name="Print_Area_MI" localSheetId="2">#REF!</definedName>
    <definedName name="Print_Area_MI" localSheetId="6">#REF!</definedName>
    <definedName name="Print_Area_MI">#REF!</definedName>
    <definedName name="skipnav" localSheetId="1">'802.11 Cover'!#REF!</definedName>
    <definedName name="sm" localSheetId="2">#REF!</definedName>
    <definedName name="sm" localSheetId="6">#REF!</definedName>
    <definedName name="sm">#REF!</definedName>
    <definedName name="WednesdayMidWeekPlenary" localSheetId="6">#REF!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H23" i="798" l="1"/>
  <c r="F25" i="798"/>
  <c r="H25" i="798"/>
  <c r="F26" i="798"/>
  <c r="H26" i="798"/>
  <c r="F27" i="798"/>
  <c r="H27" i="798"/>
  <c r="F28" i="798"/>
  <c r="H28" i="798"/>
  <c r="F29" i="798"/>
  <c r="H29" i="798"/>
  <c r="F30" i="798"/>
  <c r="H30" i="798"/>
  <c r="F31" i="798"/>
  <c r="H31" i="798"/>
  <c r="F32" i="798"/>
  <c r="H32" i="798"/>
  <c r="F33" i="798"/>
  <c r="H33" i="798"/>
  <c r="F34" i="798"/>
  <c r="H34" i="798"/>
  <c r="F35" i="798"/>
  <c r="H35" i="798"/>
  <c r="F36" i="798"/>
  <c r="H36" i="798"/>
  <c r="F39" i="798"/>
  <c r="H39" i="798"/>
  <c r="F40" i="798"/>
  <c r="H40" i="798"/>
  <c r="F41" i="798"/>
  <c r="H41" i="798"/>
  <c r="F42" i="798"/>
  <c r="H42" i="798"/>
  <c r="F43" i="798"/>
  <c r="H43" i="798"/>
  <c r="F44" i="798"/>
  <c r="H44" i="798"/>
  <c r="F45" i="798"/>
  <c r="H45" i="798"/>
  <c r="F46" i="798"/>
  <c r="H46" i="798"/>
  <c r="F50" i="798"/>
  <c r="H50" i="798"/>
  <c r="F51" i="798"/>
  <c r="H51" i="798"/>
  <c r="F52" i="798"/>
  <c r="H52" i="798"/>
  <c r="F53" i="798"/>
  <c r="H53" i="798"/>
  <c r="F54" i="798"/>
  <c r="H54" i="798"/>
  <c r="F55" i="798"/>
  <c r="H55" i="798"/>
  <c r="F56" i="798"/>
  <c r="H56" i="798"/>
  <c r="F57" i="798"/>
  <c r="H57" i="798"/>
  <c r="F58" i="798"/>
  <c r="H58" i="798"/>
  <c r="F59" i="798"/>
  <c r="H59" i="798"/>
  <c r="H43" i="799"/>
  <c r="H44" i="799"/>
  <c r="H45" i="799"/>
  <c r="H46" i="799"/>
  <c r="H47" i="799"/>
  <c r="B12" i="799"/>
  <c r="B13" i="799"/>
  <c r="B14" i="799"/>
  <c r="B15" i="799"/>
  <c r="B16" i="799"/>
  <c r="B17" i="799"/>
  <c r="B18" i="799"/>
  <c r="B19" i="799"/>
  <c r="B20" i="799"/>
  <c r="B25" i="799"/>
  <c r="B26" i="799"/>
  <c r="B27" i="799"/>
  <c r="B28" i="799"/>
  <c r="B29" i="799"/>
  <c r="B34" i="799"/>
  <c r="B35" i="799"/>
  <c r="B36" i="799"/>
  <c r="B37" i="799"/>
  <c r="B38" i="799"/>
  <c r="B42" i="799"/>
  <c r="B43" i="799"/>
  <c r="B44" i="799"/>
  <c r="B45" i="799"/>
  <c r="B46" i="799"/>
  <c r="B47" i="799"/>
  <c r="H35" i="799"/>
  <c r="H36" i="799"/>
  <c r="H37" i="799"/>
  <c r="H38" i="799"/>
  <c r="H26" i="799"/>
  <c r="H27" i="799"/>
  <c r="H28" i="799"/>
  <c r="H29" i="799"/>
  <c r="H11" i="799"/>
  <c r="H12" i="799"/>
  <c r="H13" i="799"/>
  <c r="H14" i="799"/>
  <c r="H15" i="799"/>
  <c r="H16" i="799"/>
  <c r="H17" i="799"/>
  <c r="H18" i="799"/>
  <c r="H19" i="799"/>
  <c r="H20" i="799"/>
  <c r="H15" i="798"/>
  <c r="F16" i="798"/>
  <c r="H16" i="798"/>
  <c r="F17" i="798"/>
  <c r="H17" i="798"/>
  <c r="F18" i="798"/>
  <c r="H18" i="798"/>
  <c r="F19" i="798"/>
  <c r="H19" i="798"/>
  <c r="F23" i="798"/>
  <c r="H70" i="798"/>
  <c r="F71" i="798"/>
  <c r="H71" i="798"/>
  <c r="F72" i="798"/>
  <c r="H72" i="798"/>
  <c r="F75" i="798"/>
  <c r="H75" i="798"/>
  <c r="F76" i="798"/>
  <c r="H76" i="798"/>
  <c r="F77" i="798"/>
  <c r="H77" i="798"/>
  <c r="F78" i="798"/>
  <c r="H78" i="798"/>
  <c r="F79" i="798"/>
  <c r="H79" i="798"/>
  <c r="F80" i="798"/>
  <c r="H80" i="798"/>
  <c r="F81" i="798"/>
  <c r="H81" i="798"/>
  <c r="F82" i="798"/>
  <c r="H82" i="798"/>
  <c r="F83" i="798"/>
  <c r="H83" i="798"/>
  <c r="F87" i="798"/>
  <c r="H87" i="798"/>
  <c r="F89" i="798"/>
  <c r="H89" i="798"/>
  <c r="F92" i="798"/>
  <c r="H92" i="798"/>
  <c r="F96" i="798"/>
  <c r="H96" i="798"/>
  <c r="F99" i="798"/>
  <c r="H99" i="798"/>
  <c r="F102" i="798"/>
  <c r="H102" i="798"/>
  <c r="F103" i="798"/>
  <c r="H103" i="798"/>
  <c r="F104" i="798"/>
  <c r="H104" i="798"/>
  <c r="G105" i="798"/>
  <c r="F61" i="798"/>
  <c r="H61" i="798"/>
  <c r="F62" i="798"/>
  <c r="H62" i="798"/>
  <c r="F64" i="798"/>
  <c r="H64" i="798"/>
  <c r="G65" i="798"/>
  <c r="B8" i="782"/>
  <c r="A8" i="798"/>
  <c r="A3" i="798"/>
  <c r="A2" i="798"/>
  <c r="A1" i="798"/>
  <c r="B1" i="779"/>
  <c r="B3" i="779"/>
  <c r="B5" i="782"/>
  <c r="A1" i="779"/>
  <c r="L31" i="20"/>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text>
        <r>
          <rPr>
            <b/>
            <sz val="9"/>
            <color indexed="81"/>
            <rFont val="Tahoma"/>
            <family val="2"/>
          </rPr>
          <t>II - Information Item_x000D_
DT - Discussion Topic_x000D_
MI - Motion Internal_x000D_
ME - Motion External_x000D_
* - on Consent Agenda</t>
        </r>
      </text>
    </comment>
    <comment ref="G13" authorId="0">
      <text>
        <r>
          <rPr>
            <b/>
            <sz val="9"/>
            <color indexed="81"/>
            <rFont val="Tahoma"/>
            <family val="2"/>
          </rPr>
          <t>Duration of item in minutes</t>
        </r>
      </text>
    </comment>
    <comment ref="B68" authorId="0">
      <text>
        <r>
          <rPr>
            <b/>
            <sz val="9"/>
            <color indexed="81"/>
            <rFont val="Tahoma"/>
            <family val="2"/>
          </rPr>
          <t>II - Information Item_x000D_
DT - Discussion Topic_x000D_
MI - Motion Internal_x000D_
ME - Motion External_x000D_
* - on Consent Agenda</t>
        </r>
      </text>
    </comment>
    <comment ref="G68" authorId="0">
      <text>
        <r>
          <rPr>
            <b/>
            <sz val="9"/>
            <color indexed="81"/>
            <rFont val="Tahoma"/>
            <family val="2"/>
          </rPr>
          <t>Duration of item in minutes</t>
        </r>
      </text>
    </comment>
  </commentList>
</comments>
</file>

<file path=xl/sharedStrings.xml><?xml version="1.0" encoding="utf-8"?>
<sst xmlns="http://schemas.openxmlformats.org/spreadsheetml/2006/main" count="540" uniqueCount="309">
  <si>
    <t>All</t>
  </si>
  <si>
    <t>MI</t>
  </si>
  <si>
    <t>Jon Rosdahl - CSR</t>
  </si>
  <si>
    <t>www.ieee802.org/11</t>
  </si>
  <si>
    <t>`</t>
  </si>
  <si>
    <t>Break</t>
  </si>
  <si>
    <t>Adjourn</t>
  </si>
  <si>
    <t>IEEE P802.11 Wireless LANs</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</si>
  <si>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</si>
  <si>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</si>
  <si>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</si>
  <si>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</si>
  <si>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</si>
  <si>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</si>
  <si>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</si>
  <si>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</si>
  <si>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</si>
  <si>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</si>
  <si>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</si>
  <si>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</si>
  <si>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</si>
  <si>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</si>
  <si>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</si>
  <si>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</si>
  <si>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</si>
  <si>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</si>
  <si>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</si>
  <si>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</si>
  <si>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</si>
  <si>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</si>
  <si>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</si>
  <si>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</si>
  <si>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</si>
  <si>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</si>
  <si>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</si>
  <si>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</si>
  <si>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</si>
  <si>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</si>
  <si>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</si>
  <si>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</si>
  <si>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</si>
  <si>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</si>
  <si>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</si>
  <si>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</si>
  <si>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</si>
  <si>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</si>
  <si>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</si>
  <si>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</si>
  <si>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</si>
  <si>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</si>
  <si>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</si>
  <si>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</si>
  <si>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</si>
  <si>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</si>
  <si>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</si>
  <si>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</si>
  <si>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</si>
  <si>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</si>
  <si>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</si>
  <si>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</si>
  <si>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</si>
  <si>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</si>
  <si>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</si>
  <si>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</si>
  <si>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</si>
  <si>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</si>
  <si>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</si>
  <si>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</si>
  <si>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</si>
  <si>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</si>
  <si>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</si>
  <si>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</si>
  <si>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</si>
  <si>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</si>
  <si>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</si>
  <si>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</si>
  <si>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</si>
  <si>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</si>
  <si>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dstanley@arubanetworks.com</t>
  </si>
  <si>
    <t>For subgroup agendas, go to the group's indiviual tab (if there is one) or the "Links" tab.</t>
  </si>
  <si>
    <t>Treasurer</t>
  </si>
  <si>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</si>
  <si>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</si>
  <si>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</si>
  <si>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</si>
  <si>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</si>
  <si>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</si>
  <si>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Vice Chair - Jon Rosdahl (CSR)</t>
  </si>
  <si>
    <t>WG  Vice Chair - Dorothy Stanley (Aruba Networks)</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</si>
  <si>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</si>
  <si>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</si>
  <si>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</si>
  <si>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</si>
  <si>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</si>
  <si>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</si>
  <si>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</si>
  <si>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</si>
  <si>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</si>
  <si>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</si>
  <si>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</si>
  <si>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</si>
  <si>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</si>
  <si>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</si>
  <si>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</si>
  <si>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</si>
  <si>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</si>
  <si>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</si>
  <si>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</si>
  <si>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</si>
  <si>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</si>
  <si>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</si>
  <si>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</si>
  <si>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</si>
  <si>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</si>
  <si>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</si>
  <si>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</si>
  <si>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</si>
  <si>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</si>
  <si>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</si>
  <si>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</si>
  <si>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</si>
  <si>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</si>
  <si>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</si>
  <si>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</si>
  <si>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</si>
  <si>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</si>
  <si>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</si>
  <si>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</si>
  <si>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</si>
  <si>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</si>
  <si>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</si>
  <si>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</si>
  <si>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</si>
  <si>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</si>
  <si>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</si>
  <si>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</si>
  <si>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</si>
  <si>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</si>
  <si>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</si>
  <si>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</si>
  <si>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</si>
  <si>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</si>
  <si>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</si>
  <si>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</si>
  <si>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</si>
  <si>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</si>
  <si>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</si>
  <si>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</si>
  <si>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</si>
  <si>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</si>
  <si>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</si>
  <si>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</si>
  <si>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</si>
  <si>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</si>
  <si>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</si>
  <si>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</si>
  <si>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</si>
  <si>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</si>
  <si>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</si>
  <si>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</si>
  <si>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</si>
  <si>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</si>
  <si>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</si>
  <si>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</si>
  <si>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</si>
  <si>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</si>
  <si>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</si>
  <si>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</si>
  <si>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</si>
  <si>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</si>
  <si>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</si>
  <si>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</si>
  <si>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</si>
  <si>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</si>
  <si>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</si>
  <si>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</si>
  <si>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</si>
  <si>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</si>
  <si>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</si>
  <si>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</si>
  <si>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</si>
  <si>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</si>
  <si>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</si>
  <si>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</si>
  <si>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</si>
  <si>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</si>
  <si>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</si>
  <si>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</si>
  <si>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</si>
  <si>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Peng</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</si>
  <si>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</si>
  <si>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</si>
  <si>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</si>
  <si>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</si>
  <si>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</si>
  <si>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</si>
  <si>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</si>
  <si>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</si>
  <si>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</si>
  <si>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</si>
  <si>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</si>
  <si>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</si>
  <si>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</si>
  <si>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</si>
  <si>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</si>
  <si>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</si>
  <si>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 xml:space="preserve">    2.8</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</si>
  <si>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</si>
  <si>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</si>
  <si>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</si>
  <si>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</si>
  <si>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</si>
  <si>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</si>
  <si>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</si>
  <si>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</si>
  <si>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</si>
  <si>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</si>
  <si>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</si>
  <si>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</si>
  <si>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</si>
  <si>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</si>
  <si>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</si>
  <si>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</si>
  <si>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WG11</t>
  </si>
  <si>
    <t>IEEE 802.11 Working Group</t>
  </si>
  <si>
    <t>TGaj</t>
  </si>
  <si>
    <t>IEEE 802 LMSC rules changes</t>
  </si>
  <si>
    <t xml:space="preserve">        2.1.2.9</t>
  </si>
  <si>
    <t>Reminder about wireless chairs meeting</t>
  </si>
  <si>
    <t xml:space="preserve">    7.3</t>
  </si>
  <si>
    <t>WG China Interim Agenda</t>
  </si>
  <si>
    <t>Changes</t>
  </si>
  <si>
    <t>Front table introductions.</t>
  </si>
  <si>
    <t>802.11 Closing Plenary</t>
  </si>
  <si>
    <t>Stanley</t>
  </si>
  <si>
    <t>Breakfast, breaks</t>
  </si>
  <si>
    <t>Other Anouncements, including Liaisons</t>
  </si>
  <si>
    <r>
      <t>1</t>
    </r>
    <r>
      <rPr>
        <vertAlign val="superscript"/>
        <sz val="10"/>
        <color rgb="FF323232"/>
        <rFont val="Arial"/>
        <family val="2"/>
      </rPr>
      <t>st</t>
    </r>
    <r>
      <rPr>
        <sz val="10"/>
        <color rgb="FF323232"/>
        <rFont val="Arial"/>
        <family val="2"/>
      </rPr>
      <t xml:space="preserve"> vice chair (prior session)</t>
    </r>
  </si>
  <si>
    <r>
      <t>2</t>
    </r>
    <r>
      <rPr>
        <vertAlign val="superscript"/>
        <sz val="10"/>
        <color rgb="FF323232"/>
        <rFont val="Arial"/>
        <family val="2"/>
      </rPr>
      <t>nd</t>
    </r>
    <r>
      <rPr>
        <sz val="10"/>
        <color rgb="FF323232"/>
        <rFont val="Arial"/>
        <family val="2"/>
      </rPr>
      <t xml:space="preserve"> vice chair (prior session)</t>
    </r>
  </si>
  <si>
    <t>Agendas</t>
  </si>
  <si>
    <t>Jon Rosdahl 1st Vice Chair, IEEE 802.11 WLANs Working Group</t>
  </si>
  <si>
    <t>May 2015</t>
  </si>
  <si>
    <t>Agenda</t>
  </si>
  <si>
    <t>151.5th IEEE 802.11 WIRELESS LOCAL AREA NETWORKS SESSION</t>
  </si>
  <si>
    <t>Zhuhai Dehan Hotel</t>
  </si>
  <si>
    <t>Tentative Agenda May 2015 China Interim</t>
  </si>
  <si>
    <t>https://mentor.ieee.org/802.11/dcn/11-15-0702</t>
  </si>
  <si>
    <t>May 19-20, 2015</t>
  </si>
  <si>
    <t>Rosdahl</t>
  </si>
  <si>
    <t>WG11 Agenda -Tuesday 2015-05-19 - 09:00 to 10:00</t>
  </si>
  <si>
    <t>https://mentor.ieee.org/802.11/dcn/15/11-15-0512</t>
  </si>
  <si>
    <t>https://mentor.ieee.org/802.11/dcn/15/11-15-0522</t>
  </si>
  <si>
    <t>https://mentor.ieee.org/802.11/dcn/11-15-0521</t>
  </si>
  <si>
    <t>TASK GROUP AJ OBJECTIVES FOR THIS SESSION</t>
  </si>
  <si>
    <t>IEEE 802.11aj China Milli-Meter Wave (CMMW)</t>
  </si>
  <si>
    <t>CHAIR - Xiaoming Peng (I2R)</t>
  </si>
  <si>
    <t>-</t>
  </si>
  <si>
    <t>TASK GROUP AJ AGENDA - Tuesday May 19, 2015 - 10:30 - 12:30</t>
  </si>
  <si>
    <t>*</t>
  </si>
  <si>
    <t>Meeting Call To Order</t>
  </si>
  <si>
    <t xml:space="preserve"> -</t>
  </si>
  <si>
    <t>Chair</t>
  </si>
  <si>
    <t>Review IEEE 802 &amp; 802.11 Policies and Rules</t>
  </si>
  <si>
    <t>Call for Essential Patents</t>
  </si>
  <si>
    <t>Chair's Welcome, Status Update and Review of Objectives for the Session</t>
  </si>
  <si>
    <t>Approve or Modify Agenda</t>
  </si>
  <si>
    <t>DT</t>
  </si>
  <si>
    <t>Review from last meeting</t>
  </si>
  <si>
    <t>11-14/0333r8 – TGaj Editor Report for CC12</t>
  </si>
  <si>
    <t>11-14/0332r7 –TGaj D 0.01 comment database (CC12)</t>
  </si>
  <si>
    <t>11-14/1091r4 – TGaj Editor Report for CC20</t>
  </si>
  <si>
    <t>11-14/1076r3 –TGaj D 0.5 comment database (CC20)</t>
  </si>
  <si>
    <t>TASK GROUP AJ AGENDA - Tuesday May 19, 2015 - 13:30 - 15:30</t>
  </si>
  <si>
    <t>Complete Proposal presentation (1) for 45GHz</t>
  </si>
  <si>
    <t>Complete text proposal (1) for 45GHz</t>
  </si>
  <si>
    <t>New Technique Proposal (1) for 45GHz</t>
  </si>
  <si>
    <t>TASK GROUP AJ AGENDA - Tuesday May 19, 2015 - 16:00 - 18:00</t>
  </si>
  <si>
    <t>Complete Proposal presentation (2) for 45GHz</t>
  </si>
  <si>
    <t>Complete text proposal (2) for 45GHz</t>
  </si>
  <si>
    <t>New Technique Proposal presentation (2) for 45GHz</t>
  </si>
  <si>
    <t>TASK GROUP AJ AGENDA - Tuesday May 19, 2015 - 9:00 - 10:00</t>
  </si>
  <si>
    <t>Motions</t>
  </si>
  <si>
    <t>Plan for July 2015 meeting, update timeline</t>
  </si>
  <si>
    <t>Other Business</t>
  </si>
  <si>
    <t xml:space="preserve">Adjourn </t>
  </si>
  <si>
    <t>* - consent agenda</t>
  </si>
  <si>
    <t>+ - special order, i.e. fixed time</t>
  </si>
  <si>
    <t xml:space="preserve"> </t>
  </si>
  <si>
    <t>ME - Motion, External        MI - Motion, Internal</t>
  </si>
  <si>
    <t>DT- Discussion Topic           II - Information Item</t>
  </si>
  <si>
    <t>All agenda items are General Orders, i.e. time is not fixed, unless otherwise noted</t>
  </si>
  <si>
    <t>^ - All time durations are estimates.</t>
  </si>
  <si>
    <t>Recess and adjournment times are fixed.</t>
  </si>
  <si>
    <t>https://mentor.ieee.org/802.11/dcn/15/11-15-0698</t>
  </si>
  <si>
    <t>WG11 Agenda - Wednessday 2015-05-20 - 10:30 to 11:30</t>
  </si>
  <si>
    <t>https://mentor.ieee.org/802.11/dcn/11-15-0704</t>
  </si>
  <si>
    <t>https://mentor.ieee.org/802.11/dcn/15/11-15-0514</t>
  </si>
  <si>
    <t>11-15-0704</t>
  </si>
  <si>
    <t>Supplementary Material (prior session)</t>
  </si>
  <si>
    <t>Closing report (prior session)</t>
  </si>
  <si>
    <t>WG China Interim Opening report</t>
  </si>
  <si>
    <t>https://mentor.ieee.org/802.11/dcn/11-15-0484</t>
  </si>
  <si>
    <t xml:space="preserve">July 2015 Tutorials </t>
  </si>
  <si>
    <t>11-15/514</t>
  </si>
  <si>
    <t>802.11 Motions - May 2015 Vancouver Interim</t>
  </si>
  <si>
    <t>802.11 Closing Reports - May 2015 Vancouver Interim</t>
  </si>
  <si>
    <t>11-15/513r3</t>
  </si>
  <si>
    <t xml:space="preserve">      4.1.10</t>
  </si>
  <si>
    <t>doc.: IEEE 802.11-15/702r1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</si>
</sst>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164" formatCode="General_)"/>
    <numFmt numFmtId="165" formatCode="_([$€]* #,##0.00_);_([$€]* \(#,##0.00\);_([$€]* &quot;-&quot;??_);_(@_)"/>
    <numFmt numFmtId="166" formatCode="dddd\ yyyy\-mm\-dd"/>
    <numFmt numFmtId="167" formatCode="yyyy\-mm\-dd"/>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
      <b/>
      <sz val="12"/>
      <color indexed="8"/>
      <name val="Times New Roman"/>
      <family val="1"/>
    </font>
    <font>
      <b/>
      <sz val="14"/>
      <color indexed="8"/>
      <name val="Arial"/>
      <family val="2"/>
    </font>
    <font>
      <b/>
      <sz val="12"/>
      <color indexed="10"/>
      <name val="Arial"/>
      <family val="2"/>
    </font>
    <font>
      <b/>
      <sz val="10"/>
      <name val="Times New Roman"/>
      <family val="1"/>
    </font>
    <font>
      <b/>
      <sz val="10"/>
      <color indexed="9"/>
      <name val="Arial"/>
      <family val="2"/>
    </font>
    <font>
      <b/>
      <sz val="14"/>
      <color indexed="9"/>
      <name val="Arial"/>
      <family val="2"/>
    </font>
    <font>
      <b/>
      <sz val="10"/>
      <color indexed="8"/>
      <name val="Arial"/>
      <family val="2"/>
    </font>
    <font>
      <sz val="12"/>
      <color indexed="8"/>
      <name val="Arial"/>
      <family val="2"/>
    </font>
  </fonts>
  <fills count="52">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indexed="47"/>
        <bgColor indexed="22"/>
      </patternFill>
    </fill>
    <fill>
      <patternFill patternType="solid">
        <fgColor indexed="47"/>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indexed="49"/>
        <bgColor indexed="40"/>
      </patternFill>
    </fill>
    <fill>
      <patternFill patternType="solid">
        <fgColor indexed="49"/>
        <bgColor indexed="64"/>
      </patternFill>
    </fill>
    <fill>
      <patternFill patternType="solid">
        <fgColor indexed="43"/>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64"/>
      </patternFill>
    </fill>
    <fill>
      <patternFill patternType="solid">
        <fgColor theme="0"/>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8">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38" fillId="4" borderId="0" applyNumberFormat="0" applyBorder="0" applyAlignment="0" applyProtection="0"/>
    <xf numFmtId="0" fontId="43" fillId="9" borderId="1" applyNumberFormat="0" applyAlignment="0" applyProtection="0"/>
    <xf numFmtId="0" fontId="40" fillId="23" borderId="2" applyNumberFormat="0" applyAlignment="0" applyProtection="0"/>
    <xf numFmtId="44" fontId="7" fillId="0" borderId="0" applyFont="0" applyFill="0" applyBorder="0" applyAlignment="0" applyProtection="0"/>
    <xf numFmtId="165" fontId="7" fillId="0" borderId="0" applyFont="0" applyFill="0" applyBorder="0" applyAlignment="0" applyProtection="0"/>
    <xf numFmtId="0" fontId="4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3" borderId="1" applyNumberFormat="0" applyAlignment="0" applyProtection="0"/>
    <xf numFmtId="0" fontId="39" fillId="0" borderId="6" applyNumberFormat="0" applyFill="0" applyAlignment="0" applyProtection="0"/>
    <xf numFmtId="0" fontId="46" fillId="12" borderId="0" applyNumberFormat="0" applyBorder="0" applyAlignment="0" applyProtection="0"/>
    <xf numFmtId="0" fontId="12" fillId="0" borderId="0"/>
    <xf numFmtId="0" fontId="7" fillId="0" borderId="0"/>
    <xf numFmtId="0" fontId="7" fillId="0" borderId="0"/>
    <xf numFmtId="0" fontId="50" fillId="0" borderId="0"/>
    <xf numFmtId="0" fontId="6" fillId="0" borderId="0"/>
    <xf numFmtId="0" fontId="42" fillId="5" borderId="7" applyNumberFormat="0" applyFont="0" applyAlignment="0" applyProtection="0"/>
    <xf numFmtId="0" fontId="7" fillId="5" borderId="7" applyNumberFormat="0" applyFont="0" applyAlignment="0" applyProtection="0"/>
    <xf numFmtId="0" fontId="47" fillId="9" borderId="8" applyNumberFormat="0" applyAlignment="0" applyProtection="0"/>
    <xf numFmtId="0" fontId="38" fillId="4" borderId="0" applyNumberFormat="0" applyBorder="0" applyAlignment="0" applyProtection="0"/>
    <xf numFmtId="0" fontId="33" fillId="0" borderId="0" applyNumberFormat="0" applyFill="0" applyBorder="0" applyAlignment="0" applyProtection="0"/>
    <xf numFmtId="0" fontId="48" fillId="0" borderId="9" applyNumberFormat="0" applyFill="0" applyAlignment="0" applyProtection="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9" fillId="0" borderId="6" applyNumberFormat="0" applyFill="0" applyAlignment="0" applyProtection="0"/>
    <xf numFmtId="0" fontId="49" fillId="0" borderId="0" applyNumberFormat="0" applyFill="0" applyBorder="0" applyAlignment="0" applyProtection="0"/>
    <xf numFmtId="0" fontId="40" fillId="23" borderId="2" applyNumberFormat="0" applyAlignment="0" applyProtection="0"/>
    <xf numFmtId="165" fontId="7" fillId="0" borderId="0"/>
    <xf numFmtId="165" fontId="7" fillId="0" borderId="0"/>
    <xf numFmtId="0" fontId="5" fillId="0" borderId="0"/>
    <xf numFmtId="165" fontId="10" fillId="0" borderId="0" applyNumberFormat="0" applyFill="0" applyBorder="0" applyAlignment="0" applyProtection="0">
      <alignment vertical="top"/>
      <protection locked="0"/>
    </xf>
    <xf numFmtId="165" fontId="10" fillId="0" borderId="0" applyNumberFormat="0" applyFill="0" applyBorder="0" applyAlignment="0" applyProtection="0">
      <alignment vertical="top"/>
      <protection locked="0"/>
    </xf>
    <xf numFmtId="165" fontId="7" fillId="0" borderId="0"/>
    <xf numFmtId="165" fontId="5" fillId="0" borderId="0"/>
    <xf numFmtId="165" fontId="10" fillId="0" borderId="0" applyNumberFormat="0" applyFill="0" applyBorder="0" applyAlignment="0" applyProtection="0">
      <alignment vertical="top"/>
      <protection locked="0"/>
    </xf>
    <xf numFmtId="0" fontId="7" fillId="5" borderId="7" applyNumberFormat="0" applyFont="0" applyAlignment="0" applyProtection="0"/>
    <xf numFmtId="0" fontId="51" fillId="27" borderId="0" applyNumberFormat="0" applyBorder="0" applyAlignment="0" applyProtection="0"/>
    <xf numFmtId="0" fontId="4" fillId="0" borderId="0"/>
    <xf numFmtId="165" fontId="4" fillId="0" borderId="0"/>
    <xf numFmtId="0" fontId="3" fillId="0" borderId="0"/>
    <xf numFmtId="165" fontId="57" fillId="0" borderId="0"/>
    <xf numFmtId="165" fontId="2" fillId="0" borderId="0"/>
    <xf numFmtId="0" fontId="1" fillId="0" borderId="0"/>
    <xf numFmtId="165" fontId="75" fillId="0" borderId="0"/>
    <xf numFmtId="0" fontId="75" fillId="0" borderId="0"/>
    <xf numFmtId="0" fontId="7" fillId="0" borderId="0"/>
    <xf numFmtId="164" fontId="11" fillId="0" borderId="0"/>
    <xf numFmtId="164" fontId="11" fillId="0" borderId="0"/>
  </cellStyleXfs>
  <cellXfs count="309">
    <xf numFmtId="0" fontId="0" fillId="0" borderId="0" xfId="0"/>
    <xf numFmtId="0" fontId="0" fillId="25" borderId="0" xfId="0" applyFill="1" applyAlignment="1">
      <alignment vertical="center"/>
    </xf>
    <xf numFmtId="0" fontId="20" fillId="0" borderId="0" xfId="0" applyFont="1" applyAlignment="1">
      <alignment vertical="center"/>
    </xf>
    <xf numFmtId="0" fontId="0" fillId="0" borderId="0" xfId="0" applyAlignment="1">
      <alignment vertical="center"/>
    </xf>
    <xf numFmtId="0" fontId="15" fillId="25" borderId="0" xfId="0" applyFont="1" applyFill="1" applyAlignment="1">
      <alignment vertical="center"/>
    </xf>
    <xf numFmtId="0" fontId="27" fillId="0" borderId="0" xfId="0" applyFont="1"/>
    <xf numFmtId="0" fontId="0" fillId="0" borderId="0" xfId="0" applyFill="1"/>
    <xf numFmtId="0" fontId="16" fillId="0" borderId="0" xfId="0" applyFont="1"/>
    <xf numFmtId="0" fontId="16" fillId="0" borderId="0" xfId="0" applyFont="1" applyFill="1"/>
    <xf numFmtId="164" fontId="31" fillId="0" borderId="0" xfId="61" applyNumberFormat="1" applyFont="1" applyFill="1" applyBorder="1" applyAlignment="1" applyProtection="1">
      <alignment horizontal="left" vertical="center" indent="3"/>
    </xf>
    <xf numFmtId="0" fontId="29"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7" fillId="28" borderId="22" xfId="0" quotePrefix="1"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3" fillId="0" borderId="0" xfId="0" applyFont="1" applyFill="1" applyAlignment="1">
      <alignment vertical="center"/>
    </xf>
    <xf numFmtId="0" fontId="0" fillId="0" borderId="0" xfId="0" applyFill="1" applyAlignment="1">
      <alignment vertical="center"/>
    </xf>
    <xf numFmtId="0" fontId="21" fillId="0" borderId="0" xfId="0" applyFont="1" applyFill="1" applyAlignment="1">
      <alignment horizontal="left"/>
    </xf>
    <xf numFmtId="0" fontId="54" fillId="0" borderId="0" xfId="0" applyFont="1" applyFill="1" applyAlignment="1">
      <alignment horizontal="left"/>
    </xf>
    <xf numFmtId="0" fontId="21" fillId="0" borderId="0" xfId="0" applyFont="1" applyFill="1"/>
    <xf numFmtId="0" fontId="53" fillId="0" borderId="0" xfId="0" applyFont="1" applyFill="1" applyAlignment="1">
      <alignment horizontal="left"/>
    </xf>
    <xf numFmtId="49" fontId="53" fillId="0" borderId="0" xfId="0" applyNumberFormat="1" applyFont="1" applyFill="1" applyAlignment="1">
      <alignment horizontal="left"/>
    </xf>
    <xf numFmtId="49" fontId="32" fillId="0" borderId="0" xfId="0" quotePrefix="1" applyNumberFormat="1" applyFont="1" applyFill="1" applyAlignment="1">
      <alignment horizontal="left"/>
    </xf>
    <xf numFmtId="49" fontId="52" fillId="0" borderId="0" xfId="0" applyNumberFormat="1" applyFont="1" applyFill="1" applyAlignment="1">
      <alignment horizontal="left"/>
    </xf>
    <xf numFmtId="0" fontId="12" fillId="0" borderId="13" xfId="0" applyFont="1" applyFill="1" applyBorder="1" applyAlignment="1">
      <alignment vertical="center"/>
    </xf>
    <xf numFmtId="0" fontId="53" fillId="0" borderId="12" xfId="0" applyFont="1" applyFill="1" applyBorder="1" applyAlignment="1">
      <alignment horizontal="left"/>
    </xf>
    <xf numFmtId="0" fontId="21" fillId="0" borderId="12" xfId="0" applyFont="1" applyFill="1" applyBorder="1" applyAlignment="1">
      <alignment horizontal="left"/>
    </xf>
    <xf numFmtId="0" fontId="21" fillId="0" borderId="12" xfId="0" applyFont="1" applyFill="1" applyBorder="1"/>
    <xf numFmtId="0" fontId="53" fillId="0" borderId="0" xfId="0" applyFont="1" applyFill="1" applyBorder="1" applyAlignment="1">
      <alignment horizontal="left"/>
    </xf>
    <xf numFmtId="49" fontId="53" fillId="0" borderId="0" xfId="0" applyNumberFormat="1" applyFont="1" applyFill="1" applyBorder="1" applyAlignment="1">
      <alignment horizontal="left"/>
    </xf>
    <xf numFmtId="0" fontId="52"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xf numFmtId="0" fontId="52" fillId="0" borderId="0" xfId="0" applyFont="1" applyFill="1" applyAlignment="1">
      <alignment horizontal="left"/>
    </xf>
    <xf numFmtId="49" fontId="21" fillId="0" borderId="0" xfId="0" applyNumberFormat="1" applyFont="1" applyFill="1" applyAlignment="1">
      <alignment horizontal="left"/>
    </xf>
    <xf numFmtId="49" fontId="26" fillId="0" borderId="0" xfId="61" applyNumberFormat="1" applyFont="1" applyFill="1" applyAlignment="1" applyProtection="1">
      <alignment horizontal="left"/>
    </xf>
    <xf numFmtId="0" fontId="53" fillId="0" borderId="0" xfId="0" applyFont="1" applyFill="1" applyAlignment="1">
      <alignment horizontal="right"/>
    </xf>
    <xf numFmtId="0" fontId="21" fillId="0" borderId="0" xfId="0" applyFont="1" applyFill="1" applyBorder="1" applyAlignment="1">
      <alignment vertical="top"/>
    </xf>
    <xf numFmtId="0" fontId="22" fillId="0" borderId="0" xfId="0" applyFont="1" applyFill="1" applyBorder="1"/>
    <xf numFmtId="0" fontId="7" fillId="0" borderId="0" xfId="0" applyFont="1"/>
    <xf numFmtId="0" fontId="0" fillId="0" borderId="26" xfId="0" applyFill="1" applyBorder="1" applyAlignment="1">
      <alignment vertical="center"/>
    </xf>
    <xf numFmtId="166" fontId="7" fillId="0" borderId="14" xfId="0" applyNumberFormat="1" applyFont="1" applyFill="1" applyBorder="1" applyAlignment="1">
      <alignment horizontal="left" vertical="center"/>
    </xf>
    <xf numFmtId="166"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4" fontId="56"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6" fillId="29" borderId="0" xfId="0" applyFont="1" applyFill="1"/>
    <xf numFmtId="0" fontId="16" fillId="31" borderId="0" xfId="0" applyFont="1" applyFill="1"/>
    <xf numFmtId="164" fontId="30" fillId="31" borderId="0" xfId="61" applyNumberFormat="1" applyFont="1" applyFill="1" applyBorder="1" applyAlignment="1" applyProtection="1">
      <alignment horizontal="left" vertical="center" indent="3"/>
    </xf>
    <xf numFmtId="0" fontId="0" fillId="32" borderId="0" xfId="0" applyFill="1"/>
    <xf numFmtId="0" fontId="63" fillId="32" borderId="0" xfId="0" applyFont="1" applyFill="1"/>
    <xf numFmtId="0" fontId="16" fillId="32" borderId="0" xfId="0" applyFont="1" applyFill="1"/>
    <xf numFmtId="0" fontId="65" fillId="0" borderId="0" xfId="0" applyFont="1"/>
    <xf numFmtId="0" fontId="0" fillId="0" borderId="20" xfId="0" applyBorder="1"/>
    <xf numFmtId="0" fontId="0" fillId="0" borderId="0" xfId="0" applyBorder="1"/>
    <xf numFmtId="0" fontId="10" fillId="29" borderId="0" xfId="61" applyFill="1" applyAlignment="1" applyProtection="1"/>
    <xf numFmtId="167" fontId="52" fillId="0" borderId="0" xfId="0" applyNumberFormat="1" applyFont="1" applyFill="1" applyAlignment="1">
      <alignment horizontal="left"/>
    </xf>
    <xf numFmtId="49" fontId="67" fillId="0" borderId="0" xfId="0" applyNumberFormat="1" applyFont="1" applyFill="1" applyAlignment="1">
      <alignment horizontal="left"/>
    </xf>
    <xf numFmtId="0" fontId="29" fillId="0" borderId="0" xfId="61" applyFont="1" applyBorder="1" applyAlignment="1" applyProtection="1">
      <alignment horizontal="left"/>
    </xf>
    <xf numFmtId="0" fontId="0" fillId="25" borderId="0" xfId="0" applyFill="1" applyAlignment="1">
      <alignment horizontal="left" vertical="center"/>
    </xf>
    <xf numFmtId="0" fontId="17"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8" fillId="0" borderId="0" xfId="0" applyFont="1" applyFill="1"/>
    <xf numFmtId="0" fontId="65" fillId="0" borderId="0" xfId="0" applyFont="1" applyFill="1"/>
    <xf numFmtId="0" fontId="8" fillId="34" borderId="25" xfId="0" applyFont="1" applyFill="1" applyBorder="1" applyAlignment="1">
      <alignment horizontal="center" vertical="center"/>
    </xf>
    <xf numFmtId="166" fontId="8" fillId="34" borderId="14" xfId="0" applyNumberFormat="1" applyFont="1" applyFill="1" applyBorder="1" applyAlignment="1">
      <alignment horizontal="center" vertical="center"/>
    </xf>
    <xf numFmtId="0" fontId="0" fillId="0" borderId="0" xfId="0"/>
    <xf numFmtId="0" fontId="60"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70"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3" fillId="0" borderId="20" xfId="0" quotePrefix="1" applyNumberFormat="1" applyFont="1" applyBorder="1" applyAlignment="1">
      <alignment wrapText="1"/>
    </xf>
    <xf numFmtId="49" fontId="13"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9" fillId="0" borderId="20" xfId="0" quotePrefix="1" applyNumberFormat="1" applyFont="1" applyBorder="1" applyAlignment="1">
      <alignment wrapText="1"/>
    </xf>
    <xf numFmtId="49" fontId="74"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6" fillId="39" borderId="0" xfId="0" applyNumberFormat="1" applyFont="1" applyFill="1" applyAlignment="1">
      <alignment wrapText="1"/>
    </xf>
    <xf numFmtId="49" fontId="69" fillId="0" borderId="21" xfId="0" quotePrefix="1" applyNumberFormat="1" applyFont="1" applyBorder="1" applyAlignment="1">
      <alignment wrapText="1"/>
    </xf>
    <xf numFmtId="49" fontId="13"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3" fillId="0" borderId="0" xfId="0" applyNumberFormat="1" applyFont="1" applyBorder="1" applyAlignment="1">
      <alignment wrapText="1"/>
    </xf>
    <xf numFmtId="49" fontId="13" fillId="0" borderId="10" xfId="0" applyNumberFormat="1" applyFont="1" applyBorder="1" applyAlignment="1">
      <alignment wrapText="1"/>
    </xf>
    <xf numFmtId="49" fontId="9" fillId="0" borderId="0" xfId="0" applyNumberFormat="1" applyFont="1" applyBorder="1" applyAlignment="1">
      <alignment wrapText="1"/>
    </xf>
    <xf numFmtId="49" fontId="69" fillId="0" borderId="0" xfId="0" applyNumberFormat="1" applyFont="1" applyBorder="1" applyAlignment="1">
      <alignment wrapText="1"/>
    </xf>
    <xf numFmtId="49" fontId="74"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9" fillId="0" borderId="10" xfId="0" applyNumberFormat="1" applyFont="1" applyBorder="1" applyAlignment="1">
      <alignment wrapText="1"/>
    </xf>
    <xf numFmtId="49" fontId="13" fillId="0" borderId="0" xfId="0" applyNumberFormat="1" applyFont="1" applyAlignment="1">
      <alignment wrapText="1"/>
    </xf>
    <xf numFmtId="49" fontId="56" fillId="0" borderId="0" xfId="61" applyNumberFormat="1" applyFont="1" applyBorder="1" applyAlignment="1" applyProtection="1">
      <alignment wrapText="1"/>
    </xf>
    <xf numFmtId="49" fontId="73"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3" fillId="0" borderId="0" xfId="0" applyNumberFormat="1" applyFont="1" applyBorder="1" applyAlignment="1">
      <alignment wrapText="1"/>
    </xf>
    <xf numFmtId="1" fontId="13" fillId="0" borderId="10" xfId="0" applyNumberFormat="1" applyFont="1" applyBorder="1" applyAlignment="1">
      <alignment wrapText="1"/>
    </xf>
    <xf numFmtId="1" fontId="9" fillId="0" borderId="0" xfId="0" applyNumberFormat="1" applyFont="1" applyBorder="1" applyAlignment="1">
      <alignment wrapText="1"/>
    </xf>
    <xf numFmtId="1" fontId="69" fillId="0" borderId="0" xfId="0" applyNumberFormat="1" applyFont="1" applyBorder="1" applyAlignment="1">
      <alignment wrapText="1"/>
    </xf>
    <xf numFmtId="1" fontId="74"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6" fillId="39" borderId="0" xfId="0" applyNumberFormat="1" applyFont="1" applyFill="1" applyAlignment="1">
      <alignment wrapText="1"/>
    </xf>
    <xf numFmtId="1" fontId="69" fillId="0" borderId="10" xfId="0" applyNumberFormat="1" applyFont="1" applyBorder="1" applyAlignment="1">
      <alignment wrapText="1"/>
    </xf>
    <xf numFmtId="1" fontId="13" fillId="0" borderId="0" xfId="0" applyNumberFormat="1" applyFont="1" applyAlignment="1">
      <alignment wrapText="1"/>
    </xf>
    <xf numFmtId="1" fontId="0" fillId="0" borderId="0" xfId="0" applyNumberFormat="1"/>
    <xf numFmtId="0" fontId="0" fillId="38" borderId="0" xfId="0" applyFill="1"/>
    <xf numFmtId="0" fontId="16"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1" fillId="30" borderId="17" xfId="0" applyFont="1" applyFill="1" applyBorder="1" applyAlignment="1">
      <alignment horizontal="center" vertical="center" wrapText="1"/>
    </xf>
    <xf numFmtId="166" fontId="8" fillId="34" borderId="23" xfId="0" applyNumberFormat="1" applyFont="1" applyFill="1" applyBorder="1" applyAlignment="1">
      <alignment horizontal="center" vertical="center"/>
    </xf>
    <xf numFmtId="0" fontId="18" fillId="33" borderId="0" xfId="0" applyFont="1" applyFill="1" applyBorder="1" applyAlignment="1">
      <alignment horizontal="center" vertical="center"/>
    </xf>
    <xf numFmtId="0" fontId="18" fillId="33" borderId="0" xfId="0" applyFont="1" applyFill="1" applyBorder="1" applyAlignment="1">
      <alignment vertical="center"/>
    </xf>
    <xf numFmtId="49" fontId="9" fillId="38" borderId="24"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9" fillId="0" borderId="15" xfId="0" applyNumberFormat="1" applyFont="1" applyBorder="1" applyAlignment="1">
      <alignment wrapText="1"/>
    </xf>
    <xf numFmtId="49" fontId="69" fillId="0" borderId="15" xfId="0" applyNumberFormat="1" applyFont="1" applyBorder="1" applyAlignment="1">
      <alignment wrapText="1"/>
    </xf>
    <xf numFmtId="49" fontId="74" fillId="0" borderId="15" xfId="0" applyNumberFormat="1" applyFont="1" applyBorder="1" applyAlignment="1">
      <alignment wrapText="1"/>
    </xf>
    <xf numFmtId="49" fontId="7" fillId="0" borderId="15" xfId="0" applyNumberFormat="1" applyFont="1" applyBorder="1" applyAlignment="1">
      <alignment wrapText="1"/>
    </xf>
    <xf numFmtId="49" fontId="69" fillId="0" borderId="16" xfId="0" applyNumberFormat="1" applyFont="1" applyBorder="1" applyAlignment="1">
      <alignment wrapText="1"/>
    </xf>
    <xf numFmtId="0" fontId="61" fillId="30" borderId="17" xfId="0" applyFont="1" applyFill="1" applyBorder="1" applyAlignment="1">
      <alignment horizontal="center" vertical="center" wrapText="1"/>
    </xf>
    <xf numFmtId="0" fontId="16" fillId="28" borderId="27" xfId="0" applyFont="1" applyFill="1" applyBorder="1" applyAlignment="1"/>
    <xf numFmtId="0" fontId="16"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3" fillId="0" borderId="0" xfId="0" applyNumberFormat="1" applyFont="1" applyBorder="1" applyAlignment="1">
      <alignment wrapText="1"/>
    </xf>
    <xf numFmtId="20" fontId="13" fillId="0" borderId="10" xfId="0" applyNumberFormat="1" applyFont="1" applyBorder="1" applyAlignment="1">
      <alignment wrapText="1"/>
    </xf>
    <xf numFmtId="20" fontId="9" fillId="0" borderId="0" xfId="0" applyNumberFormat="1" applyFont="1" applyBorder="1" applyAlignment="1">
      <alignment wrapText="1"/>
    </xf>
    <xf numFmtId="20" fontId="69" fillId="0" borderId="0" xfId="0" applyNumberFormat="1" applyFont="1" applyBorder="1" applyAlignment="1">
      <alignment wrapText="1"/>
    </xf>
    <xf numFmtId="20" fontId="74"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6" fillId="39" borderId="0" xfId="0" applyNumberFormat="1" applyFont="1" applyFill="1" applyAlignment="1">
      <alignment wrapText="1"/>
    </xf>
    <xf numFmtId="20" fontId="69" fillId="0" borderId="10" xfId="0" applyNumberFormat="1" applyFont="1" applyBorder="1" applyAlignment="1">
      <alignment wrapText="1"/>
    </xf>
    <xf numFmtId="20" fontId="13" fillId="0" borderId="0" xfId="0" applyNumberFormat="1" applyFont="1" applyAlignment="1">
      <alignment wrapText="1"/>
    </xf>
    <xf numFmtId="20" fontId="0" fillId="0" borderId="0" xfId="0" applyNumberFormat="1"/>
    <xf numFmtId="49" fontId="10" fillId="0" borderId="0" xfId="61" applyNumberFormat="1" applyBorder="1" applyAlignment="1" applyProtection="1">
      <alignment wrapText="1"/>
    </xf>
    <xf numFmtId="0" fontId="0" fillId="0" borderId="0" xfId="0"/>
    <xf numFmtId="0" fontId="76" fillId="40" borderId="0" xfId="105" applyFont="1" applyFill="1" applyBorder="1" applyAlignment="1">
      <alignment vertical="center"/>
    </xf>
    <xf numFmtId="20" fontId="76" fillId="40" borderId="0" xfId="105" applyNumberFormat="1" applyFont="1" applyFill="1" applyBorder="1" applyAlignment="1">
      <alignment horizontal="center" vertical="center"/>
    </xf>
    <xf numFmtId="0" fontId="7" fillId="41" borderId="0" xfId="105" applyFill="1"/>
    <xf numFmtId="0" fontId="7" fillId="0" borderId="0" xfId="69" applyFill="1" applyBorder="1" applyProtection="1">
      <protection locked="0"/>
    </xf>
    <xf numFmtId="0" fontId="7" fillId="0" borderId="0" xfId="69"/>
    <xf numFmtId="0" fontId="7" fillId="43" borderId="0" xfId="105" applyFill="1"/>
    <xf numFmtId="0" fontId="7" fillId="43" borderId="0" xfId="69" applyFill="1"/>
    <xf numFmtId="0" fontId="7" fillId="45" borderId="0" xfId="105" applyFill="1"/>
    <xf numFmtId="0" fontId="78" fillId="46" borderId="0" xfId="105" applyFont="1" applyFill="1" applyAlignment="1">
      <alignment horizontal="center" vertical="center"/>
    </xf>
    <xf numFmtId="0" fontId="78" fillId="47" borderId="0" xfId="105" applyFont="1" applyFill="1" applyBorder="1" applyAlignment="1">
      <alignment horizontal="left" vertical="center" wrapText="1"/>
    </xf>
    <xf numFmtId="0" fontId="71" fillId="47" borderId="0" xfId="105" applyFont="1" applyFill="1" applyBorder="1" applyAlignment="1">
      <alignment horizontal="left" vertical="center"/>
    </xf>
    <xf numFmtId="0" fontId="71" fillId="47" borderId="0" xfId="105" applyFont="1" applyFill="1" applyBorder="1" applyAlignment="1">
      <alignment vertical="center"/>
    </xf>
    <xf numFmtId="20" fontId="71" fillId="47" borderId="0" xfId="105" applyNumberFormat="1" applyFont="1" applyFill="1" applyBorder="1" applyAlignment="1">
      <alignment horizontal="center" vertical="center"/>
    </xf>
    <xf numFmtId="0" fontId="7" fillId="46" borderId="0" xfId="105" applyFill="1"/>
    <xf numFmtId="0" fontId="78" fillId="47" borderId="0" xfId="105" applyFont="1" applyFill="1" applyBorder="1" applyAlignment="1">
      <alignment horizontal="left" vertical="center"/>
    </xf>
    <xf numFmtId="0" fontId="79" fillId="48" borderId="0" xfId="105" applyFont="1" applyFill="1" applyBorder="1" applyAlignment="1">
      <alignment vertical="center"/>
    </xf>
    <xf numFmtId="0" fontId="7" fillId="24" borderId="0" xfId="105" applyFill="1" applyBorder="1" applyAlignment="1">
      <alignment vertical="center"/>
    </xf>
    <xf numFmtId="0" fontId="79" fillId="49" borderId="0" xfId="105" applyFont="1" applyFill="1" applyBorder="1" applyAlignment="1">
      <alignment vertical="center"/>
    </xf>
    <xf numFmtId="0" fontId="7" fillId="50" borderId="0" xfId="105" applyFill="1" applyBorder="1" applyAlignment="1">
      <alignment vertical="center"/>
    </xf>
    <xf numFmtId="164" fontId="81" fillId="49" borderId="0" xfId="106" applyNumberFormat="1" applyFont="1" applyFill="1" applyBorder="1" applyAlignment="1" applyProtection="1">
      <alignment horizontal="center" vertical="center" wrapText="1"/>
    </xf>
    <xf numFmtId="20" fontId="81" fillId="49" borderId="0" xfId="106" applyNumberFormat="1" applyFont="1" applyFill="1" applyBorder="1" applyAlignment="1" applyProtection="1">
      <alignment horizontal="center" vertical="center" wrapText="1"/>
    </xf>
    <xf numFmtId="164" fontId="81" fillId="0" borderId="0" xfId="106" applyFont="1" applyFill="1" applyBorder="1" applyAlignment="1">
      <alignment horizontal="center" vertical="center"/>
    </xf>
    <xf numFmtId="0" fontId="82" fillId="0" borderId="0" xfId="106" applyNumberFormat="1" applyFont="1" applyFill="1" applyAlignment="1" applyProtection="1">
      <alignment horizontal="left" vertical="center"/>
      <protection locked="0"/>
    </xf>
    <xf numFmtId="164" fontId="16" fillId="0" borderId="0" xfId="106" applyFont="1" applyFill="1" applyAlignment="1" applyProtection="1">
      <alignment vertical="center"/>
      <protection locked="0"/>
    </xf>
    <xf numFmtId="164" fontId="82" fillId="0" borderId="0" xfId="106" applyNumberFormat="1" applyFont="1" applyFill="1" applyAlignment="1" applyProtection="1">
      <alignment horizontal="left" vertical="center"/>
      <protection locked="0"/>
    </xf>
    <xf numFmtId="164" fontId="16" fillId="0" borderId="0" xfId="106" applyNumberFormat="1" applyFont="1" applyFill="1" applyAlignment="1" applyProtection="1">
      <alignment vertical="center"/>
      <protection locked="0"/>
    </xf>
    <xf numFmtId="20" fontId="16" fillId="0" borderId="0" xfId="106" applyNumberFormat="1" applyFont="1" applyFill="1" applyAlignment="1" applyProtection="1">
      <alignment horizontal="center" vertical="center"/>
      <protection locked="0"/>
    </xf>
    <xf numFmtId="0" fontId="7" fillId="0" borderId="0" xfId="105" applyFill="1"/>
    <xf numFmtId="0" fontId="9" fillId="43" borderId="0" xfId="105" applyFont="1" applyFill="1" applyBorder="1" applyAlignment="1">
      <alignment vertical="center"/>
    </xf>
    <xf numFmtId="0" fontId="82" fillId="43" borderId="0" xfId="106" quotePrefix="1" applyNumberFormat="1" applyFont="1" applyFill="1" applyAlignment="1" applyProtection="1">
      <alignment horizontal="left" vertical="center"/>
      <protection locked="0"/>
    </xf>
    <xf numFmtId="164" fontId="16" fillId="43" borderId="0" xfId="106" applyFont="1" applyFill="1" applyAlignment="1" applyProtection="1">
      <alignment vertical="center"/>
      <protection locked="0"/>
    </xf>
    <xf numFmtId="164" fontId="16" fillId="43" borderId="0" xfId="106" quotePrefix="1" applyNumberFormat="1" applyFont="1" applyFill="1" applyAlignment="1" applyProtection="1">
      <alignment horizontal="left" vertical="center"/>
      <protection locked="0"/>
    </xf>
    <xf numFmtId="164" fontId="82" fillId="43" borderId="0" xfId="106" applyNumberFormat="1" applyFont="1" applyFill="1" applyAlignment="1" applyProtection="1">
      <alignment horizontal="left" vertical="center"/>
      <protection locked="0"/>
    </xf>
    <xf numFmtId="164" fontId="16" fillId="43" borderId="0" xfId="106" applyNumberFormat="1" applyFont="1" applyFill="1" applyAlignment="1" applyProtection="1">
      <alignment vertical="center"/>
      <protection locked="0"/>
    </xf>
    <xf numFmtId="20" fontId="16" fillId="43" borderId="0" xfId="106" applyNumberFormat="1" applyFont="1" applyFill="1" applyAlignment="1" applyProtection="1">
      <alignment horizontal="center" vertical="center"/>
    </xf>
    <xf numFmtId="0" fontId="9" fillId="0" borderId="0" xfId="105" applyFont="1" applyFill="1" applyBorder="1" applyAlignment="1">
      <alignment vertical="center"/>
    </xf>
    <xf numFmtId="0" fontId="16" fillId="0" borderId="0" xfId="106" applyNumberFormat="1" applyFont="1" applyFill="1" applyBorder="1" applyAlignment="1" applyProtection="1">
      <alignment horizontal="left" vertical="center"/>
    </xf>
    <xf numFmtId="164" fontId="16" fillId="0" borderId="0" xfId="106" applyNumberFormat="1" applyFont="1" applyFill="1" applyBorder="1" applyAlignment="1" applyProtection="1">
      <alignment horizontal="left" vertical="center"/>
      <protection locked="0"/>
    </xf>
    <xf numFmtId="0" fontId="16" fillId="0" borderId="0" xfId="105" applyFont="1" applyFill="1" applyBorder="1" applyAlignment="1" applyProtection="1">
      <alignment vertical="center" wrapText="1"/>
      <protection locked="0"/>
    </xf>
    <xf numFmtId="20" fontId="16" fillId="0" borderId="0" xfId="106" applyNumberFormat="1" applyFont="1" applyFill="1" applyAlignment="1" applyProtection="1">
      <alignment horizontal="center" vertical="center"/>
    </xf>
    <xf numFmtId="0" fontId="82" fillId="43" borderId="0" xfId="106" quotePrefix="1" applyNumberFormat="1" applyFont="1" applyFill="1" applyAlignment="1" applyProtection="1">
      <alignment horizontal="left" vertical="center"/>
    </xf>
    <xf numFmtId="164" fontId="16" fillId="43" borderId="0" xfId="106" applyNumberFormat="1" applyFont="1" applyFill="1" applyAlignment="1" applyProtection="1">
      <alignment horizontal="left" vertical="center"/>
      <protection locked="0"/>
    </xf>
    <xf numFmtId="0" fontId="9" fillId="51" borderId="0" xfId="105" applyFont="1" applyFill="1" applyBorder="1" applyAlignment="1">
      <alignment vertical="center"/>
    </xf>
    <xf numFmtId="164" fontId="16" fillId="51" borderId="0" xfId="106" applyFont="1" applyFill="1" applyAlignment="1" applyProtection="1">
      <alignment horizontal="left" vertical="center"/>
    </xf>
    <xf numFmtId="164" fontId="82"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horizontal="left" vertical="center"/>
      <protection locked="0"/>
    </xf>
    <xf numFmtId="164" fontId="16" fillId="51" borderId="0" xfId="106" applyNumberFormat="1" applyFont="1" applyFill="1" applyAlignment="1" applyProtection="1">
      <alignment vertical="center"/>
      <protection locked="0"/>
    </xf>
    <xf numFmtId="0" fontId="7" fillId="51" borderId="0" xfId="105" applyFill="1"/>
    <xf numFmtId="0" fontId="7" fillId="51" borderId="0" xfId="69" applyFill="1"/>
    <xf numFmtId="164" fontId="82" fillId="43" borderId="0" xfId="106" quotePrefix="1" applyNumberFormat="1" applyFont="1" applyFill="1" applyAlignment="1" applyProtection="1">
      <alignment horizontal="left" vertical="center"/>
    </xf>
    <xf numFmtId="0" fontId="16" fillId="43" borderId="0" xfId="105" applyFont="1" applyFill="1" applyBorder="1" applyAlignment="1" applyProtection="1">
      <alignment vertical="center" wrapText="1"/>
      <protection locked="0"/>
    </xf>
    <xf numFmtId="164" fontId="16" fillId="0" borderId="0" xfId="106" applyFont="1" applyFill="1" applyAlignment="1" applyProtection="1">
      <alignment horizontal="left" vertical="center"/>
    </xf>
    <xf numFmtId="0" fontId="9" fillId="28" borderId="0" xfId="105" applyFont="1" applyFill="1" applyBorder="1" applyAlignment="1">
      <alignment vertical="center"/>
    </xf>
    <xf numFmtId="164" fontId="16" fillId="28" borderId="0" xfId="106" applyFont="1" applyFill="1" applyAlignment="1" applyProtection="1">
      <alignment horizontal="left" vertical="center"/>
      <protection locked="0"/>
    </xf>
    <xf numFmtId="164" fontId="82" fillId="28" borderId="0" xfId="106" applyNumberFormat="1" applyFont="1" applyFill="1" applyAlignment="1" applyProtection="1">
      <alignment horizontal="left" vertical="center"/>
      <protection locked="0"/>
    </xf>
    <xf numFmtId="164" fontId="16" fillId="28" borderId="0" xfId="106" applyNumberFormat="1" applyFont="1" applyFill="1" applyAlignment="1" applyProtection="1">
      <alignment vertical="center"/>
      <protection locked="0"/>
    </xf>
    <xf numFmtId="20" fontId="16" fillId="28" borderId="0" xfId="106" applyNumberFormat="1" applyFont="1" applyFill="1" applyAlignment="1" applyProtection="1">
      <alignment horizontal="center" vertical="center"/>
      <protection locked="0"/>
    </xf>
    <xf numFmtId="0" fontId="7" fillId="28" borderId="0" xfId="105" applyFill="1"/>
    <xf numFmtId="164" fontId="82" fillId="0" borderId="0" xfId="106" applyNumberFormat="1" applyFont="1" applyFill="1" applyAlignment="1" applyProtection="1">
      <alignment horizontal="left" vertical="center"/>
    </xf>
    <xf numFmtId="0" fontId="16" fillId="43" borderId="0" xfId="69" applyFont="1" applyFill="1"/>
    <xf numFmtId="164" fontId="16" fillId="0" borderId="0" xfId="106" applyNumberFormat="1" applyFont="1" applyFill="1" applyBorder="1" applyAlignment="1" applyProtection="1">
      <alignment horizontal="left" vertical="center"/>
    </xf>
    <xf numFmtId="0" fontId="16" fillId="0" borderId="0" xfId="69" applyFont="1"/>
    <xf numFmtId="0" fontId="7" fillId="43" borderId="0" xfId="69" applyFont="1" applyFill="1"/>
    <xf numFmtId="0" fontId="7" fillId="51" borderId="0" xfId="69" applyFont="1" applyFill="1"/>
    <xf numFmtId="20" fontId="16" fillId="43" borderId="0" xfId="106" applyNumberFormat="1" applyFont="1" applyFill="1" applyAlignment="1" applyProtection="1">
      <alignment horizontal="center" vertical="center"/>
      <protection locked="0"/>
    </xf>
    <xf numFmtId="164" fontId="82" fillId="43" borderId="0" xfId="106" applyNumberFormat="1" applyFont="1" applyFill="1" applyBorder="1" applyAlignment="1" applyProtection="1">
      <alignment horizontal="left" vertical="center"/>
      <protection locked="0"/>
    </xf>
    <xf numFmtId="164" fontId="16" fillId="43" borderId="0" xfId="106" applyNumberFormat="1" applyFont="1" applyFill="1" applyBorder="1" applyAlignment="1" applyProtection="1">
      <alignment vertical="center"/>
      <protection locked="0"/>
    </xf>
    <xf numFmtId="164" fontId="16" fillId="0" borderId="0" xfId="106" applyFont="1" applyFill="1" applyBorder="1" applyAlignment="1" applyProtection="1">
      <alignment vertical="center"/>
      <protection locked="0"/>
    </xf>
    <xf numFmtId="164" fontId="82" fillId="0" borderId="0" xfId="106" applyNumberFormat="1" applyFont="1" applyFill="1" applyBorder="1" applyAlignment="1" applyProtection="1">
      <alignment horizontal="left" vertical="center"/>
      <protection locked="0"/>
    </xf>
    <xf numFmtId="164" fontId="16" fillId="0" borderId="0" xfId="106" applyNumberFormat="1" applyFont="1" applyFill="1" applyBorder="1" applyAlignment="1" applyProtection="1">
      <alignment vertical="center"/>
      <protection locked="0"/>
    </xf>
    <xf numFmtId="0" fontId="82" fillId="0" borderId="0" xfId="106" applyNumberFormat="1" applyFont="1" applyFill="1" applyBorder="1" applyAlignment="1" applyProtection="1">
      <alignment horizontal="left" vertical="center"/>
      <protection locked="0"/>
    </xf>
    <xf numFmtId="20" fontId="16" fillId="0" borderId="0" xfId="106" applyNumberFormat="1" applyFont="1" applyFill="1" applyBorder="1" applyAlignment="1" applyProtection="1">
      <alignment horizontal="center" vertical="center"/>
      <protection locked="0"/>
    </xf>
    <xf numFmtId="164" fontId="82" fillId="42" borderId="0" xfId="106" applyNumberFormat="1" applyFont="1" applyFill="1" applyBorder="1" applyAlignment="1" applyProtection="1">
      <alignment horizontal="left" vertical="center"/>
    </xf>
    <xf numFmtId="164" fontId="82" fillId="42" borderId="0" xfId="106" applyNumberFormat="1" applyFont="1" applyFill="1" applyBorder="1" applyAlignment="1" applyProtection="1">
      <alignment horizontal="left" vertical="center"/>
      <protection locked="0"/>
    </xf>
    <xf numFmtId="164" fontId="16" fillId="42" borderId="0" xfId="106" applyNumberFormat="1" applyFont="1" applyFill="1" applyBorder="1" applyAlignment="1" applyProtection="1">
      <alignment vertical="center"/>
      <protection locked="0"/>
    </xf>
    <xf numFmtId="20" fontId="16" fillId="42" borderId="0" xfId="106" applyNumberFormat="1" applyFont="1" applyFill="1" applyBorder="1" applyAlignment="1" applyProtection="1">
      <alignment horizontal="center" vertical="center"/>
      <protection locked="0"/>
    </xf>
    <xf numFmtId="164" fontId="82" fillId="0" borderId="0" xfId="106" applyNumberFormat="1" applyFont="1" applyFill="1" applyBorder="1" applyAlignment="1" applyProtection="1">
      <alignment horizontal="left" vertical="center"/>
    </xf>
    <xf numFmtId="49" fontId="82" fillId="0" borderId="0" xfId="106" applyNumberFormat="1" applyFont="1" applyFill="1" applyBorder="1" applyAlignment="1" applyProtection="1">
      <alignment horizontal="left" vertical="center"/>
    </xf>
    <xf numFmtId="164" fontId="16" fillId="42" borderId="0" xfId="106" applyFont="1" applyFill="1" applyBorder="1" applyAlignment="1">
      <alignment vertical="center"/>
    </xf>
    <xf numFmtId="164" fontId="83" fillId="42" borderId="0" xfId="107" applyFont="1" applyFill="1" applyBorder="1" applyAlignment="1">
      <alignment horizontal="center" vertical="center"/>
    </xf>
    <xf numFmtId="20" fontId="83" fillId="42" borderId="0" xfId="107" applyNumberFormat="1" applyFont="1" applyFill="1" applyBorder="1" applyAlignment="1">
      <alignment horizontal="center" vertical="center"/>
    </xf>
    <xf numFmtId="164" fontId="16" fillId="0" borderId="0" xfId="106" applyFont="1" applyFill="1" applyBorder="1" applyAlignment="1">
      <alignment vertical="center"/>
    </xf>
    <xf numFmtId="164" fontId="82" fillId="0" borderId="0" xfId="107" applyFont="1" applyFill="1" applyBorder="1" applyAlignment="1">
      <alignment horizontal="left" vertical="center"/>
    </xf>
    <xf numFmtId="164" fontId="82" fillId="0" borderId="0" xfId="107" applyNumberFormat="1" applyFont="1" applyFill="1" applyBorder="1" applyAlignment="1" applyProtection="1">
      <alignment horizontal="center" vertical="center"/>
    </xf>
    <xf numFmtId="20" fontId="82" fillId="0" borderId="0" xfId="107" applyNumberFormat="1" applyFont="1" applyFill="1" applyBorder="1" applyAlignment="1" applyProtection="1">
      <alignment horizontal="center" vertical="center"/>
    </xf>
    <xf numFmtId="164" fontId="7" fillId="42" borderId="0" xfId="106" applyFont="1" applyFill="1" applyBorder="1" applyAlignment="1">
      <alignment vertical="center"/>
    </xf>
    <xf numFmtId="164" fontId="83" fillId="42" borderId="0" xfId="107" applyFont="1" applyFill="1" applyBorder="1" applyAlignment="1">
      <alignment horizontal="left" vertical="center"/>
    </xf>
    <xf numFmtId="164" fontId="7" fillId="0" borderId="0" xfId="106" applyFont="1" applyFill="1" applyBorder="1" applyAlignment="1">
      <alignment vertical="center"/>
    </xf>
    <xf numFmtId="0" fontId="76" fillId="0" borderId="0" xfId="105" applyFont="1" applyFill="1" applyBorder="1" applyAlignment="1">
      <alignment vertical="center"/>
    </xf>
    <xf numFmtId="20" fontId="76" fillId="0" borderId="0" xfId="105" applyNumberFormat="1" applyFont="1" applyFill="1" applyBorder="1" applyAlignment="1">
      <alignment horizontal="center" vertical="center"/>
    </xf>
    <xf numFmtId="0" fontId="76" fillId="42" borderId="0" xfId="105" applyFont="1" applyFill="1" applyBorder="1" applyAlignment="1">
      <alignment vertical="center"/>
    </xf>
    <xf numFmtId="20" fontId="76" fillId="42" borderId="0" xfId="105" applyNumberFormat="1" applyFont="1" applyFill="1" applyBorder="1" applyAlignment="1">
      <alignment horizontal="center" vertical="center"/>
    </xf>
    <xf numFmtId="0" fontId="32" fillId="0" borderId="0" xfId="105" applyFont="1" applyFill="1" applyBorder="1" applyAlignment="1">
      <alignment vertical="center"/>
    </xf>
    <xf numFmtId="20" fontId="32" fillId="0" borderId="0" xfId="105" applyNumberFormat="1" applyFont="1" applyFill="1" applyBorder="1" applyAlignment="1">
      <alignment horizontal="center" vertical="center"/>
    </xf>
    <xf numFmtId="0" fontId="32" fillId="24" borderId="0" xfId="105" applyFont="1" applyFill="1" applyBorder="1" applyAlignment="1">
      <alignment vertical="center"/>
    </xf>
    <xf numFmtId="20" fontId="32" fillId="24" borderId="0" xfId="105" applyNumberFormat="1" applyFont="1" applyFill="1" applyBorder="1" applyAlignment="1">
      <alignment horizontal="center" vertical="center"/>
    </xf>
    <xf numFmtId="0" fontId="7" fillId="24" borderId="0" xfId="105" applyFill="1"/>
    <xf numFmtId="0" fontId="7" fillId="0" borderId="0" xfId="105"/>
    <xf numFmtId="49" fontId="13" fillId="0" borderId="0" xfId="0" applyNumberFormat="1" applyFont="1" applyFill="1" applyBorder="1" applyAlignment="1">
      <alignment wrapText="1"/>
    </xf>
    <xf numFmtId="0" fontId="10" fillId="0" borderId="0" xfId="61" applyFill="1" applyAlignment="1" applyProtection="1"/>
    <xf numFmtId="0" fontId="22" fillId="0" borderId="0" xfId="0" applyFont="1" applyFill="1" applyBorder="1" applyAlignment="1">
      <alignment horizontal="left" vertical="top" wrapText="1"/>
    </xf>
    <xf numFmtId="0" fontId="22" fillId="0" borderId="0" xfId="0" applyFont="1" applyFill="1" applyBorder="1" applyAlignment="1">
      <alignment horizontal="justify" vertical="top" wrapText="1"/>
    </xf>
    <xf numFmtId="0" fontId="62" fillId="0" borderId="23" xfId="0" applyFont="1" applyFill="1" applyBorder="1" applyAlignment="1">
      <alignment horizontal="center" vertical="center" wrapText="1" readingOrder="1"/>
    </xf>
    <xf numFmtId="0" fontId="62" fillId="0" borderId="11" xfId="0" applyFont="1" applyFill="1" applyBorder="1" applyAlignment="1">
      <alignment horizontal="center" vertical="center" wrapText="1" readingOrder="1"/>
    </xf>
    <xf numFmtId="0" fontId="62" fillId="0" borderId="24" xfId="0" applyFont="1" applyFill="1" applyBorder="1" applyAlignment="1">
      <alignment horizontal="center" vertical="center" wrapText="1" readingOrder="1"/>
    </xf>
    <xf numFmtId="0" fontId="62" fillId="0" borderId="20" xfId="0" applyFont="1" applyFill="1" applyBorder="1" applyAlignment="1">
      <alignment horizontal="center" vertical="center" wrapText="1" readingOrder="1"/>
    </xf>
    <xf numFmtId="0" fontId="62" fillId="0" borderId="0" xfId="0" applyFont="1" applyFill="1" applyBorder="1" applyAlignment="1">
      <alignment horizontal="center" vertical="center" wrapText="1" readingOrder="1"/>
    </xf>
    <xf numFmtId="0" fontId="62" fillId="0" borderId="15" xfId="0" applyFont="1" applyFill="1" applyBorder="1" applyAlignment="1">
      <alignment horizontal="center" vertical="center" wrapText="1" readingOrder="1"/>
    </xf>
    <xf numFmtId="0" fontId="62" fillId="0" borderId="21" xfId="0" applyFont="1" applyFill="1" applyBorder="1" applyAlignment="1">
      <alignment horizontal="center" vertical="center" wrapText="1" readingOrder="1"/>
    </xf>
    <xf numFmtId="0" fontId="62" fillId="0" borderId="10" xfId="0" applyFont="1" applyFill="1" applyBorder="1" applyAlignment="1">
      <alignment horizontal="center" vertical="center" wrapText="1" readingOrder="1"/>
    </xf>
    <xf numFmtId="0" fontId="62" fillId="0" borderId="16" xfId="0" applyFont="1" applyFill="1" applyBorder="1" applyAlignment="1">
      <alignment horizontal="center" vertical="center" wrapText="1" readingOrder="1"/>
    </xf>
    <xf numFmtId="44" fontId="24" fillId="26" borderId="23" xfId="52" applyFont="1" applyFill="1" applyBorder="1" applyAlignment="1">
      <alignment horizontal="center" vertical="center"/>
    </xf>
    <xf numFmtId="44" fontId="24" fillId="26" borderId="11" xfId="52" applyFont="1" applyFill="1" applyBorder="1" applyAlignment="1">
      <alignment horizontal="center" vertical="center"/>
    </xf>
    <xf numFmtId="44" fontId="24" fillId="26" borderId="24" xfId="52" applyFont="1" applyFill="1" applyBorder="1" applyAlignment="1">
      <alignment horizontal="center" vertical="center"/>
    </xf>
    <xf numFmtId="44" fontId="24" fillId="26" borderId="20" xfId="52" applyFont="1" applyFill="1" applyBorder="1" applyAlignment="1">
      <alignment horizontal="center" vertical="center"/>
    </xf>
    <xf numFmtId="44" fontId="24" fillId="26" borderId="0" xfId="52" applyFont="1" applyFill="1" applyBorder="1" applyAlignment="1">
      <alignment horizontal="center" vertical="center"/>
    </xf>
    <xf numFmtId="44" fontId="24" fillId="26" borderId="15" xfId="52" applyFont="1" applyFill="1" applyBorder="1" applyAlignment="1">
      <alignment horizontal="center" vertical="center"/>
    </xf>
    <xf numFmtId="44" fontId="24" fillId="26" borderId="21" xfId="52" applyFont="1" applyFill="1" applyBorder="1" applyAlignment="1">
      <alignment horizontal="center" vertical="center"/>
    </xf>
    <xf numFmtId="44" fontId="24" fillId="26" borderId="10" xfId="52" applyFont="1" applyFill="1" applyBorder="1" applyAlignment="1">
      <alignment horizontal="center" vertical="center"/>
    </xf>
    <xf numFmtId="44" fontId="24"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8" fillId="25" borderId="0" xfId="0" applyFont="1" applyFill="1" applyAlignment="1">
      <alignment horizontal="center" vertical="center"/>
    </xf>
    <xf numFmtId="0" fontId="25" fillId="25" borderId="0" xfId="61" applyFont="1" applyFill="1" applyAlignment="1" applyProtection="1">
      <alignment horizontal="center" vertical="center"/>
    </xf>
    <xf numFmtId="0" fontId="23" fillId="25" borderId="0" xfId="0" applyFont="1" applyFill="1" applyAlignment="1">
      <alignment horizontal="center" vertical="center"/>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5" fillId="0" borderId="0" xfId="0" applyFont="1" applyAlignment="1">
      <alignment horizontal="left" vertical="center"/>
    </xf>
    <xf numFmtId="0" fontId="0" fillId="0" borderId="0" xfId="0" applyAlignment="1">
      <alignment horizontal="center" vertical="center"/>
    </xf>
    <xf numFmtId="0" fontId="55" fillId="0" borderId="0" xfId="0" applyFont="1" applyAlignment="1">
      <alignment horizontal="center" vertical="center"/>
    </xf>
    <xf numFmtId="0" fontId="0" fillId="0" borderId="0" xfId="0"/>
    <xf numFmtId="0" fontId="18" fillId="33" borderId="0" xfId="0" applyFont="1" applyFill="1" applyBorder="1" applyAlignment="1">
      <alignment horizontal="center" vertical="center"/>
    </xf>
    <xf numFmtId="0" fontId="19" fillId="33" borderId="0" xfId="0" applyFont="1" applyFill="1" applyBorder="1" applyAlignment="1">
      <alignment horizontal="center" vertical="center"/>
    </xf>
    <xf numFmtId="0" fontId="68" fillId="0" borderId="0" xfId="0" applyFont="1" applyBorder="1" applyAlignment="1">
      <alignment horizontal="center"/>
    </xf>
    <xf numFmtId="0" fontId="58" fillId="33" borderId="11" xfId="0" applyFont="1" applyFill="1" applyBorder="1" applyAlignment="1">
      <alignment horizontal="center" vertical="center" wrapText="1"/>
    </xf>
    <xf numFmtId="0" fontId="58" fillId="33" borderId="0" xfId="0" applyFont="1" applyFill="1" applyBorder="1" applyAlignment="1">
      <alignment horizontal="center" vertical="center" wrapText="1"/>
    </xf>
    <xf numFmtId="0" fontId="59" fillId="36" borderId="18" xfId="61" applyFont="1" applyFill="1" applyBorder="1" applyAlignment="1" applyProtection="1">
      <alignment horizontal="center" vertical="center" wrapText="1"/>
    </xf>
    <xf numFmtId="0" fontId="59" fillId="36" borderId="27" xfId="61" applyFont="1" applyFill="1" applyBorder="1" applyAlignment="1" applyProtection="1">
      <alignment horizontal="center" vertical="center" wrapText="1"/>
    </xf>
    <xf numFmtId="0" fontId="59" fillId="36" borderId="28" xfId="61" applyFont="1" applyFill="1" applyBorder="1" applyAlignment="1" applyProtection="1">
      <alignment horizontal="center" vertical="center" wrapText="1"/>
    </xf>
    <xf numFmtId="0" fontId="61" fillId="30" borderId="17" xfId="0" applyFont="1" applyFill="1" applyBorder="1" applyAlignment="1">
      <alignment horizontal="center" vertical="center" wrapText="1"/>
    </xf>
    <xf numFmtId="0" fontId="14" fillId="33" borderId="27" xfId="0" applyFont="1" applyFill="1" applyBorder="1" applyAlignment="1">
      <alignment horizontal="center"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66" fillId="33" borderId="0" xfId="0" quotePrefix="1" applyFont="1" applyFill="1" applyAlignment="1">
      <alignment horizontal="center" wrapText="1"/>
    </xf>
    <xf numFmtId="0" fontId="0" fillId="0" borderId="0" xfId="0" applyAlignment="1">
      <alignment horizontal="center" wrapText="1"/>
    </xf>
    <xf numFmtId="0" fontId="18" fillId="33" borderId="0" xfId="0" applyFont="1" applyFill="1" applyAlignment="1">
      <alignment horizontal="left" wrapText="1"/>
    </xf>
    <xf numFmtId="0" fontId="0" fillId="0" borderId="0" xfId="0" applyAlignment="1">
      <alignment horizontal="left" wrapText="1"/>
    </xf>
    <xf numFmtId="0" fontId="71" fillId="24" borderId="0" xfId="0" applyFont="1" applyFill="1" applyAlignment="1">
      <alignment horizontal="center"/>
    </xf>
    <xf numFmtId="0" fontId="0" fillId="0" borderId="0" xfId="0" applyAlignment="1">
      <alignment horizontal="center"/>
    </xf>
    <xf numFmtId="0" fontId="23" fillId="37" borderId="0" xfId="0" applyFont="1" applyFill="1" applyAlignment="1">
      <alignment horizontal="center" wrapText="1"/>
    </xf>
    <xf numFmtId="164" fontId="81" fillId="48" borderId="0" xfId="106" applyNumberFormat="1" applyFont="1" applyFill="1" applyBorder="1" applyAlignment="1" applyProtection="1">
      <alignment horizontal="center" vertical="center" wrapText="1"/>
    </xf>
    <xf numFmtId="164" fontId="80" fillId="48" borderId="0" xfId="106" applyFont="1" applyFill="1" applyBorder="1" applyAlignment="1">
      <alignment horizontal="center" vertical="center" wrapText="1"/>
    </xf>
    <xf numFmtId="0" fontId="77" fillId="40" borderId="0" xfId="105" applyFont="1" applyFill="1" applyBorder="1" applyAlignment="1">
      <alignment horizontal="center" vertical="center"/>
    </xf>
    <xf numFmtId="0" fontId="17" fillId="42" borderId="0" xfId="105" applyFont="1" applyFill="1" applyBorder="1" applyAlignment="1">
      <alignment horizontal="center" vertical="center"/>
    </xf>
    <xf numFmtId="0" fontId="17" fillId="44" borderId="0" xfId="105" applyFont="1" applyFill="1" applyBorder="1" applyAlignment="1">
      <alignment horizontal="center" vertical="center"/>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_00250r0P802-15_WG-Sep00 Meeting Objectives and Agenda" xfId="106"/>
    <cellStyle name="Normal_00250r0P802-15_WG-Sep00 Meeting Objectives and Agenda1 2" xfId="107"/>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5</xdr:col>
      <xdr:colOff>258535</xdr:colOff>
      <xdr:row>1</xdr:row>
      <xdr:rowOff>231321</xdr:rowOff>
    </xdr:from>
    <xdr:to>
      <xdr:col>11</xdr:col>
      <xdr:colOff>557893</xdr:colOff>
      <xdr:row>16</xdr:row>
      <xdr:rowOff>13607</xdr:rowOff>
    </xdr:to>
    <xdr:sp macro="" textlink="">
      <xdr:nvSpPr>
        <xdr:cNvPr id="2" name="Rounded Rectangular Callout 1"/>
        <xdr:cNvSpPr/>
      </xdr:nvSpPr>
      <xdr:spPr bwMode="auto">
        <a:xfrm>
          <a:off x="12001499" y="585107"/>
          <a:ext cx="3973287" cy="3333750"/>
        </a:xfrm>
        <a:prstGeom prst="wedgeRoundRectCallout">
          <a:avLst>
            <a:gd name="adj1" fmla="val -92726"/>
            <a:gd name="adj2" fmla="val 19003"/>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tanley@arubanetworks.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5-0704" TargetMode="External"/><Relationship Id="rId13" Type="http://schemas.openxmlformats.org/officeDocument/2006/relationships/hyperlink" Target="https://mentor.ieee.org/802.11/dcn/15/11-15-0514" TargetMode="External"/><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5-0702" TargetMode="External"/><Relationship Id="rId12" Type="http://schemas.openxmlformats.org/officeDocument/2006/relationships/hyperlink" Target="https://mentor.ieee.org/802.11/dcn/15/11-15-0698" TargetMode="External"/><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5/11-15-0522" TargetMode="External"/><Relationship Id="rId5" Type="http://schemas.openxmlformats.org/officeDocument/2006/relationships/hyperlink" Target="http://www.ieee802.org/11/private/index.shtml" TargetMode="External"/><Relationship Id="rId15" Type="http://schemas.openxmlformats.org/officeDocument/2006/relationships/printerSettings" Target="../printerSettings/printerSettings12.bin"/><Relationship Id="rId10" Type="http://schemas.openxmlformats.org/officeDocument/2006/relationships/hyperlink" Target="https://mentor.ieee.org/802.11/documents?is_dcn=521&amp;is_year=2015"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5-0484" TargetMode="External"/><Relationship Id="rId14" Type="http://schemas.openxmlformats.org/officeDocument/2006/relationships/hyperlink" Target="https://mentor.ieee.org/802.11/dcn/15/11-15-051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4/11-14-0629-08-0000-802-11-operations-manual.docx" TargetMode="External"/><Relationship Id="rId13" Type="http://schemas.openxmlformats.org/officeDocument/2006/relationships/vmlDrawing" Target="../drawings/vmlDrawing1.vml"/><Relationship Id="rId3" Type="http://schemas.openxmlformats.org/officeDocument/2006/relationships/hyperlink" Target="http://standards.ieee.org/faqs/affiliationFAQ.html" TargetMode="External"/><Relationship Id="rId7" Type="http://schemas.openxmlformats.org/officeDocument/2006/relationships/hyperlink" Target="http://www.ieee802.org/PNP/approved/IEEE_802_WG_PandP_v16.pdf" TargetMode="External"/><Relationship Id="rId12" Type="http://schemas.openxmlformats.org/officeDocument/2006/relationships/printerSettings" Target="../printerSettings/printerSettings14.bin"/><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hyperlink" Target="https://mentor.ieee.org/802.11/dcn/11-15-0704" TargetMode="External"/><Relationship Id="rId5" Type="http://schemas.openxmlformats.org/officeDocument/2006/relationships/hyperlink" Target="http://standards.ieee.org/board/pat/index.html" TargetMode="External"/><Relationship Id="rId10" Type="http://schemas.openxmlformats.org/officeDocument/2006/relationships/hyperlink" Target="https://mentor.ieee.org/802.11/dcn/11-15-0704" TargetMode="External"/><Relationship Id="rId4" Type="http://schemas.openxmlformats.org/officeDocument/2006/relationships/hyperlink" Target="https://development.standards.ieee.org/myproject/Public/mytools/mob/loa.pdf" TargetMode="External"/><Relationship Id="rId9" Type="http://schemas.openxmlformats.org/officeDocument/2006/relationships/hyperlink" Target="https://mentor.ieee.org/802.11/dcn/11-15-0704" TargetMode="External"/><Relationship Id="rId1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tabSelected="1" workbookViewId="0">
      <selection activeCell="F3" sqref="F3"/>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7</v>
      </c>
      <c r="D2" s="21"/>
      <c r="E2" s="21"/>
      <c r="F2" s="21"/>
      <c r="G2" s="21"/>
      <c r="H2" s="21"/>
      <c r="I2" s="21"/>
      <c r="J2" s="21"/>
      <c r="K2" s="21"/>
      <c r="L2" s="21"/>
      <c r="M2" s="21"/>
    </row>
    <row r="3" spans="1:15" ht="20.100000000000001" customHeight="1" x14ac:dyDescent="0.3">
      <c r="B3" s="21"/>
      <c r="C3" s="24" t="s">
        <v>242</v>
      </c>
      <c r="D3" s="21"/>
      <c r="E3" s="21"/>
      <c r="F3" s="21"/>
      <c r="G3" s="21"/>
      <c r="H3" s="21"/>
      <c r="I3" s="21"/>
      <c r="J3" s="21"/>
      <c r="K3" s="21"/>
      <c r="L3" s="21"/>
      <c r="M3" s="21"/>
    </row>
    <row r="4" spans="1:15" ht="20.100000000000001" customHeight="1" x14ac:dyDescent="0.3">
      <c r="B4" s="24" t="s">
        <v>8</v>
      </c>
      <c r="C4" s="24" t="s">
        <v>308</v>
      </c>
      <c r="D4" s="21"/>
      <c r="E4" s="21"/>
      <c r="F4" s="21"/>
      <c r="G4" s="21"/>
      <c r="H4" s="21"/>
      <c r="I4" s="21"/>
      <c r="J4" s="21"/>
      <c r="K4" s="21"/>
      <c r="L4" s="21"/>
      <c r="M4" s="21"/>
    </row>
    <row r="5" spans="1:15" ht="20.100000000000001" customHeight="1" x14ac:dyDescent="0.3">
      <c r="B5" s="24" t="s">
        <v>9</v>
      </c>
      <c r="C5" s="25" t="s">
        <v>241</v>
      </c>
      <c r="D5" s="21"/>
      <c r="E5" s="21"/>
      <c r="F5" s="21"/>
      <c r="G5" s="26"/>
      <c r="H5" s="21"/>
      <c r="I5" s="21"/>
      <c r="J5" s="21"/>
      <c r="K5" s="21"/>
      <c r="L5" s="21"/>
      <c r="M5" s="21"/>
    </row>
    <row r="6" spans="1:15" ht="20.100000000000001" customHeight="1" x14ac:dyDescent="0.3">
      <c r="B6" s="24" t="s">
        <v>10</v>
      </c>
      <c r="C6" s="27" t="s">
        <v>240</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11</v>
      </c>
      <c r="C8" s="33" t="s">
        <v>245</v>
      </c>
      <c r="D8" s="34"/>
      <c r="E8" s="34"/>
      <c r="F8" s="34"/>
      <c r="G8" s="34"/>
      <c r="H8" s="35"/>
      <c r="I8" s="35"/>
      <c r="J8" s="35"/>
      <c r="K8" s="35"/>
      <c r="L8" s="35"/>
      <c r="M8" s="35"/>
    </row>
    <row r="9" spans="1:15" ht="20.100000000000001" customHeight="1" x14ac:dyDescent="0.3">
      <c r="B9" s="24" t="s">
        <v>12</v>
      </c>
      <c r="C9" s="65">
        <v>42143</v>
      </c>
      <c r="D9" s="37"/>
      <c r="E9" s="37"/>
      <c r="F9" s="37"/>
      <c r="G9" s="37"/>
      <c r="H9" s="21"/>
      <c r="I9" s="21"/>
      <c r="J9" s="21"/>
      <c r="K9" s="21"/>
      <c r="L9" s="21"/>
      <c r="M9" s="21"/>
    </row>
    <row r="10" spans="1:15" ht="20.100000000000001" customHeight="1" x14ac:dyDescent="0.3">
      <c r="B10" s="24" t="s">
        <v>13</v>
      </c>
      <c r="C10" s="66" t="s">
        <v>40</v>
      </c>
      <c r="D10" s="27"/>
      <c r="E10" s="27"/>
      <c r="F10" s="27"/>
      <c r="G10" s="27"/>
      <c r="H10" s="38"/>
      <c r="I10" s="66" t="s">
        <v>2</v>
      </c>
      <c r="J10" s="27"/>
      <c r="K10" s="37"/>
      <c r="L10" s="37"/>
      <c r="M10" s="37"/>
    </row>
    <row r="11" spans="1:15" ht="20.100000000000001" customHeight="1" x14ac:dyDescent="0.3">
      <c r="B11" s="37"/>
      <c r="C11" s="27" t="s">
        <v>14</v>
      </c>
      <c r="D11" s="27"/>
      <c r="E11" s="27"/>
      <c r="F11" s="27"/>
      <c r="G11" s="27"/>
      <c r="H11" s="38"/>
      <c r="I11" s="27" t="s">
        <v>47</v>
      </c>
      <c r="J11" s="27"/>
      <c r="K11" s="37"/>
      <c r="L11" s="37"/>
      <c r="M11" s="37"/>
    </row>
    <row r="12" spans="1:15" ht="20.100000000000001" customHeight="1" x14ac:dyDescent="0.3">
      <c r="B12" s="37"/>
      <c r="C12" s="27" t="s">
        <v>17</v>
      </c>
      <c r="D12" s="27" t="s">
        <v>41</v>
      </c>
      <c r="E12" s="27"/>
      <c r="F12" s="27"/>
      <c r="G12" s="27"/>
      <c r="H12" s="38"/>
      <c r="I12" s="27" t="s">
        <v>51</v>
      </c>
      <c r="J12" s="27"/>
      <c r="K12" s="37"/>
      <c r="L12" s="37"/>
      <c r="M12" s="37"/>
    </row>
    <row r="13" spans="1:15" ht="20.100000000000001" customHeight="1" x14ac:dyDescent="0.3">
      <c r="B13" s="37"/>
      <c r="C13" s="27" t="s">
        <v>18</v>
      </c>
      <c r="D13" s="27" t="s">
        <v>42</v>
      </c>
      <c r="E13" s="27"/>
      <c r="F13" s="27"/>
      <c r="G13" s="27"/>
      <c r="H13" s="38"/>
      <c r="I13" s="37" t="s">
        <v>33</v>
      </c>
      <c r="J13" s="27"/>
      <c r="K13" s="37"/>
      <c r="L13" s="37"/>
      <c r="M13" s="37"/>
    </row>
    <row r="14" spans="1:15" ht="20.100000000000001" customHeight="1" x14ac:dyDescent="0.3">
      <c r="B14" s="37"/>
      <c r="C14" s="39" t="s">
        <v>43</v>
      </c>
      <c r="D14" s="27"/>
      <c r="E14" s="27"/>
      <c r="F14" s="27"/>
      <c r="G14" s="27"/>
      <c r="H14" s="38"/>
      <c r="I14" s="39" t="s">
        <v>35</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46</v>
      </c>
      <c r="J16" s="21"/>
      <c r="K16" s="21"/>
      <c r="L16" s="21"/>
      <c r="M16" s="21"/>
    </row>
    <row r="17" spans="1:16" ht="20.100000000000001" customHeight="1" x14ac:dyDescent="0.3">
      <c r="A17" s="44"/>
      <c r="C17" s="21"/>
      <c r="D17" s="21"/>
      <c r="E17" s="21"/>
      <c r="F17" s="21"/>
      <c r="G17" s="21"/>
      <c r="H17" s="21"/>
      <c r="I17" s="27" t="s">
        <v>48</v>
      </c>
      <c r="J17" s="21"/>
      <c r="K17" s="21"/>
      <c r="L17" s="21"/>
      <c r="M17" s="21"/>
    </row>
    <row r="18" spans="1:16" ht="20.100000000000001" customHeight="1" x14ac:dyDescent="0.3">
      <c r="A18" s="44"/>
      <c r="C18" s="21"/>
      <c r="D18" s="21"/>
      <c r="E18" s="21"/>
      <c r="F18" s="21"/>
      <c r="G18" s="21"/>
      <c r="H18" s="21"/>
      <c r="I18" s="27" t="s">
        <v>50</v>
      </c>
      <c r="J18" s="21"/>
      <c r="K18" s="21"/>
      <c r="L18" s="21"/>
      <c r="M18" s="21"/>
    </row>
    <row r="19" spans="1:16" ht="20.100000000000001" customHeight="1" x14ac:dyDescent="0.3">
      <c r="A19" s="44"/>
      <c r="C19" s="21"/>
      <c r="D19" s="21"/>
      <c r="E19" s="21"/>
      <c r="F19" s="21"/>
      <c r="G19" s="21"/>
      <c r="H19" s="21"/>
      <c r="I19" s="37" t="s">
        <v>49</v>
      </c>
      <c r="J19" s="21"/>
      <c r="K19" s="21"/>
      <c r="L19" s="21"/>
      <c r="M19" s="21"/>
    </row>
    <row r="20" spans="1:16" ht="20.100000000000001" customHeight="1" x14ac:dyDescent="0.25">
      <c r="A20" s="44"/>
      <c r="C20" s="21"/>
      <c r="D20" s="21"/>
      <c r="E20" s="21"/>
      <c r="F20" s="21"/>
      <c r="G20" s="21"/>
      <c r="H20" s="21"/>
      <c r="I20" s="39" t="s">
        <v>78</v>
      </c>
      <c r="J20" s="21"/>
      <c r="K20" s="21"/>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257" t="s">
        <v>84</v>
      </c>
      <c r="D22" s="258"/>
      <c r="E22" s="258"/>
      <c r="F22" s="258"/>
      <c r="G22" s="258"/>
      <c r="H22" s="258"/>
      <c r="I22" s="258"/>
      <c r="J22" s="258"/>
      <c r="K22" s="258"/>
      <c r="L22" s="258"/>
      <c r="M22" s="258"/>
      <c r="N22" s="258"/>
      <c r="O22" s="258"/>
      <c r="P22" s="259"/>
    </row>
    <row r="23" spans="1:16" ht="20.100000000000001" customHeight="1" x14ac:dyDescent="0.3">
      <c r="B23" s="40" t="s">
        <v>83</v>
      </c>
      <c r="C23" s="260"/>
      <c r="D23" s="261"/>
      <c r="E23" s="261"/>
      <c r="F23" s="261"/>
      <c r="G23" s="261"/>
      <c r="H23" s="261"/>
      <c r="I23" s="261"/>
      <c r="J23" s="261"/>
      <c r="K23" s="261"/>
      <c r="L23" s="261"/>
      <c r="M23" s="261"/>
      <c r="N23" s="261"/>
      <c r="O23" s="261"/>
      <c r="P23" s="262"/>
    </row>
    <row r="24" spans="1:16" ht="20.100000000000001" customHeight="1" x14ac:dyDescent="0.25">
      <c r="C24" s="263"/>
      <c r="D24" s="264"/>
      <c r="E24" s="264"/>
      <c r="F24" s="264"/>
      <c r="G24" s="264"/>
      <c r="H24" s="264"/>
      <c r="I24" s="264"/>
      <c r="J24" s="264"/>
      <c r="K24" s="264"/>
      <c r="L24" s="264"/>
      <c r="M24" s="264"/>
      <c r="N24" s="264"/>
      <c r="O24" s="264"/>
      <c r="P24" s="265"/>
    </row>
    <row r="32" spans="1:16" ht="20.100000000000001" customHeight="1" x14ac:dyDescent="0.25">
      <c r="B32" s="41"/>
      <c r="C32" s="256"/>
      <c r="D32" s="256"/>
      <c r="E32" s="256"/>
      <c r="F32" s="256"/>
    </row>
    <row r="33" spans="2:6" ht="20.100000000000001" customHeight="1" x14ac:dyDescent="0.25">
      <c r="B33" s="36"/>
      <c r="C33" s="42"/>
      <c r="D33" s="42"/>
      <c r="E33" s="42"/>
      <c r="F33" s="42"/>
    </row>
    <row r="34" spans="2:6" ht="20.100000000000001" customHeight="1" x14ac:dyDescent="0.25">
      <c r="B34" s="36"/>
      <c r="C34" s="255"/>
      <c r="D34" s="255"/>
      <c r="E34" s="255"/>
      <c r="F34" s="255"/>
    </row>
    <row r="35" spans="2:6" ht="20.100000000000001" customHeight="1" x14ac:dyDescent="0.25">
      <c r="B35" s="36"/>
      <c r="C35" s="42"/>
      <c r="D35" s="42"/>
      <c r="E35" s="42"/>
      <c r="F35" s="42"/>
    </row>
    <row r="36" spans="2:6" ht="20.100000000000001" customHeight="1" x14ac:dyDescent="0.25">
      <c r="B36" s="36"/>
      <c r="C36" s="255"/>
      <c r="D36" s="255"/>
      <c r="E36" s="255"/>
      <c r="F36" s="255"/>
    </row>
    <row r="37" spans="2:6" ht="20.100000000000001" customHeight="1" x14ac:dyDescent="0.25">
      <c r="C37" s="255"/>
      <c r="D37" s="255"/>
      <c r="E37" s="255"/>
      <c r="F37" s="255"/>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topLeftCell="B1" workbookViewId="0">
      <selection activeCell="Q16" sqref="Q16"/>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266" t="str">
        <f>Parameters!B1</f>
        <v>151.5th IEEE 802.11 WIRELESS LOCAL AREA NETWORKS SESSION</v>
      </c>
      <c r="C2" s="267"/>
      <c r="D2" s="267"/>
      <c r="E2" s="267"/>
      <c r="F2" s="267"/>
      <c r="G2" s="267"/>
      <c r="H2" s="267"/>
      <c r="I2" s="267"/>
      <c r="J2" s="267"/>
      <c r="K2" s="267"/>
      <c r="L2" s="267"/>
      <c r="M2" s="267"/>
      <c r="N2" s="267"/>
      <c r="O2" s="267"/>
      <c r="P2" s="268"/>
      <c r="IS2" s="1" t="s">
        <v>4</v>
      </c>
    </row>
    <row r="3" spans="2:253" ht="15.75" customHeight="1" x14ac:dyDescent="0.2">
      <c r="B3" s="269"/>
      <c r="C3" s="270"/>
      <c r="D3" s="270"/>
      <c r="E3" s="270"/>
      <c r="F3" s="270"/>
      <c r="G3" s="270"/>
      <c r="H3" s="270"/>
      <c r="I3" s="270"/>
      <c r="J3" s="270"/>
      <c r="K3" s="270"/>
      <c r="L3" s="270"/>
      <c r="M3" s="270"/>
      <c r="N3" s="270"/>
      <c r="O3" s="270"/>
      <c r="P3" s="271"/>
    </row>
    <row r="4" spans="2:253" ht="15.75" customHeight="1" x14ac:dyDescent="0.2">
      <c r="B4" s="272"/>
      <c r="C4" s="273"/>
      <c r="D4" s="273"/>
      <c r="E4" s="273"/>
      <c r="F4" s="273"/>
      <c r="G4" s="273"/>
      <c r="H4" s="273"/>
      <c r="I4" s="273"/>
      <c r="J4" s="273"/>
      <c r="K4" s="273"/>
      <c r="L4" s="273"/>
      <c r="M4" s="273"/>
      <c r="N4" s="273"/>
      <c r="O4" s="273"/>
      <c r="P4" s="274"/>
    </row>
    <row r="5" spans="2:253" ht="21" customHeight="1" x14ac:dyDescent="0.2">
      <c r="B5" s="275" t="str">
        <f>Parameters!B2</f>
        <v>Zhuhai Dehan Hotel</v>
      </c>
      <c r="C5" s="276"/>
      <c r="D5" s="276"/>
      <c r="E5" s="276"/>
      <c r="F5" s="276"/>
      <c r="G5" s="276"/>
      <c r="H5" s="276"/>
      <c r="I5" s="276"/>
      <c r="J5" s="276"/>
      <c r="K5" s="276"/>
      <c r="L5" s="276"/>
      <c r="M5" s="276"/>
      <c r="N5" s="276"/>
      <c r="O5" s="276"/>
      <c r="P5" s="276"/>
    </row>
    <row r="6" spans="2:253" ht="15.75" customHeight="1" x14ac:dyDescent="0.2">
      <c r="B6" s="276"/>
      <c r="C6" s="276"/>
      <c r="D6" s="276"/>
      <c r="E6" s="276"/>
      <c r="F6" s="276"/>
      <c r="G6" s="276"/>
      <c r="H6" s="276"/>
      <c r="I6" s="276"/>
      <c r="J6" s="276"/>
      <c r="K6" s="276"/>
      <c r="L6" s="276"/>
      <c r="M6" s="276"/>
      <c r="N6" s="276"/>
      <c r="O6" s="276"/>
      <c r="P6" s="276"/>
    </row>
    <row r="7" spans="2:253" ht="15.75" customHeight="1" x14ac:dyDescent="0.2">
      <c r="B7" s="278" t="str">
        <f>Parameters!B3</f>
        <v>May 19-20, 2015</v>
      </c>
      <c r="C7" s="278"/>
      <c r="D7" s="278"/>
      <c r="E7" s="278"/>
      <c r="F7" s="278"/>
      <c r="G7" s="278"/>
      <c r="H7" s="278"/>
      <c r="I7" s="278"/>
      <c r="J7" s="278"/>
      <c r="K7" s="278"/>
      <c r="L7" s="278"/>
      <c r="M7" s="278"/>
      <c r="N7" s="278"/>
      <c r="O7" s="278"/>
      <c r="P7" s="278"/>
    </row>
    <row r="8" spans="2:253" ht="15.75" customHeight="1" x14ac:dyDescent="0.2">
      <c r="B8" s="278"/>
      <c r="C8" s="278"/>
      <c r="D8" s="278"/>
      <c r="E8" s="278"/>
      <c r="F8" s="278"/>
      <c r="G8" s="278"/>
      <c r="H8" s="278"/>
      <c r="I8" s="278"/>
      <c r="J8" s="278"/>
      <c r="K8" s="278"/>
      <c r="L8" s="278"/>
      <c r="M8" s="278"/>
      <c r="N8" s="278"/>
      <c r="O8" s="278"/>
      <c r="P8" s="278"/>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277" t="s">
        <v>3</v>
      </c>
      <c r="C25" s="277"/>
      <c r="D25" s="277"/>
      <c r="E25" s="277"/>
      <c r="F25" s="277"/>
      <c r="G25" s="277"/>
      <c r="H25" s="277"/>
      <c r="I25" s="277"/>
      <c r="J25" s="277"/>
      <c r="K25" s="277"/>
      <c r="L25" s="277"/>
      <c r="M25" s="277"/>
      <c r="N25" s="277"/>
      <c r="O25" s="277"/>
      <c r="P25" s="277"/>
    </row>
    <row r="26" spans="2:21" ht="15.75" customHeight="1" x14ac:dyDescent="0.2">
      <c r="B26" s="277"/>
      <c r="C26" s="277"/>
      <c r="D26" s="277"/>
      <c r="E26" s="277"/>
      <c r="F26" s="277"/>
      <c r="G26" s="277"/>
      <c r="H26" s="277"/>
      <c r="I26" s="277"/>
      <c r="J26" s="277"/>
      <c r="K26" s="277"/>
      <c r="L26" s="277"/>
      <c r="M26" s="277"/>
      <c r="N26" s="277"/>
      <c r="O26" s="277"/>
      <c r="P26" s="277"/>
    </row>
    <row r="27" spans="2:21" ht="15.75" customHeight="1" x14ac:dyDescent="0.2">
      <c r="B27" s="276" t="s">
        <v>82</v>
      </c>
      <c r="C27" s="276"/>
      <c r="D27" s="276"/>
      <c r="E27" s="276"/>
      <c r="F27" s="276"/>
      <c r="G27" s="276"/>
      <c r="H27" s="276"/>
      <c r="I27" s="276"/>
      <c r="J27" s="282"/>
      <c r="K27" s="282"/>
      <c r="L27" s="279" t="str">
        <f>Title!C14</f>
        <v>adrian.p.stephens@ieee.org</v>
      </c>
      <c r="M27" s="280"/>
      <c r="N27" s="280"/>
      <c r="O27" s="280"/>
      <c r="P27" s="280"/>
      <c r="Q27" s="280"/>
      <c r="R27" s="280"/>
    </row>
    <row r="28" spans="2:21" ht="15.75" customHeight="1" x14ac:dyDescent="0.2">
      <c r="B28" s="283"/>
      <c r="C28" s="283"/>
      <c r="D28" s="283"/>
      <c r="E28" s="283"/>
      <c r="F28" s="283"/>
      <c r="G28" s="283"/>
      <c r="H28" s="283"/>
      <c r="I28" s="283"/>
      <c r="J28" s="282"/>
      <c r="K28" s="282"/>
      <c r="L28" s="281"/>
      <c r="M28" s="281"/>
      <c r="N28" s="281"/>
      <c r="O28" s="281"/>
      <c r="P28" s="281"/>
      <c r="Q28" s="281"/>
      <c r="R28" s="281"/>
    </row>
    <row r="29" spans="2:21" ht="15.75" customHeight="1" x14ac:dyDescent="0.2">
      <c r="B29" s="276" t="s">
        <v>34</v>
      </c>
      <c r="C29" s="276"/>
      <c r="D29" s="276"/>
      <c r="E29" s="276"/>
      <c r="F29" s="276"/>
      <c r="G29" s="276"/>
      <c r="H29" s="276"/>
      <c r="I29" s="276"/>
      <c r="J29" s="282"/>
      <c r="K29" s="282"/>
      <c r="L29" s="279" t="str">
        <f>Title!I14</f>
        <v>jrosdahl@ieee.org</v>
      </c>
      <c r="M29" s="280"/>
      <c r="N29" s="280"/>
      <c r="O29" s="280"/>
      <c r="P29" s="280"/>
      <c r="Q29" s="280"/>
      <c r="R29" s="280"/>
    </row>
    <row r="30" spans="2:21" ht="15.75" customHeight="1" x14ac:dyDescent="0.2">
      <c r="B30" s="283"/>
      <c r="C30" s="283"/>
      <c r="D30" s="283"/>
      <c r="E30" s="283"/>
      <c r="F30" s="283"/>
      <c r="G30" s="283"/>
      <c r="H30" s="283"/>
      <c r="I30" s="283"/>
      <c r="J30" s="282"/>
      <c r="K30" s="282"/>
      <c r="L30" s="281"/>
      <c r="M30" s="281"/>
      <c r="N30" s="281"/>
      <c r="O30" s="281"/>
      <c r="P30" s="281"/>
      <c r="Q30" s="281"/>
      <c r="R30" s="281"/>
    </row>
    <row r="31" spans="2:21" ht="15.75" customHeight="1" x14ac:dyDescent="0.2">
      <c r="B31" s="276" t="s">
        <v>44</v>
      </c>
      <c r="C31" s="276"/>
      <c r="D31" s="276"/>
      <c r="E31" s="276"/>
      <c r="F31" s="276"/>
      <c r="G31" s="276"/>
      <c r="H31" s="276"/>
      <c r="I31" s="276"/>
      <c r="J31" s="282"/>
      <c r="K31" s="282"/>
      <c r="L31" s="279" t="str">
        <f>Title!I20</f>
        <v>dstanley@arubanetworks.com</v>
      </c>
      <c r="M31" s="280"/>
      <c r="N31" s="280"/>
      <c r="O31" s="280"/>
      <c r="P31" s="280"/>
      <c r="Q31" s="280"/>
      <c r="R31" s="280"/>
    </row>
    <row r="32" spans="2:21" ht="15.75" customHeight="1" x14ac:dyDescent="0.2">
      <c r="B32" s="283"/>
      <c r="C32" s="283"/>
      <c r="D32" s="283"/>
      <c r="E32" s="283"/>
      <c r="F32" s="283"/>
      <c r="G32" s="283"/>
      <c r="H32" s="283"/>
      <c r="I32" s="283"/>
      <c r="J32" s="282"/>
      <c r="K32" s="282"/>
      <c r="L32" s="281"/>
      <c r="M32" s="281"/>
      <c r="N32" s="281"/>
      <c r="O32" s="281"/>
      <c r="P32" s="281"/>
      <c r="Q32" s="281"/>
      <c r="R32" s="281"/>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topLeftCell="A14"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284"/>
    </row>
    <row r="7" spans="2:15" x14ac:dyDescent="0.2">
      <c r="M7" s="284"/>
    </row>
    <row r="8" spans="2:15" x14ac:dyDescent="0.2">
      <c r="M8" s="284"/>
    </row>
    <row r="9" spans="2:15" x14ac:dyDescent="0.2">
      <c r="M9" s="284"/>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workbookViewId="0">
      <selection activeCell="B18" sqref="B18"/>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60</v>
      </c>
      <c r="B1" s="61"/>
      <c r="C1" s="61"/>
      <c r="D1" s="61"/>
    </row>
    <row r="2" spans="1:4" s="8" customFormat="1" x14ac:dyDescent="0.2">
      <c r="A2" s="7"/>
      <c r="B2" s="7"/>
      <c r="C2" s="7"/>
      <c r="D2" s="7"/>
    </row>
    <row r="4" spans="1:4" s="8" customFormat="1" x14ac:dyDescent="0.2">
      <c r="A4" s="55" t="s">
        <v>61</v>
      </c>
      <c r="B4" s="55"/>
      <c r="C4" s="55"/>
      <c r="D4" s="55"/>
    </row>
    <row r="5" spans="1:4" ht="15" x14ac:dyDescent="0.2">
      <c r="A5" s="64" t="s">
        <v>77</v>
      </c>
      <c r="B5" s="51"/>
      <c r="C5" s="50"/>
      <c r="D5" s="50"/>
    </row>
    <row r="6" spans="1:4" ht="15" x14ac:dyDescent="0.2">
      <c r="B6" s="9"/>
    </row>
    <row r="7" spans="1:4" s="8" customFormat="1" ht="15.75" x14ac:dyDescent="0.2">
      <c r="A7" s="56" t="s">
        <v>66</v>
      </c>
      <c r="B7" s="57"/>
      <c r="C7" s="56"/>
      <c r="D7" s="56"/>
    </row>
    <row r="8" spans="1:4" x14ac:dyDescent="0.2">
      <c r="A8" s="52" t="s">
        <v>62</v>
      </c>
      <c r="B8" s="54" t="s">
        <v>63</v>
      </c>
      <c r="C8" s="53"/>
      <c r="D8" s="53"/>
    </row>
    <row r="9" spans="1:4" x14ac:dyDescent="0.2">
      <c r="A9" s="52" t="s">
        <v>64</v>
      </c>
      <c r="B9" s="54" t="s">
        <v>65</v>
      </c>
      <c r="C9" s="53"/>
      <c r="D9" s="53"/>
    </row>
    <row r="10" spans="1:4" x14ac:dyDescent="0.2">
      <c r="A10" s="52" t="s">
        <v>67</v>
      </c>
      <c r="B10" s="54" t="s">
        <v>68</v>
      </c>
      <c r="C10" s="53"/>
      <c r="D10" s="53"/>
    </row>
    <row r="11" spans="1:4" x14ac:dyDescent="0.2">
      <c r="A11" s="52" t="s">
        <v>69</v>
      </c>
      <c r="B11" s="54" t="s">
        <v>70</v>
      </c>
      <c r="C11" s="53"/>
      <c r="D11" s="53"/>
    </row>
    <row r="12" spans="1:4" x14ac:dyDescent="0.2">
      <c r="A12" s="52" t="s">
        <v>71</v>
      </c>
      <c r="B12" s="54" t="s">
        <v>72</v>
      </c>
      <c r="C12" s="53"/>
      <c r="D12" s="53"/>
    </row>
    <row r="13" spans="1:4" x14ac:dyDescent="0.2">
      <c r="A13" s="52" t="s">
        <v>73</v>
      </c>
      <c r="B13" s="54" t="s">
        <v>74</v>
      </c>
      <c r="C13" s="53"/>
      <c r="D13" s="53"/>
    </row>
    <row r="14" spans="1:4" x14ac:dyDescent="0.2">
      <c r="B14" s="12"/>
    </row>
    <row r="15" spans="1:4" s="8" customFormat="1" x14ac:dyDescent="0.2">
      <c r="A15" s="60" t="s">
        <v>75</v>
      </c>
      <c r="B15" s="59"/>
      <c r="C15" s="60"/>
      <c r="D15" s="60"/>
    </row>
    <row r="16" spans="1:4" x14ac:dyDescent="0.2">
      <c r="A16" s="59" t="s">
        <v>230</v>
      </c>
      <c r="B16" s="123" t="s">
        <v>246</v>
      </c>
      <c r="C16" s="58"/>
      <c r="D16" s="58"/>
    </row>
    <row r="17" spans="1:4" x14ac:dyDescent="0.2">
      <c r="A17" s="59" t="s">
        <v>300</v>
      </c>
      <c r="B17" s="123" t="s">
        <v>295</v>
      </c>
      <c r="C17" s="58"/>
      <c r="D17" s="58"/>
    </row>
    <row r="18" spans="1:4" x14ac:dyDescent="0.2">
      <c r="A18" s="59" t="s">
        <v>298</v>
      </c>
      <c r="B18" s="123" t="s">
        <v>301</v>
      </c>
      <c r="C18" s="58"/>
      <c r="D18" s="58"/>
    </row>
    <row r="19" spans="1:4" x14ac:dyDescent="0.2">
      <c r="A19" s="59" t="s">
        <v>299</v>
      </c>
      <c r="B19" s="123" t="s">
        <v>296</v>
      </c>
      <c r="C19" s="58"/>
      <c r="D19" s="58"/>
    </row>
    <row r="20" spans="1:4" ht="14.25" x14ac:dyDescent="0.2">
      <c r="A20" s="59" t="s">
        <v>237</v>
      </c>
      <c r="B20" s="123" t="s">
        <v>252</v>
      </c>
      <c r="C20" s="58"/>
      <c r="D20" s="58"/>
    </row>
    <row r="21" spans="1:4" x14ac:dyDescent="0.2">
      <c r="A21" s="59" t="s">
        <v>80</v>
      </c>
      <c r="B21" s="123" t="s">
        <v>251</v>
      </c>
      <c r="C21" s="58"/>
      <c r="D21" s="58"/>
    </row>
    <row r="22" spans="1:4" ht="14.25" x14ac:dyDescent="0.2">
      <c r="A22" s="59" t="s">
        <v>238</v>
      </c>
      <c r="B22" s="123" t="s">
        <v>250</v>
      </c>
      <c r="C22" s="58"/>
      <c r="D22" s="58"/>
    </row>
    <row r="23" spans="1:4" x14ac:dyDescent="0.2">
      <c r="B23" s="75"/>
    </row>
    <row r="24" spans="1:4" s="79" customFormat="1" x14ac:dyDescent="0.2">
      <c r="A24" s="80" t="s">
        <v>81</v>
      </c>
      <c r="B24" s="78"/>
    </row>
    <row r="26" spans="1:4" s="121" customFormat="1" x14ac:dyDescent="0.2">
      <c r="A26" s="121" t="s">
        <v>239</v>
      </c>
    </row>
    <row r="27" spans="1:4" s="120" customFormat="1" x14ac:dyDescent="0.2">
      <c r="A27" s="120" t="s">
        <v>223</v>
      </c>
      <c r="B27" s="122" t="s">
        <v>224</v>
      </c>
    </row>
    <row r="28" spans="1:4" s="120" customFormat="1" x14ac:dyDescent="0.2">
      <c r="B28" s="122"/>
    </row>
    <row r="29" spans="1:4" x14ac:dyDescent="0.2">
      <c r="A29" s="120" t="s">
        <v>225</v>
      </c>
      <c r="B29" s="124" t="s">
        <v>293</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0" r:id="rId10"/>
    <hyperlink ref="B21" r:id="rId11"/>
    <hyperlink ref="B29" r:id="rId12"/>
    <hyperlink ref="B19" r:id="rId13"/>
    <hyperlink ref="B22" r:id="rId14"/>
  </hyperlinks>
  <pageMargins left="0.7" right="0.7" top="0.75" bottom="0.75" header="0.3" footer="0.3"/>
  <pageSetup paperSize="9" orientation="portrait" horizontalDpi="1200" verticalDpi="1200"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zoomScale="70" zoomScaleNormal="70" workbookViewId="0">
      <selection activeCell="A25" sqref="A25:C25"/>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288" t="str">
        <f>"Agenda R" &amp;Parameters!B8</f>
        <v>Agenda R1</v>
      </c>
      <c r="B1" s="285" t="str">
        <f>Parameters!B2</f>
        <v>Zhuhai Dehan Hotel</v>
      </c>
      <c r="C1" s="285"/>
    </row>
    <row r="2" spans="1:3" ht="20.25" customHeight="1" x14ac:dyDescent="0.2">
      <c r="A2" s="289"/>
      <c r="B2" s="127"/>
      <c r="C2" s="128"/>
    </row>
    <row r="3" spans="1:3" ht="30" x14ac:dyDescent="0.2">
      <c r="A3" s="289"/>
      <c r="B3" s="286" t="str">
        <f>Parameters!B3</f>
        <v>May 19-20, 2015</v>
      </c>
      <c r="C3" s="286"/>
    </row>
    <row r="4" spans="1:3" ht="21" thickBot="1" x14ac:dyDescent="0.35">
      <c r="A4" s="13"/>
      <c r="B4" s="76"/>
      <c r="C4" s="76"/>
    </row>
    <row r="5" spans="1:3" ht="20.25" x14ac:dyDescent="0.2">
      <c r="A5" s="73" t="s">
        <v>32</v>
      </c>
      <c r="B5" s="74">
        <f>Parameters!B4</f>
        <v>42143</v>
      </c>
      <c r="C5" s="126">
        <f>B5+1</f>
        <v>42144</v>
      </c>
    </row>
    <row r="6" spans="1:3" ht="15.75" customHeight="1" x14ac:dyDescent="0.2">
      <c r="A6" s="14" t="s">
        <v>26</v>
      </c>
      <c r="B6" s="294" t="s">
        <v>76</v>
      </c>
      <c r="C6" s="290" t="s">
        <v>85</v>
      </c>
    </row>
    <row r="7" spans="1:3" ht="15.75" customHeight="1" x14ac:dyDescent="0.2">
      <c r="A7" s="14" t="s">
        <v>27</v>
      </c>
      <c r="B7" s="295"/>
      <c r="C7" s="292"/>
    </row>
    <row r="8" spans="1:3" ht="27" customHeight="1" x14ac:dyDescent="0.2">
      <c r="A8" s="69" t="s">
        <v>20</v>
      </c>
      <c r="B8" s="125" t="s">
        <v>5</v>
      </c>
      <c r="C8" s="137" t="s">
        <v>5</v>
      </c>
    </row>
    <row r="9" spans="1:3" ht="15.75" customHeight="1" x14ac:dyDescent="0.2">
      <c r="A9" s="15" t="s">
        <v>19</v>
      </c>
      <c r="B9" s="290" t="s">
        <v>85</v>
      </c>
      <c r="C9" s="290" t="s">
        <v>85</v>
      </c>
    </row>
    <row r="10" spans="1:3" ht="15.75" customHeight="1" x14ac:dyDescent="0.2">
      <c r="A10" s="15" t="s">
        <v>21</v>
      </c>
      <c r="B10" s="291"/>
      <c r="C10" s="292"/>
    </row>
    <row r="11" spans="1:3" ht="15.75" customHeight="1" x14ac:dyDescent="0.2">
      <c r="A11" s="15" t="s">
        <v>22</v>
      </c>
      <c r="B11" s="291"/>
      <c r="C11" s="296" t="s">
        <v>233</v>
      </c>
    </row>
    <row r="12" spans="1:3" ht="15.75" customHeight="1" x14ac:dyDescent="0.2">
      <c r="A12" s="15" t="s">
        <v>23</v>
      </c>
      <c r="B12" s="292"/>
      <c r="C12" s="295"/>
    </row>
    <row r="13" spans="1:3" ht="15.75" customHeight="1" x14ac:dyDescent="0.2">
      <c r="A13" s="16" t="s">
        <v>30</v>
      </c>
      <c r="B13" s="293" t="s">
        <v>25</v>
      </c>
      <c r="C13" s="293" t="s">
        <v>25</v>
      </c>
    </row>
    <row r="14" spans="1:3" ht="15.75" customHeight="1" x14ac:dyDescent="0.2">
      <c r="A14" s="16" t="s">
        <v>31</v>
      </c>
      <c r="B14" s="293"/>
      <c r="C14" s="293"/>
    </row>
    <row r="15" spans="1:3" ht="15.75" customHeight="1" x14ac:dyDescent="0.2">
      <c r="A15" s="15" t="s">
        <v>36</v>
      </c>
      <c r="B15" s="290" t="s">
        <v>85</v>
      </c>
      <c r="C15" s="138"/>
    </row>
    <row r="16" spans="1:3" ht="15.75" customHeight="1" x14ac:dyDescent="0.2">
      <c r="A16" s="15" t="s">
        <v>37</v>
      </c>
      <c r="B16" s="291"/>
      <c r="C16" s="138"/>
    </row>
    <row r="17" spans="1:3" ht="15.75" customHeight="1" x14ac:dyDescent="0.2">
      <c r="A17" s="15" t="s">
        <v>38</v>
      </c>
      <c r="B17" s="291"/>
      <c r="C17" s="138"/>
    </row>
    <row r="18" spans="1:3" ht="16.5" customHeight="1" x14ac:dyDescent="0.2">
      <c r="A18" s="15" t="s">
        <v>39</v>
      </c>
      <c r="B18" s="292"/>
      <c r="C18" s="138"/>
    </row>
    <row r="19" spans="1:3" ht="25.5" customHeight="1" x14ac:dyDescent="0.2">
      <c r="A19" s="70" t="s">
        <v>24</v>
      </c>
      <c r="B19" s="125" t="s">
        <v>5</v>
      </c>
      <c r="C19" s="138"/>
    </row>
    <row r="20" spans="1:3" ht="15.75" customHeight="1" x14ac:dyDescent="0.2">
      <c r="A20" s="15" t="s">
        <v>15</v>
      </c>
      <c r="B20" s="290" t="s">
        <v>85</v>
      </c>
      <c r="C20" s="138"/>
    </row>
    <row r="21" spans="1:3" ht="15.75" customHeight="1" x14ac:dyDescent="0.2">
      <c r="A21" s="15" t="s">
        <v>16</v>
      </c>
      <c r="B21" s="291"/>
      <c r="C21" s="138"/>
    </row>
    <row r="22" spans="1:3" ht="15.75" customHeight="1" x14ac:dyDescent="0.2">
      <c r="A22" s="15" t="s">
        <v>28</v>
      </c>
      <c r="B22" s="291"/>
      <c r="C22" s="138"/>
    </row>
    <row r="23" spans="1:3" ht="16.5" customHeight="1" x14ac:dyDescent="0.2">
      <c r="A23" s="15" t="s">
        <v>29</v>
      </c>
      <c r="B23" s="292"/>
      <c r="C23" s="139"/>
    </row>
    <row r="24" spans="1:3" x14ac:dyDescent="0.2">
      <c r="A24" s="77"/>
      <c r="B24" s="63"/>
      <c r="C24" s="63"/>
    </row>
    <row r="25" spans="1:3" s="71" customFormat="1" ht="27" customHeight="1" x14ac:dyDescent="0.35">
      <c r="A25" s="287" t="s">
        <v>79</v>
      </c>
      <c r="B25" s="287"/>
      <c r="C25" s="287"/>
    </row>
  </sheetData>
  <mergeCells count="13">
    <mergeCell ref="B1:C1"/>
    <mergeCell ref="B3:C3"/>
    <mergeCell ref="A25:C25"/>
    <mergeCell ref="A1:A3"/>
    <mergeCell ref="B15:B18"/>
    <mergeCell ref="B20:B23"/>
    <mergeCell ref="B13:B14"/>
    <mergeCell ref="B6:B7"/>
    <mergeCell ref="B9:B12"/>
    <mergeCell ref="C6:C7"/>
    <mergeCell ref="C13:C14"/>
    <mergeCell ref="C9:C10"/>
    <mergeCell ref="C11: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5"/>
  <sheetViews>
    <sheetView zoomScale="140" zoomScaleNormal="140" workbookViewId="0">
      <selection activeCell="G57" sqref="G57"/>
    </sheetView>
  </sheetViews>
  <sheetFormatPr defaultRowHeight="12.75" x14ac:dyDescent="0.2"/>
  <cols>
    <col min="1" max="1" width="12.7109375" style="93" customWidth="1"/>
    <col min="2" max="2" width="6.7109375" style="93" customWidth="1"/>
    <col min="3" max="3" width="53.5703125" style="93" customWidth="1"/>
    <col min="4" max="4" width="12.7109375" style="93" customWidth="1"/>
    <col min="5" max="5" width="13.7109375" style="93" customWidth="1"/>
    <col min="6" max="6" width="8.7109375" style="152" customWidth="1"/>
    <col min="7" max="7" width="10.7109375" style="119" customWidth="1"/>
    <col min="8" max="8" width="8.7109375" style="152" customWidth="1"/>
    <col min="9" max="9" width="12.7109375" style="93" customWidth="1"/>
  </cols>
  <sheetData>
    <row r="1" spans="1:9" ht="24.95" customHeight="1" x14ac:dyDescent="0.4">
      <c r="A1" s="303" t="str">
        <f>Parameters!B1</f>
        <v>151.5th IEEE 802.11 WIRELESS LOCAL AREA NETWORKS SESSION</v>
      </c>
      <c r="B1" s="298"/>
      <c r="C1" s="298"/>
      <c r="D1" s="298"/>
      <c r="E1" s="298"/>
      <c r="F1" s="298"/>
      <c r="G1" s="298"/>
      <c r="H1" s="298"/>
      <c r="I1" s="298"/>
    </row>
    <row r="2" spans="1:9" ht="24.95" customHeight="1" x14ac:dyDescent="0.4">
      <c r="A2" s="303" t="str">
        <f>Parameters!B2</f>
        <v>Zhuhai Dehan Hotel</v>
      </c>
      <c r="B2" s="298"/>
      <c r="C2" s="298"/>
      <c r="D2" s="298"/>
      <c r="E2" s="298"/>
      <c r="F2" s="298"/>
      <c r="G2" s="298"/>
      <c r="H2" s="298"/>
      <c r="I2" s="298"/>
    </row>
    <row r="3" spans="1:9" ht="24.95" customHeight="1" x14ac:dyDescent="0.4">
      <c r="A3" s="303" t="str">
        <f>Parameters!B3</f>
        <v>May 19-20, 2015</v>
      </c>
      <c r="B3" s="298"/>
      <c r="C3" s="298"/>
      <c r="D3" s="298"/>
      <c r="E3" s="298"/>
      <c r="F3" s="298"/>
      <c r="G3" s="298"/>
      <c r="H3" s="298"/>
      <c r="I3" s="298"/>
    </row>
    <row r="4" spans="1:9" ht="18" customHeight="1" x14ac:dyDescent="0.25">
      <c r="A4" s="297" t="s">
        <v>86</v>
      </c>
      <c r="B4" s="298"/>
      <c r="C4" s="298"/>
      <c r="D4" s="298"/>
      <c r="E4" s="298"/>
      <c r="F4" s="298"/>
      <c r="G4" s="298"/>
      <c r="H4" s="298"/>
      <c r="I4" s="298"/>
    </row>
    <row r="5" spans="1:9" ht="18" customHeight="1" x14ac:dyDescent="0.25">
      <c r="A5" s="297" t="s">
        <v>87</v>
      </c>
      <c r="B5" s="298"/>
      <c r="C5" s="298"/>
      <c r="D5" s="298"/>
      <c r="E5" s="298"/>
      <c r="F5" s="298"/>
      <c r="G5" s="298"/>
      <c r="H5" s="298"/>
      <c r="I5" s="298"/>
    </row>
    <row r="6" spans="1:9" ht="18" customHeight="1" x14ac:dyDescent="0.25">
      <c r="A6" s="297" t="s">
        <v>88</v>
      </c>
      <c r="B6" s="298"/>
      <c r="C6" s="298"/>
      <c r="D6" s="298"/>
      <c r="E6" s="298"/>
      <c r="F6" s="298"/>
      <c r="G6" s="298"/>
      <c r="H6" s="298"/>
      <c r="I6" s="298"/>
    </row>
    <row r="7" spans="1:9" ht="18" customHeight="1" x14ac:dyDescent="0.25">
      <c r="A7" s="297" t="s">
        <v>89</v>
      </c>
      <c r="B7" s="298"/>
      <c r="C7" s="298"/>
      <c r="D7" s="298"/>
      <c r="E7" s="298"/>
      <c r="F7" s="298"/>
      <c r="G7" s="298"/>
      <c r="H7" s="298"/>
      <c r="I7" s="298"/>
    </row>
    <row r="8" spans="1:9" ht="30" customHeight="1" x14ac:dyDescent="0.4">
      <c r="A8" s="299" t="str">
        <f>"Agenda R" &amp; Parameters!$B$8</f>
        <v>Agenda R1</v>
      </c>
      <c r="B8" s="300"/>
      <c r="C8" s="300"/>
      <c r="D8" s="300"/>
      <c r="E8" s="300"/>
      <c r="F8" s="300"/>
      <c r="G8" s="300"/>
      <c r="H8" s="300"/>
      <c r="I8" s="300"/>
    </row>
    <row r="12" spans="1:9" ht="15.75" x14ac:dyDescent="0.25">
      <c r="A12" s="301" t="s">
        <v>249</v>
      </c>
      <c r="B12" s="302"/>
      <c r="C12" s="302"/>
      <c r="D12" s="302"/>
      <c r="E12" s="302"/>
      <c r="F12" s="302"/>
      <c r="G12" s="302"/>
      <c r="H12" s="302"/>
      <c r="I12" s="302"/>
    </row>
    <row r="13" spans="1:9" s="7" customFormat="1" ht="31.5" x14ac:dyDescent="0.25">
      <c r="A13" s="81" t="s">
        <v>90</v>
      </c>
      <c r="B13" s="81" t="s">
        <v>91</v>
      </c>
      <c r="C13" s="81" t="s">
        <v>45</v>
      </c>
      <c r="D13" s="81" t="s">
        <v>92</v>
      </c>
      <c r="E13" s="81" t="s">
        <v>93</v>
      </c>
      <c r="F13" s="140" t="s">
        <v>94</v>
      </c>
      <c r="G13" s="107" t="s">
        <v>95</v>
      </c>
      <c r="H13" s="140" t="s">
        <v>96</v>
      </c>
      <c r="I13" s="81" t="s">
        <v>231</v>
      </c>
    </row>
    <row r="14" spans="1:9" ht="15.75" x14ac:dyDescent="0.25">
      <c r="A14" s="82" t="s">
        <v>97</v>
      </c>
      <c r="B14" s="94"/>
      <c r="C14" s="94" t="s">
        <v>98</v>
      </c>
      <c r="D14" s="94"/>
      <c r="E14" s="94"/>
      <c r="F14" s="141"/>
      <c r="G14" s="108"/>
      <c r="H14" s="141"/>
      <c r="I14" s="129"/>
    </row>
    <row r="15" spans="1:9" ht="15" x14ac:dyDescent="0.2">
      <c r="A15" s="83" t="s">
        <v>99</v>
      </c>
      <c r="B15" s="95" t="s">
        <v>100</v>
      </c>
      <c r="C15" s="95" t="s">
        <v>101</v>
      </c>
      <c r="D15" s="95"/>
      <c r="E15" s="95" t="s">
        <v>248</v>
      </c>
      <c r="F15" s="142">
        <v>0.375</v>
      </c>
      <c r="G15" s="109">
        <v>1</v>
      </c>
      <c r="H15" s="142">
        <f>F15+TIME(0,G15,0)</f>
        <v>0.37569444444444444</v>
      </c>
      <c r="I15" s="130"/>
    </row>
    <row r="16" spans="1:9" ht="15" x14ac:dyDescent="0.2">
      <c r="A16" s="83" t="s">
        <v>102</v>
      </c>
      <c r="B16" s="95" t="s">
        <v>100</v>
      </c>
      <c r="C16" s="95" t="s">
        <v>232</v>
      </c>
      <c r="D16" s="95"/>
      <c r="E16" s="95" t="s">
        <v>0</v>
      </c>
      <c r="F16" s="142">
        <f>H15</f>
        <v>0.37569444444444444</v>
      </c>
      <c r="G16" s="109">
        <v>1</v>
      </c>
      <c r="H16" s="142">
        <f>F16+TIME(0,G16,0)</f>
        <v>0.37638888888888888</v>
      </c>
      <c r="I16" s="130"/>
    </row>
    <row r="17" spans="1:9" ht="30" x14ac:dyDescent="0.2">
      <c r="A17" s="83" t="s">
        <v>103</v>
      </c>
      <c r="B17" s="95" t="s">
        <v>100</v>
      </c>
      <c r="C17" s="95" t="s">
        <v>104</v>
      </c>
      <c r="D17" s="104" t="s">
        <v>104</v>
      </c>
      <c r="E17" s="95" t="s">
        <v>248</v>
      </c>
      <c r="F17" s="142">
        <f>H16</f>
        <v>0.37638888888888888</v>
      </c>
      <c r="G17" s="109">
        <v>1</v>
      </c>
      <c r="H17" s="142">
        <f>F17+TIME(0,G17,0)</f>
        <v>0.37708333333333333</v>
      </c>
      <c r="I17" s="130"/>
    </row>
    <row r="18" spans="1:9" ht="15" x14ac:dyDescent="0.2">
      <c r="A18" s="83" t="s">
        <v>105</v>
      </c>
      <c r="B18" s="95" t="s">
        <v>1</v>
      </c>
      <c r="C18" s="95" t="s">
        <v>106</v>
      </c>
      <c r="D18" s="95"/>
      <c r="E18" s="95" t="s">
        <v>248</v>
      </c>
      <c r="F18" s="142">
        <f>H17</f>
        <v>0.37708333333333333</v>
      </c>
      <c r="G18" s="109">
        <v>1</v>
      </c>
      <c r="H18" s="142">
        <f>F18+TIME(0,G18,0)</f>
        <v>0.37777777777777777</v>
      </c>
      <c r="I18" s="130"/>
    </row>
    <row r="19" spans="1:9" ht="15" x14ac:dyDescent="0.2">
      <c r="A19" s="84" t="s">
        <v>107</v>
      </c>
      <c r="B19" s="96" t="s">
        <v>100</v>
      </c>
      <c r="C19" s="96" t="s">
        <v>108</v>
      </c>
      <c r="D19" s="96"/>
      <c r="E19" s="96" t="s">
        <v>248</v>
      </c>
      <c r="F19" s="143">
        <f>H18</f>
        <v>0.37777777777777777</v>
      </c>
      <c r="G19" s="110">
        <v>0</v>
      </c>
      <c r="H19" s="143">
        <f>F19+TIME(0,G19,0)</f>
        <v>0.37777777777777777</v>
      </c>
      <c r="I19" s="131"/>
    </row>
    <row r="21" spans="1:9" ht="15.75" x14ac:dyDescent="0.25">
      <c r="A21" s="82" t="s">
        <v>109</v>
      </c>
      <c r="B21" s="94"/>
      <c r="C21" s="94" t="s">
        <v>110</v>
      </c>
      <c r="D21" s="94"/>
      <c r="E21" s="94"/>
      <c r="F21" s="141"/>
      <c r="G21" s="108"/>
      <c r="H21" s="141"/>
      <c r="I21" s="129"/>
    </row>
    <row r="22" spans="1:9" ht="15.75" x14ac:dyDescent="0.25">
      <c r="A22" s="85" t="s">
        <v>111</v>
      </c>
      <c r="B22" s="97" t="s">
        <v>100</v>
      </c>
      <c r="C22" s="97" t="s">
        <v>112</v>
      </c>
      <c r="D22" s="97"/>
      <c r="E22" s="97"/>
      <c r="F22" s="144"/>
      <c r="G22" s="111"/>
      <c r="H22" s="144"/>
      <c r="I22" s="132"/>
    </row>
    <row r="23" spans="1:9" ht="28.5" x14ac:dyDescent="0.2">
      <c r="A23" s="86" t="s">
        <v>113</v>
      </c>
      <c r="B23" s="98" t="s">
        <v>100</v>
      </c>
      <c r="C23" s="98" t="s">
        <v>114</v>
      </c>
      <c r="D23" s="105" t="s">
        <v>115</v>
      </c>
      <c r="E23" s="95" t="s">
        <v>234</v>
      </c>
      <c r="F23" s="145">
        <f>H19</f>
        <v>0.37777777777777777</v>
      </c>
      <c r="G23" s="112">
        <v>5</v>
      </c>
      <c r="H23" s="145">
        <f>F23+TIME(0,G23,0)</f>
        <v>0.38124999999999998</v>
      </c>
      <c r="I23" s="133"/>
    </row>
    <row r="24" spans="1:9" ht="15" x14ac:dyDescent="0.25">
      <c r="A24" s="87" t="s">
        <v>116</v>
      </c>
      <c r="B24" s="99" t="s">
        <v>100</v>
      </c>
      <c r="C24" s="99" t="s">
        <v>117</v>
      </c>
      <c r="D24" s="99"/>
      <c r="E24" s="99"/>
      <c r="F24" s="146"/>
      <c r="G24" s="113"/>
      <c r="H24" s="146"/>
      <c r="I24" s="134"/>
    </row>
    <row r="25" spans="1:9" ht="25.5" x14ac:dyDescent="0.2">
      <c r="A25" s="88" t="s">
        <v>118</v>
      </c>
      <c r="B25" s="100" t="s">
        <v>100</v>
      </c>
      <c r="C25" s="100" t="s">
        <v>119</v>
      </c>
      <c r="D25" s="106" t="s">
        <v>120</v>
      </c>
      <c r="E25" s="95" t="s">
        <v>234</v>
      </c>
      <c r="F25" s="147">
        <f>H23</f>
        <v>0.38124999999999998</v>
      </c>
      <c r="G25" s="114">
        <v>1</v>
      </c>
      <c r="H25" s="147">
        <f t="shared" ref="H25:H36" si="0">F25+TIME(0,G25,0)</f>
        <v>0.38194444444444442</v>
      </c>
      <c r="I25" s="135"/>
    </row>
    <row r="26" spans="1:9" ht="25.5" x14ac:dyDescent="0.2">
      <c r="A26" s="88" t="s">
        <v>121</v>
      </c>
      <c r="B26" s="100" t="s">
        <v>100</v>
      </c>
      <c r="C26" s="100" t="s">
        <v>122</v>
      </c>
      <c r="D26" s="106" t="s">
        <v>123</v>
      </c>
      <c r="E26" s="95" t="s">
        <v>234</v>
      </c>
      <c r="F26" s="147">
        <f t="shared" ref="F26:F34" si="1">H25</f>
        <v>0.38194444444444442</v>
      </c>
      <c r="G26" s="114">
        <v>1</v>
      </c>
      <c r="H26" s="147">
        <f t="shared" si="0"/>
        <v>0.38263888888888886</v>
      </c>
      <c r="I26" s="135"/>
    </row>
    <row r="27" spans="1:9" ht="15" x14ac:dyDescent="0.2">
      <c r="A27" s="88" t="s">
        <v>124</v>
      </c>
      <c r="B27" s="100" t="s">
        <v>100</v>
      </c>
      <c r="C27" s="100" t="s">
        <v>125</v>
      </c>
      <c r="D27" s="100"/>
      <c r="E27" s="95" t="s">
        <v>234</v>
      </c>
      <c r="F27" s="147">
        <f t="shared" si="1"/>
        <v>0.38263888888888886</v>
      </c>
      <c r="G27" s="114">
        <v>1</v>
      </c>
      <c r="H27" s="147">
        <f t="shared" si="0"/>
        <v>0.3833333333333333</v>
      </c>
      <c r="I27" s="135"/>
    </row>
    <row r="28" spans="1:9" ht="15" x14ac:dyDescent="0.2">
      <c r="A28" s="88" t="s">
        <v>126</v>
      </c>
      <c r="B28" s="100" t="s">
        <v>100</v>
      </c>
      <c r="C28" s="100" t="s">
        <v>127</v>
      </c>
      <c r="D28" s="106" t="s">
        <v>128</v>
      </c>
      <c r="E28" s="95" t="s">
        <v>234</v>
      </c>
      <c r="F28" s="147">
        <f t="shared" si="1"/>
        <v>0.3833333333333333</v>
      </c>
      <c r="G28" s="114">
        <v>1</v>
      </c>
      <c r="H28" s="147">
        <f t="shared" si="0"/>
        <v>0.38402777777777775</v>
      </c>
      <c r="I28" s="135"/>
    </row>
    <row r="29" spans="1:9" ht="25.5" x14ac:dyDescent="0.2">
      <c r="A29" s="88" t="s">
        <v>129</v>
      </c>
      <c r="B29" s="100" t="s">
        <v>100</v>
      </c>
      <c r="C29" s="100" t="s">
        <v>130</v>
      </c>
      <c r="D29" s="106" t="s">
        <v>131</v>
      </c>
      <c r="E29" s="95" t="s">
        <v>234</v>
      </c>
      <c r="F29" s="147">
        <f t="shared" si="1"/>
        <v>0.38402777777777775</v>
      </c>
      <c r="G29" s="114">
        <v>3</v>
      </c>
      <c r="H29" s="147">
        <f t="shared" si="0"/>
        <v>0.38611111111111107</v>
      </c>
      <c r="I29" s="135"/>
    </row>
    <row r="30" spans="1:9" ht="25.5" x14ac:dyDescent="0.2">
      <c r="A30" s="88" t="s">
        <v>132</v>
      </c>
      <c r="B30" s="100" t="s">
        <v>100</v>
      </c>
      <c r="C30" s="100" t="s">
        <v>133</v>
      </c>
      <c r="D30" s="106" t="s">
        <v>134</v>
      </c>
      <c r="E30" s="95" t="s">
        <v>234</v>
      </c>
      <c r="F30" s="147">
        <f t="shared" si="1"/>
        <v>0.38611111111111107</v>
      </c>
      <c r="G30" s="114">
        <v>1</v>
      </c>
      <c r="H30" s="147">
        <f t="shared" si="0"/>
        <v>0.38680555555555551</v>
      </c>
      <c r="I30" s="135"/>
    </row>
    <row r="31" spans="1:9" ht="25.5" x14ac:dyDescent="0.2">
      <c r="A31" s="88" t="s">
        <v>135</v>
      </c>
      <c r="B31" s="100" t="s">
        <v>100</v>
      </c>
      <c r="C31" s="100" t="s">
        <v>136</v>
      </c>
      <c r="D31" s="153" t="s">
        <v>137</v>
      </c>
      <c r="E31" s="95" t="s">
        <v>234</v>
      </c>
      <c r="F31" s="147">
        <f t="shared" si="1"/>
        <v>0.38680555555555551</v>
      </c>
      <c r="G31" s="114">
        <v>1</v>
      </c>
      <c r="H31" s="147">
        <f t="shared" si="0"/>
        <v>0.38749999999999996</v>
      </c>
      <c r="I31" s="135"/>
    </row>
    <row r="32" spans="1:9" ht="15" x14ac:dyDescent="0.2">
      <c r="A32" s="88" t="s">
        <v>138</v>
      </c>
      <c r="B32" s="100" t="s">
        <v>100</v>
      </c>
      <c r="C32" s="100" t="s">
        <v>226</v>
      </c>
      <c r="D32" s="100"/>
      <c r="E32" s="95" t="s">
        <v>234</v>
      </c>
      <c r="F32" s="147">
        <f t="shared" si="1"/>
        <v>0.38749999999999996</v>
      </c>
      <c r="G32" s="114">
        <v>3</v>
      </c>
      <c r="H32" s="147">
        <f t="shared" si="0"/>
        <v>0.38958333333333328</v>
      </c>
      <c r="I32" s="135"/>
    </row>
    <row r="33" spans="1:9" ht="15" x14ac:dyDescent="0.2">
      <c r="A33" s="88" t="s">
        <v>227</v>
      </c>
      <c r="B33" s="100" t="s">
        <v>100</v>
      </c>
      <c r="C33" s="100" t="s">
        <v>139</v>
      </c>
      <c r="D33" s="153" t="s">
        <v>140</v>
      </c>
      <c r="E33" s="95" t="s">
        <v>234</v>
      </c>
      <c r="F33" s="147">
        <f t="shared" si="1"/>
        <v>0.38958333333333328</v>
      </c>
      <c r="G33" s="114">
        <v>3</v>
      </c>
      <c r="H33" s="147">
        <f t="shared" si="0"/>
        <v>0.39166666666666661</v>
      </c>
      <c r="I33" s="135"/>
    </row>
    <row r="34" spans="1:9" ht="15" x14ac:dyDescent="0.2">
      <c r="A34" s="83" t="s">
        <v>141</v>
      </c>
      <c r="B34" s="95" t="s">
        <v>100</v>
      </c>
      <c r="C34" s="95" t="s">
        <v>142</v>
      </c>
      <c r="D34" s="95"/>
      <c r="E34" s="95" t="s">
        <v>234</v>
      </c>
      <c r="F34" s="142">
        <f t="shared" si="1"/>
        <v>0.39166666666666661</v>
      </c>
      <c r="G34" s="109">
        <v>1</v>
      </c>
      <c r="H34" s="142">
        <f t="shared" si="0"/>
        <v>0.39236111111111105</v>
      </c>
      <c r="I34" s="130"/>
    </row>
    <row r="35" spans="1:9" ht="15" x14ac:dyDescent="0.2">
      <c r="A35" s="83" t="s">
        <v>143</v>
      </c>
      <c r="B35" s="95" t="s">
        <v>100</v>
      </c>
      <c r="C35" s="95" t="s">
        <v>236</v>
      </c>
      <c r="D35" s="95"/>
      <c r="E35" s="95" t="s">
        <v>0</v>
      </c>
      <c r="F35" s="142">
        <f>H34</f>
        <v>0.39236111111111105</v>
      </c>
      <c r="G35" s="109">
        <v>0</v>
      </c>
      <c r="H35" s="142">
        <f t="shared" si="0"/>
        <v>0.39236111111111105</v>
      </c>
      <c r="I35" s="130"/>
    </row>
    <row r="36" spans="1:9" ht="15" x14ac:dyDescent="0.2">
      <c r="A36" s="84" t="s">
        <v>144</v>
      </c>
      <c r="B36" s="96" t="s">
        <v>100</v>
      </c>
      <c r="C36" s="96"/>
      <c r="D36" s="96"/>
      <c r="E36" s="96"/>
      <c r="F36" s="143">
        <f>H35</f>
        <v>0.39236111111111105</v>
      </c>
      <c r="G36" s="110">
        <v>0</v>
      </c>
      <c r="H36" s="143">
        <f t="shared" si="0"/>
        <v>0.39236111111111105</v>
      </c>
      <c r="I36" s="131"/>
    </row>
    <row r="38" spans="1:9" ht="15.75" x14ac:dyDescent="0.25">
      <c r="A38" s="82" t="s">
        <v>147</v>
      </c>
      <c r="B38" s="94"/>
      <c r="C38" s="94" t="s">
        <v>148</v>
      </c>
      <c r="D38" s="94"/>
      <c r="E38" s="94"/>
      <c r="F38" s="141"/>
      <c r="G38" s="108"/>
      <c r="H38" s="141"/>
      <c r="I38" s="129"/>
    </row>
    <row r="39" spans="1:9" ht="15" x14ac:dyDescent="0.2">
      <c r="A39" s="83" t="s">
        <v>149</v>
      </c>
      <c r="B39" s="95" t="s">
        <v>100</v>
      </c>
      <c r="C39" s="253" t="s">
        <v>150</v>
      </c>
      <c r="D39" s="254" t="s">
        <v>297</v>
      </c>
      <c r="E39" s="95" t="s">
        <v>248</v>
      </c>
      <c r="F39" s="142">
        <f>H36</f>
        <v>0.39236111111111105</v>
      </c>
      <c r="G39" s="109">
        <v>1</v>
      </c>
      <c r="H39" s="142">
        <f t="shared" ref="H39:H46" si="2">F39+TIME(0,G39,0)</f>
        <v>0.39305555555555549</v>
      </c>
      <c r="I39" s="130"/>
    </row>
    <row r="40" spans="1:9" ht="15" x14ac:dyDescent="0.2">
      <c r="A40" s="83" t="s">
        <v>151</v>
      </c>
      <c r="B40" s="95" t="s">
        <v>100</v>
      </c>
      <c r="C40" s="253" t="s">
        <v>155</v>
      </c>
      <c r="D40" s="254" t="s">
        <v>297</v>
      </c>
      <c r="E40" s="95" t="s">
        <v>248</v>
      </c>
      <c r="F40" s="142">
        <f t="shared" ref="F40:F46" si="3">H39</f>
        <v>0.39305555555555549</v>
      </c>
      <c r="G40" s="109">
        <v>1</v>
      </c>
      <c r="H40" s="142">
        <f t="shared" si="2"/>
        <v>0.39374999999999993</v>
      </c>
      <c r="I40" s="130"/>
    </row>
    <row r="41" spans="1:9" ht="15" x14ac:dyDescent="0.2">
      <c r="A41" s="83" t="s">
        <v>152</v>
      </c>
      <c r="B41" s="95" t="s">
        <v>100</v>
      </c>
      <c r="C41" s="253" t="s">
        <v>157</v>
      </c>
      <c r="D41" s="254" t="s">
        <v>297</v>
      </c>
      <c r="E41" s="95" t="s">
        <v>248</v>
      </c>
      <c r="F41" s="142">
        <f t="shared" si="3"/>
        <v>0.39374999999999993</v>
      </c>
      <c r="G41" s="109">
        <v>1</v>
      </c>
      <c r="H41" s="142">
        <f t="shared" si="2"/>
        <v>0.39444444444444438</v>
      </c>
      <c r="I41" s="130"/>
    </row>
    <row r="42" spans="1:9" ht="15" x14ac:dyDescent="0.2">
      <c r="A42" s="83" t="s">
        <v>153</v>
      </c>
      <c r="B42" s="95" t="s">
        <v>100</v>
      </c>
      <c r="C42" s="253" t="s">
        <v>159</v>
      </c>
      <c r="D42" s="254" t="s">
        <v>297</v>
      </c>
      <c r="E42" s="95" t="s">
        <v>248</v>
      </c>
      <c r="F42" s="142">
        <f t="shared" si="3"/>
        <v>0.39444444444444438</v>
      </c>
      <c r="G42" s="109">
        <v>1</v>
      </c>
      <c r="H42" s="142">
        <f t="shared" si="2"/>
        <v>0.39513888888888882</v>
      </c>
      <c r="I42" s="130"/>
    </row>
    <row r="43" spans="1:9" ht="15" x14ac:dyDescent="0.2">
      <c r="A43" s="83" t="s">
        <v>154</v>
      </c>
      <c r="B43" s="95" t="s">
        <v>100</v>
      </c>
      <c r="C43" s="253" t="s">
        <v>161</v>
      </c>
      <c r="D43" s="254" t="s">
        <v>297</v>
      </c>
      <c r="E43" s="95" t="s">
        <v>248</v>
      </c>
      <c r="F43" s="142">
        <f t="shared" si="3"/>
        <v>0.39513888888888882</v>
      </c>
      <c r="G43" s="109">
        <v>1</v>
      </c>
      <c r="H43" s="142">
        <f t="shared" si="2"/>
        <v>0.39583333333333326</v>
      </c>
      <c r="I43" s="130"/>
    </row>
    <row r="44" spans="1:9" ht="15" x14ac:dyDescent="0.2">
      <c r="A44" s="83" t="s">
        <v>156</v>
      </c>
      <c r="B44" s="95" t="s">
        <v>100</v>
      </c>
      <c r="C44" s="95" t="s">
        <v>235</v>
      </c>
      <c r="D44" s="95"/>
      <c r="E44" s="95" t="s">
        <v>189</v>
      </c>
      <c r="F44" s="142">
        <f t="shared" si="3"/>
        <v>0.39583333333333326</v>
      </c>
      <c r="G44" s="109">
        <v>1</v>
      </c>
      <c r="H44" s="142">
        <f t="shared" si="2"/>
        <v>0.3965277777777777</v>
      </c>
      <c r="I44" s="130"/>
    </row>
    <row r="45" spans="1:9" ht="30" x14ac:dyDescent="0.2">
      <c r="A45" s="83" t="s">
        <v>158</v>
      </c>
      <c r="B45" s="95" t="s">
        <v>100</v>
      </c>
      <c r="C45" s="95" t="s">
        <v>162</v>
      </c>
      <c r="D45" s="95"/>
      <c r="E45" s="95" t="s">
        <v>248</v>
      </c>
      <c r="F45" s="142">
        <f t="shared" si="3"/>
        <v>0.3965277777777777</v>
      </c>
      <c r="G45" s="109">
        <v>1</v>
      </c>
      <c r="H45" s="142">
        <f t="shared" si="2"/>
        <v>0.39722222222222214</v>
      </c>
      <c r="I45" s="130"/>
    </row>
    <row r="46" spans="1:9" ht="15" x14ac:dyDescent="0.2">
      <c r="A46" s="84" t="s">
        <v>160</v>
      </c>
      <c r="B46" s="96"/>
      <c r="C46" s="96"/>
      <c r="D46" s="96"/>
      <c r="E46" s="96"/>
      <c r="F46" s="143">
        <f t="shared" si="3"/>
        <v>0.39722222222222214</v>
      </c>
      <c r="G46" s="110">
        <v>0</v>
      </c>
      <c r="H46" s="143">
        <f t="shared" si="2"/>
        <v>0.39722222222222214</v>
      </c>
      <c r="I46" s="131"/>
    </row>
    <row r="48" spans="1:9" ht="15.75" x14ac:dyDescent="0.25">
      <c r="A48" s="82" t="s">
        <v>163</v>
      </c>
      <c r="B48" s="94"/>
      <c r="C48" s="94" t="s">
        <v>164</v>
      </c>
      <c r="D48" s="94"/>
      <c r="E48" s="94"/>
      <c r="F48" s="141"/>
      <c r="G48" s="108"/>
      <c r="H48" s="141"/>
      <c r="I48" s="129"/>
    </row>
    <row r="49" spans="1:9" ht="15.75" x14ac:dyDescent="0.25">
      <c r="A49" s="85" t="s">
        <v>165</v>
      </c>
      <c r="B49" s="97"/>
      <c r="C49" s="97" t="s">
        <v>166</v>
      </c>
      <c r="D49" s="97"/>
      <c r="E49" s="97"/>
      <c r="F49" s="144"/>
      <c r="G49" s="111"/>
      <c r="H49" s="144"/>
      <c r="I49" s="132"/>
    </row>
    <row r="50" spans="1:9" ht="15" x14ac:dyDescent="0.2">
      <c r="A50" s="86" t="s">
        <v>167</v>
      </c>
      <c r="B50" s="98" t="s">
        <v>100</v>
      </c>
      <c r="C50" s="98" t="s">
        <v>168</v>
      </c>
      <c r="D50" s="98"/>
      <c r="E50" s="95" t="s">
        <v>248</v>
      </c>
      <c r="F50" s="145">
        <f>H46</f>
        <v>0.39722222222222214</v>
      </c>
      <c r="G50" s="112">
        <v>1</v>
      </c>
      <c r="H50" s="145">
        <f t="shared" ref="H50:H59" si="4">F50+TIME(0,G50,0)</f>
        <v>0.39791666666666659</v>
      </c>
      <c r="I50" s="133"/>
    </row>
    <row r="51" spans="1:9" ht="15" x14ac:dyDescent="0.2">
      <c r="A51" s="86" t="s">
        <v>169</v>
      </c>
      <c r="B51" s="98" t="s">
        <v>100</v>
      </c>
      <c r="C51" s="98" t="s">
        <v>170</v>
      </c>
      <c r="D51" s="98"/>
      <c r="E51" s="95" t="s">
        <v>248</v>
      </c>
      <c r="F51" s="145">
        <f t="shared" ref="F51:F59" si="5">H50</f>
        <v>0.39791666666666659</v>
      </c>
      <c r="G51" s="112">
        <v>1</v>
      </c>
      <c r="H51" s="145">
        <f t="shared" si="4"/>
        <v>0.39861111111111103</v>
      </c>
      <c r="I51" s="133"/>
    </row>
    <row r="52" spans="1:9" ht="15" x14ac:dyDescent="0.2">
      <c r="A52" s="86" t="s">
        <v>171</v>
      </c>
      <c r="B52" s="98" t="s">
        <v>100</v>
      </c>
      <c r="C52" s="98" t="s">
        <v>172</v>
      </c>
      <c r="D52" s="98"/>
      <c r="E52" s="95" t="s">
        <v>248</v>
      </c>
      <c r="F52" s="145">
        <f t="shared" si="5"/>
        <v>0.39861111111111103</v>
      </c>
      <c r="G52" s="112">
        <v>2</v>
      </c>
      <c r="H52" s="145">
        <f t="shared" si="4"/>
        <v>0.39999999999999991</v>
      </c>
      <c r="I52" s="133"/>
    </row>
    <row r="53" spans="1:9" ht="15" x14ac:dyDescent="0.2">
      <c r="A53" s="86" t="s">
        <v>173</v>
      </c>
      <c r="B53" s="98" t="s">
        <v>100</v>
      </c>
      <c r="C53" s="98" t="s">
        <v>174</v>
      </c>
      <c r="D53" s="98"/>
      <c r="E53" s="95" t="s">
        <v>248</v>
      </c>
      <c r="F53" s="145">
        <f t="shared" si="5"/>
        <v>0.39999999999999991</v>
      </c>
      <c r="G53" s="112">
        <v>1</v>
      </c>
      <c r="H53" s="145">
        <f t="shared" si="4"/>
        <v>0.40069444444444435</v>
      </c>
      <c r="I53" s="133"/>
    </row>
    <row r="54" spans="1:9" ht="15" x14ac:dyDescent="0.2">
      <c r="A54" s="86" t="s">
        <v>175</v>
      </c>
      <c r="B54" s="98" t="s">
        <v>100</v>
      </c>
      <c r="C54" s="98" t="s">
        <v>176</v>
      </c>
      <c r="D54" s="98"/>
      <c r="E54" s="95" t="s">
        <v>248</v>
      </c>
      <c r="F54" s="145">
        <f t="shared" si="5"/>
        <v>0.40069444444444435</v>
      </c>
      <c r="G54" s="112">
        <v>1</v>
      </c>
      <c r="H54" s="145">
        <f t="shared" si="4"/>
        <v>0.4013888888888888</v>
      </c>
      <c r="I54" s="133"/>
    </row>
    <row r="55" spans="1:9" ht="15" x14ac:dyDescent="0.2">
      <c r="A55" s="86" t="s">
        <v>177</v>
      </c>
      <c r="B55" s="98" t="s">
        <v>100</v>
      </c>
      <c r="C55" s="98" t="s">
        <v>178</v>
      </c>
      <c r="D55" s="98"/>
      <c r="E55" s="95" t="s">
        <v>248</v>
      </c>
      <c r="F55" s="145">
        <f t="shared" si="5"/>
        <v>0.4013888888888888</v>
      </c>
      <c r="G55" s="112">
        <v>1</v>
      </c>
      <c r="H55" s="145">
        <f t="shared" si="4"/>
        <v>0.40208333333333324</v>
      </c>
      <c r="I55" s="133"/>
    </row>
    <row r="56" spans="1:9" ht="15" x14ac:dyDescent="0.2">
      <c r="A56" s="86" t="s">
        <v>179</v>
      </c>
      <c r="B56" s="98" t="s">
        <v>100</v>
      </c>
      <c r="C56" s="98" t="s">
        <v>180</v>
      </c>
      <c r="D56" s="98"/>
      <c r="E56" s="95" t="s">
        <v>248</v>
      </c>
      <c r="F56" s="145">
        <f t="shared" si="5"/>
        <v>0.40208333333333324</v>
      </c>
      <c r="G56" s="112">
        <v>1</v>
      </c>
      <c r="H56" s="145">
        <f t="shared" si="4"/>
        <v>0.40277777777777768</v>
      </c>
      <c r="I56" s="133"/>
    </row>
    <row r="57" spans="1:9" ht="15" x14ac:dyDescent="0.2">
      <c r="A57" s="86" t="s">
        <v>181</v>
      </c>
      <c r="B57" s="98" t="s">
        <v>100</v>
      </c>
      <c r="C57" s="98" t="s">
        <v>182</v>
      </c>
      <c r="D57" s="98"/>
      <c r="E57" s="95" t="s">
        <v>248</v>
      </c>
      <c r="F57" s="145">
        <f t="shared" si="5"/>
        <v>0.40277777777777768</v>
      </c>
      <c r="G57" s="112">
        <v>5</v>
      </c>
      <c r="H57" s="145">
        <f t="shared" si="4"/>
        <v>0.40624999999999989</v>
      </c>
      <c r="I57" s="133"/>
    </row>
    <row r="58" spans="1:9" ht="15.75" customHeight="1" x14ac:dyDescent="0.2">
      <c r="A58" s="86" t="s">
        <v>183</v>
      </c>
      <c r="B58" s="98" t="s">
        <v>100</v>
      </c>
      <c r="C58" s="98" t="s">
        <v>305</v>
      </c>
      <c r="D58" s="98" t="s">
        <v>303</v>
      </c>
      <c r="E58" s="98" t="s">
        <v>234</v>
      </c>
      <c r="F58" s="145">
        <f t="shared" si="5"/>
        <v>0.40624999999999989</v>
      </c>
      <c r="G58" s="112">
        <v>8</v>
      </c>
      <c r="H58" s="145">
        <f t="shared" si="4"/>
        <v>0.41180555555555542</v>
      </c>
      <c r="I58" s="133"/>
    </row>
    <row r="59" spans="1:9" s="154" customFormat="1" ht="14.25" x14ac:dyDescent="0.2">
      <c r="A59" s="86" t="s">
        <v>307</v>
      </c>
      <c r="B59" s="98" t="s">
        <v>100</v>
      </c>
      <c r="C59" s="98" t="s">
        <v>304</v>
      </c>
      <c r="D59" s="98" t="s">
        <v>306</v>
      </c>
      <c r="E59" s="98" t="s">
        <v>234</v>
      </c>
      <c r="F59" s="145">
        <f t="shared" si="5"/>
        <v>0.41180555555555542</v>
      </c>
      <c r="G59" s="112">
        <v>4</v>
      </c>
      <c r="H59" s="145">
        <f t="shared" si="4"/>
        <v>0.41458333333333319</v>
      </c>
      <c r="I59" s="133"/>
    </row>
    <row r="60" spans="1:9" ht="15.75" x14ac:dyDescent="0.25">
      <c r="A60" s="85" t="s">
        <v>184</v>
      </c>
      <c r="B60" s="97"/>
      <c r="C60" s="97" t="s">
        <v>187</v>
      </c>
      <c r="D60" s="97"/>
      <c r="E60" s="97"/>
      <c r="F60" s="144"/>
      <c r="G60" s="111"/>
      <c r="H60" s="144"/>
      <c r="I60" s="132"/>
    </row>
    <row r="61" spans="1:9" ht="14.25" x14ac:dyDescent="0.2">
      <c r="A61" s="86" t="s">
        <v>185</v>
      </c>
      <c r="B61" s="98" t="s">
        <v>100</v>
      </c>
      <c r="C61" s="98" t="s">
        <v>188</v>
      </c>
      <c r="D61" s="98"/>
      <c r="E61" s="98" t="s">
        <v>189</v>
      </c>
      <c r="F61" s="145">
        <f>H58</f>
        <v>0.41180555555555542</v>
      </c>
      <c r="G61" s="112">
        <v>5</v>
      </c>
      <c r="H61" s="145">
        <f>F61+TIME(0,G61,0)</f>
        <v>0.41527777777777763</v>
      </c>
      <c r="I61" s="133"/>
    </row>
    <row r="62" spans="1:9" ht="15" x14ac:dyDescent="0.2">
      <c r="A62" s="84" t="s">
        <v>186</v>
      </c>
      <c r="B62" s="96"/>
      <c r="C62" s="96" t="s">
        <v>190</v>
      </c>
      <c r="D62" s="96"/>
      <c r="E62" s="96"/>
      <c r="F62" s="143">
        <f>H61</f>
        <v>0.41527777777777763</v>
      </c>
      <c r="G62" s="110">
        <v>0</v>
      </c>
      <c r="H62" s="143">
        <f>F62+TIME(0,G62,0)</f>
        <v>0.41527777777777763</v>
      </c>
      <c r="I62" s="131"/>
    </row>
    <row r="64" spans="1:9" ht="15.75" x14ac:dyDescent="0.25">
      <c r="A64" s="89" t="s">
        <v>191</v>
      </c>
      <c r="B64" s="101"/>
      <c r="C64" s="101" t="s">
        <v>192</v>
      </c>
      <c r="D64" s="101"/>
      <c r="E64" s="101" t="s">
        <v>248</v>
      </c>
      <c r="F64" s="148">
        <f>H62</f>
        <v>0.41527777777777763</v>
      </c>
      <c r="G64" s="115">
        <v>0</v>
      </c>
      <c r="H64" s="148">
        <f>F64+TIME(0,G64,0)</f>
        <v>0.41527777777777763</v>
      </c>
      <c r="I64" s="101"/>
    </row>
    <row r="65" spans="1:9" x14ac:dyDescent="0.2">
      <c r="A65" s="90"/>
      <c r="B65" s="90"/>
      <c r="C65" s="90" t="s">
        <v>193</v>
      </c>
      <c r="D65" s="90"/>
      <c r="E65" s="90"/>
      <c r="F65" s="149"/>
      <c r="G65" s="116">
        <f>(H65-H64) * 24 * 60</f>
        <v>2.0000000000002327</v>
      </c>
      <c r="H65" s="149">
        <v>0.41666666666666669</v>
      </c>
      <c r="I65" s="90"/>
    </row>
    <row r="67" spans="1:9" ht="15.75" x14ac:dyDescent="0.25">
      <c r="A67" s="301" t="s">
        <v>294</v>
      </c>
      <c r="B67" s="302"/>
      <c r="C67" s="302"/>
      <c r="D67" s="302"/>
      <c r="E67" s="302"/>
      <c r="F67" s="302"/>
      <c r="G67" s="302"/>
      <c r="H67" s="302"/>
      <c r="I67" s="302"/>
    </row>
    <row r="68" spans="1:9" s="7" customFormat="1" ht="31.5" x14ac:dyDescent="0.25">
      <c r="A68" s="81" t="s">
        <v>90</v>
      </c>
      <c r="B68" s="81" t="s">
        <v>91</v>
      </c>
      <c r="C68" s="81" t="s">
        <v>45</v>
      </c>
      <c r="D68" s="81" t="s">
        <v>92</v>
      </c>
      <c r="E68" s="81" t="s">
        <v>93</v>
      </c>
      <c r="F68" s="140" t="s">
        <v>94</v>
      </c>
      <c r="G68" s="107" t="s">
        <v>95</v>
      </c>
      <c r="H68" s="140" t="s">
        <v>96</v>
      </c>
      <c r="I68" s="81" t="s">
        <v>231</v>
      </c>
    </row>
    <row r="69" spans="1:9" ht="15.75" x14ac:dyDescent="0.25">
      <c r="A69" s="82" t="s">
        <v>97</v>
      </c>
      <c r="B69" s="94"/>
      <c r="C69" s="94" t="s">
        <v>98</v>
      </c>
      <c r="D69" s="94"/>
      <c r="E69" s="94"/>
      <c r="F69" s="141"/>
      <c r="G69" s="108"/>
      <c r="H69" s="141"/>
      <c r="I69" s="129"/>
    </row>
    <row r="70" spans="1:9" ht="15" x14ac:dyDescent="0.2">
      <c r="A70" s="83" t="s">
        <v>99</v>
      </c>
      <c r="B70" s="95" t="s">
        <v>100</v>
      </c>
      <c r="C70" s="95" t="s">
        <v>101</v>
      </c>
      <c r="D70" s="95"/>
      <c r="E70" s="95" t="s">
        <v>248</v>
      </c>
      <c r="F70" s="142">
        <v>0.4375</v>
      </c>
      <c r="G70" s="109">
        <v>1</v>
      </c>
      <c r="H70" s="142">
        <f>F70+TIME(0,G70,0)</f>
        <v>0.43819444444444444</v>
      </c>
      <c r="I70" s="130"/>
    </row>
    <row r="71" spans="1:9" ht="15" x14ac:dyDescent="0.2">
      <c r="A71" s="83" t="s">
        <v>102</v>
      </c>
      <c r="B71" s="95" t="s">
        <v>100</v>
      </c>
      <c r="C71" s="95" t="s">
        <v>194</v>
      </c>
      <c r="D71" s="95"/>
      <c r="E71" s="95" t="s">
        <v>0</v>
      </c>
      <c r="F71" s="142">
        <f>H70</f>
        <v>0.43819444444444444</v>
      </c>
      <c r="G71" s="109">
        <v>1</v>
      </c>
      <c r="H71" s="142">
        <f>F71+TIME(0,G71,0)</f>
        <v>0.43888888888888888</v>
      </c>
      <c r="I71" s="130"/>
    </row>
    <row r="72" spans="1:9" ht="15" x14ac:dyDescent="0.2">
      <c r="A72" s="84" t="s">
        <v>103</v>
      </c>
      <c r="B72" s="96" t="s">
        <v>1</v>
      </c>
      <c r="C72" s="96" t="s">
        <v>195</v>
      </c>
      <c r="D72" s="96"/>
      <c r="E72" s="96" t="s">
        <v>248</v>
      </c>
      <c r="F72" s="143">
        <f>H71</f>
        <v>0.43888888888888888</v>
      </c>
      <c r="G72" s="110">
        <v>1</v>
      </c>
      <c r="H72" s="143">
        <f>F72+TIME(0,G72,0)</f>
        <v>0.43958333333333333</v>
      </c>
      <c r="I72" s="131"/>
    </row>
    <row r="74" spans="1:9" ht="15.75" x14ac:dyDescent="0.25">
      <c r="A74" s="82" t="s">
        <v>109</v>
      </c>
      <c r="B74" s="94"/>
      <c r="C74" s="94" t="s">
        <v>110</v>
      </c>
      <c r="D74" s="94"/>
      <c r="E74" s="94"/>
      <c r="F74" s="141"/>
      <c r="G74" s="108"/>
      <c r="H74" s="141"/>
      <c r="I74" s="129"/>
    </row>
    <row r="75" spans="1:9" ht="15" x14ac:dyDescent="0.2">
      <c r="A75" s="83" t="s">
        <v>111</v>
      </c>
      <c r="B75" s="95" t="s">
        <v>100</v>
      </c>
      <c r="C75" s="95" t="s">
        <v>196</v>
      </c>
      <c r="D75" s="95"/>
      <c r="E75" s="95" t="s">
        <v>234</v>
      </c>
      <c r="F75" s="142">
        <f>H72</f>
        <v>0.43958333333333333</v>
      </c>
      <c r="G75" s="109">
        <v>1</v>
      </c>
      <c r="H75" s="142">
        <f t="shared" ref="H75:H83" si="6">F75+TIME(0,G75,0)</f>
        <v>0.44027777777777777</v>
      </c>
      <c r="I75" s="130"/>
    </row>
    <row r="76" spans="1:9" ht="15" x14ac:dyDescent="0.2">
      <c r="A76" s="83" t="s">
        <v>141</v>
      </c>
      <c r="B76" s="95" t="s">
        <v>100</v>
      </c>
      <c r="C76" s="95" t="s">
        <v>197</v>
      </c>
      <c r="D76" s="95"/>
      <c r="E76" s="95" t="s">
        <v>234</v>
      </c>
      <c r="F76" s="142">
        <f t="shared" ref="F76:F83" si="7">H75</f>
        <v>0.44027777777777777</v>
      </c>
      <c r="G76" s="109">
        <v>1</v>
      </c>
      <c r="H76" s="142">
        <f t="shared" si="6"/>
        <v>0.44097222222222221</v>
      </c>
      <c r="I76" s="130"/>
    </row>
    <row r="77" spans="1:9" ht="15" x14ac:dyDescent="0.2">
      <c r="A77" s="83" t="s">
        <v>143</v>
      </c>
      <c r="B77" s="95" t="s">
        <v>100</v>
      </c>
      <c r="C77" s="95" t="s">
        <v>200</v>
      </c>
      <c r="D77" s="95"/>
      <c r="E77" s="95" t="s">
        <v>248</v>
      </c>
      <c r="F77" s="142">
        <f t="shared" si="7"/>
        <v>0.44097222222222221</v>
      </c>
      <c r="G77" s="109">
        <v>1</v>
      </c>
      <c r="H77" s="142">
        <f t="shared" si="6"/>
        <v>0.44166666666666665</v>
      </c>
      <c r="I77" s="130"/>
    </row>
    <row r="78" spans="1:9" ht="30" x14ac:dyDescent="0.2">
      <c r="A78" s="83" t="s">
        <v>144</v>
      </c>
      <c r="B78" s="95" t="s">
        <v>100</v>
      </c>
      <c r="C78" s="95" t="s">
        <v>201</v>
      </c>
      <c r="D78" s="95"/>
      <c r="E78" s="95" t="s">
        <v>248</v>
      </c>
      <c r="F78" s="142">
        <f t="shared" si="7"/>
        <v>0.44166666666666665</v>
      </c>
      <c r="G78" s="109">
        <v>1</v>
      </c>
      <c r="H78" s="142">
        <f t="shared" si="6"/>
        <v>0.44236111111111109</v>
      </c>
      <c r="I78" s="130"/>
    </row>
    <row r="79" spans="1:9" ht="15" x14ac:dyDescent="0.2">
      <c r="A79" s="83" t="s">
        <v>145</v>
      </c>
      <c r="B79" s="95" t="s">
        <v>100</v>
      </c>
      <c r="C79" s="95" t="s">
        <v>202</v>
      </c>
      <c r="D79" s="95"/>
      <c r="E79" s="95" t="s">
        <v>248</v>
      </c>
      <c r="F79" s="142">
        <f t="shared" si="7"/>
        <v>0.44236111111111109</v>
      </c>
      <c r="G79" s="109">
        <v>1</v>
      </c>
      <c r="H79" s="142">
        <f t="shared" si="6"/>
        <v>0.44305555555555554</v>
      </c>
      <c r="I79" s="130"/>
    </row>
    <row r="80" spans="1:9" ht="15" x14ac:dyDescent="0.2">
      <c r="A80" s="83" t="s">
        <v>146</v>
      </c>
      <c r="B80" s="95" t="s">
        <v>100</v>
      </c>
      <c r="C80" s="95" t="s">
        <v>203</v>
      </c>
      <c r="D80" s="95"/>
      <c r="E80" s="95" t="s">
        <v>248</v>
      </c>
      <c r="F80" s="142">
        <f t="shared" si="7"/>
        <v>0.44305555555555554</v>
      </c>
      <c r="G80" s="109">
        <v>1</v>
      </c>
      <c r="H80" s="142">
        <f t="shared" si="6"/>
        <v>0.44374999999999998</v>
      </c>
      <c r="I80" s="130"/>
    </row>
    <row r="81" spans="1:9" ht="15" x14ac:dyDescent="0.2">
      <c r="A81" s="83" t="s">
        <v>204</v>
      </c>
      <c r="B81" s="95" t="s">
        <v>100</v>
      </c>
      <c r="C81" s="95" t="s">
        <v>205</v>
      </c>
      <c r="D81" s="95"/>
      <c r="E81" s="95" t="s">
        <v>248</v>
      </c>
      <c r="F81" s="142">
        <f t="shared" si="7"/>
        <v>0.44374999999999998</v>
      </c>
      <c r="G81" s="109">
        <v>1</v>
      </c>
      <c r="H81" s="142">
        <f t="shared" si="6"/>
        <v>0.44444444444444442</v>
      </c>
      <c r="I81" s="130"/>
    </row>
    <row r="82" spans="1:9" ht="15" x14ac:dyDescent="0.2">
      <c r="A82" s="83" t="s">
        <v>206</v>
      </c>
      <c r="B82" s="95" t="s">
        <v>100</v>
      </c>
      <c r="C82" s="95" t="s">
        <v>302</v>
      </c>
      <c r="D82" s="95"/>
      <c r="E82" s="95" t="s">
        <v>248</v>
      </c>
      <c r="F82" s="142">
        <f t="shared" si="7"/>
        <v>0.44444444444444442</v>
      </c>
      <c r="G82" s="109">
        <v>1</v>
      </c>
      <c r="H82" s="142">
        <f t="shared" si="6"/>
        <v>0.44513888888888886</v>
      </c>
      <c r="I82" s="130"/>
    </row>
    <row r="83" spans="1:9" ht="15" x14ac:dyDescent="0.2">
      <c r="A83" s="84" t="s">
        <v>207</v>
      </c>
      <c r="B83" s="96" t="s">
        <v>100</v>
      </c>
      <c r="C83" s="96"/>
      <c r="D83" s="96"/>
      <c r="E83" s="96"/>
      <c r="F83" s="143">
        <f t="shared" si="7"/>
        <v>0.44513888888888886</v>
      </c>
      <c r="G83" s="110">
        <v>0</v>
      </c>
      <c r="H83" s="143">
        <f t="shared" si="6"/>
        <v>0.44513888888888886</v>
      </c>
      <c r="I83" s="131"/>
    </row>
    <row r="85" spans="1:9" ht="15.75" x14ac:dyDescent="0.25">
      <c r="A85" s="82" t="s">
        <v>147</v>
      </c>
      <c r="B85" s="94"/>
      <c r="C85" s="94" t="s">
        <v>208</v>
      </c>
      <c r="D85" s="94"/>
      <c r="E85" s="94"/>
      <c r="F85" s="141"/>
      <c r="G85" s="108"/>
      <c r="H85" s="141"/>
      <c r="I85" s="129"/>
    </row>
    <row r="86" spans="1:9" ht="15.75" x14ac:dyDescent="0.25">
      <c r="A86" s="85" t="s">
        <v>149</v>
      </c>
      <c r="B86" s="97"/>
      <c r="C86" s="97" t="s">
        <v>209</v>
      </c>
      <c r="D86" s="97"/>
      <c r="E86" s="97"/>
      <c r="F86" s="144"/>
      <c r="G86" s="111"/>
      <c r="H86" s="144"/>
      <c r="I86" s="132"/>
    </row>
    <row r="87" spans="1:9" ht="14.25" x14ac:dyDescent="0.2">
      <c r="A87" s="86" t="s">
        <v>210</v>
      </c>
      <c r="B87" s="98" t="s">
        <v>1</v>
      </c>
      <c r="C87" s="98" t="s">
        <v>211</v>
      </c>
      <c r="D87" s="98"/>
      <c r="E87" s="98" t="s">
        <v>248</v>
      </c>
      <c r="F87" s="145">
        <f>H83</f>
        <v>0.44513888888888886</v>
      </c>
      <c r="G87" s="112">
        <v>10</v>
      </c>
      <c r="H87" s="145">
        <f>F87+TIME(0,G87,0)</f>
        <v>0.45208333333333328</v>
      </c>
      <c r="I87" s="133"/>
    </row>
    <row r="88" spans="1:9" ht="15.75" x14ac:dyDescent="0.25">
      <c r="A88" s="85" t="s">
        <v>151</v>
      </c>
      <c r="B88" s="97"/>
      <c r="C88" s="97" t="s">
        <v>187</v>
      </c>
      <c r="D88" s="97"/>
      <c r="E88" s="97"/>
      <c r="F88" s="144"/>
      <c r="G88" s="111"/>
      <c r="H88" s="144"/>
      <c r="I88" s="132"/>
    </row>
    <row r="89" spans="1:9" ht="14.25" x14ac:dyDescent="0.2">
      <c r="A89" s="91" t="s">
        <v>212</v>
      </c>
      <c r="B89" s="102" t="s">
        <v>100</v>
      </c>
      <c r="C89" s="102" t="s">
        <v>188</v>
      </c>
      <c r="D89" s="102"/>
      <c r="E89" s="102" t="s">
        <v>189</v>
      </c>
      <c r="F89" s="150">
        <f>H87</f>
        <v>0.45208333333333328</v>
      </c>
      <c r="G89" s="117">
        <v>3</v>
      </c>
      <c r="H89" s="150">
        <f>F89+TIME(0,G89,0)</f>
        <v>0.45416666666666661</v>
      </c>
      <c r="I89" s="136"/>
    </row>
    <row r="91" spans="1:9" ht="15.75" x14ac:dyDescent="0.25">
      <c r="A91" s="82" t="s">
        <v>163</v>
      </c>
      <c r="B91" s="94"/>
      <c r="C91" s="94" t="s">
        <v>213</v>
      </c>
      <c r="D91" s="94"/>
      <c r="E91" s="94"/>
      <c r="F91" s="141"/>
      <c r="G91" s="108"/>
      <c r="H91" s="141"/>
      <c r="I91" s="129"/>
    </row>
    <row r="92" spans="1:9" ht="15" x14ac:dyDescent="0.2">
      <c r="A92" s="84" t="s">
        <v>165</v>
      </c>
      <c r="B92" s="96"/>
      <c r="C92" s="96"/>
      <c r="D92" s="96"/>
      <c r="E92" s="96"/>
      <c r="F92" s="143">
        <f>H89</f>
        <v>0.45416666666666661</v>
      </c>
      <c r="G92" s="110">
        <v>0</v>
      </c>
      <c r="H92" s="143">
        <f>F92+TIME(0,G92,0)</f>
        <v>0.45416666666666661</v>
      </c>
      <c r="I92" s="131"/>
    </row>
    <row r="94" spans="1:9" ht="15.75" x14ac:dyDescent="0.25">
      <c r="A94" s="82" t="s">
        <v>191</v>
      </c>
      <c r="B94" s="94"/>
      <c r="C94" s="94" t="s">
        <v>214</v>
      </c>
      <c r="D94" s="94"/>
      <c r="E94" s="94"/>
      <c r="F94" s="141"/>
      <c r="G94" s="108"/>
      <c r="H94" s="141"/>
      <c r="I94" s="129"/>
    </row>
    <row r="95" spans="1:9" ht="15.75" x14ac:dyDescent="0.25">
      <c r="A95" s="85" t="s">
        <v>198</v>
      </c>
      <c r="B95" s="97"/>
      <c r="C95" s="97" t="s">
        <v>216</v>
      </c>
      <c r="D95" s="97"/>
      <c r="E95" s="97"/>
      <c r="F95" s="144"/>
      <c r="G95" s="111"/>
      <c r="H95" s="144"/>
      <c r="I95" s="132"/>
    </row>
    <row r="96" spans="1:9" ht="14.25" x14ac:dyDescent="0.2">
      <c r="A96" s="91" t="s">
        <v>215</v>
      </c>
      <c r="B96" s="102" t="s">
        <v>1</v>
      </c>
      <c r="C96" s="102" t="s">
        <v>188</v>
      </c>
      <c r="D96" s="102"/>
      <c r="E96" s="102" t="s">
        <v>189</v>
      </c>
      <c r="F96" s="150">
        <f>H92</f>
        <v>0.45416666666666661</v>
      </c>
      <c r="G96" s="117">
        <v>0</v>
      </c>
      <c r="H96" s="150">
        <f>F96+TIME(0,G96,0)</f>
        <v>0.45416666666666661</v>
      </c>
      <c r="I96" s="136"/>
    </row>
    <row r="98" spans="1:9" ht="15.75" x14ac:dyDescent="0.25">
      <c r="A98" s="82" t="s">
        <v>199</v>
      </c>
      <c r="B98" s="94"/>
      <c r="C98" s="94" t="s">
        <v>217</v>
      </c>
      <c r="D98" s="94"/>
      <c r="E98" s="94"/>
      <c r="F98" s="141"/>
      <c r="G98" s="108"/>
      <c r="H98" s="141"/>
      <c r="I98" s="129"/>
    </row>
    <row r="99" spans="1:9" ht="15" x14ac:dyDescent="0.2">
      <c r="A99" s="84" t="s">
        <v>218</v>
      </c>
      <c r="B99" s="96"/>
      <c r="C99" s="96"/>
      <c r="D99" s="96"/>
      <c r="E99" s="96"/>
      <c r="F99" s="143">
        <f>H96</f>
        <v>0.45416666666666661</v>
      </c>
      <c r="G99" s="110">
        <v>0</v>
      </c>
      <c r="H99" s="143">
        <f>F99+TIME(0,G99,0)</f>
        <v>0.45416666666666661</v>
      </c>
      <c r="I99" s="131"/>
    </row>
    <row r="101" spans="1:9" ht="15.75" x14ac:dyDescent="0.25">
      <c r="A101" s="89" t="s">
        <v>219</v>
      </c>
      <c r="B101" s="101"/>
      <c r="C101" s="101" t="s">
        <v>220</v>
      </c>
      <c r="D101" s="101"/>
      <c r="E101" s="101"/>
      <c r="F101" s="148"/>
      <c r="G101" s="115"/>
      <c r="H101" s="148"/>
      <c r="I101" s="101"/>
    </row>
    <row r="102" spans="1:9" ht="15" x14ac:dyDescent="0.2">
      <c r="A102" s="92" t="s">
        <v>221</v>
      </c>
      <c r="B102" s="103" t="s">
        <v>100</v>
      </c>
      <c r="C102" s="103" t="s">
        <v>228</v>
      </c>
      <c r="D102" s="103"/>
      <c r="E102" s="103" t="s">
        <v>248</v>
      </c>
      <c r="F102" s="151">
        <f>H99</f>
        <v>0.45416666666666661</v>
      </c>
      <c r="G102" s="118">
        <v>1</v>
      </c>
      <c r="H102" s="151">
        <f>F102+TIME(0,G102,0)</f>
        <v>0.45486111111111105</v>
      </c>
      <c r="I102" s="103"/>
    </row>
    <row r="103" spans="1:9" ht="15" x14ac:dyDescent="0.2">
      <c r="A103" s="92" t="s">
        <v>222</v>
      </c>
      <c r="B103" s="103" t="s">
        <v>100</v>
      </c>
      <c r="C103" s="103" t="s">
        <v>155</v>
      </c>
      <c r="D103" s="103"/>
      <c r="E103" s="103" t="s">
        <v>248</v>
      </c>
      <c r="F103" s="151">
        <f>H102</f>
        <v>0.45486111111111105</v>
      </c>
      <c r="G103" s="118">
        <v>1</v>
      </c>
      <c r="H103" s="151">
        <f>F103+TIME(0,G103,0)</f>
        <v>0.45555555555555549</v>
      </c>
      <c r="I103" s="103"/>
    </row>
    <row r="104" spans="1:9" ht="15" x14ac:dyDescent="0.2">
      <c r="A104" s="92" t="s">
        <v>229</v>
      </c>
      <c r="B104" s="103" t="s">
        <v>1</v>
      </c>
      <c r="C104" s="103" t="s">
        <v>6</v>
      </c>
      <c r="D104" s="103"/>
      <c r="E104" s="103" t="s">
        <v>248</v>
      </c>
      <c r="F104" s="151">
        <f>H103</f>
        <v>0.45555555555555549</v>
      </c>
      <c r="G104" s="118">
        <v>0</v>
      </c>
      <c r="H104" s="151">
        <f>F104+TIME(0,G104,0)</f>
        <v>0.45555555555555549</v>
      </c>
      <c r="I104" s="103"/>
    </row>
    <row r="105" spans="1:9" x14ac:dyDescent="0.2">
      <c r="A105" s="90"/>
      <c r="B105" s="90"/>
      <c r="C105" s="90" t="s">
        <v>193</v>
      </c>
      <c r="D105" s="90"/>
      <c r="E105" s="90"/>
      <c r="F105" s="149"/>
      <c r="G105" s="116">
        <f>(H105-H104) * 24 * 60</f>
        <v>94.000000000000142</v>
      </c>
      <c r="H105" s="149">
        <v>0.52083333333333337</v>
      </c>
      <c r="I105" s="90"/>
    </row>
  </sheetData>
  <mergeCells count="10">
    <mergeCell ref="A7:I7"/>
    <mergeCell ref="A8:I8"/>
    <mergeCell ref="A12:I12"/>
    <mergeCell ref="A67:I67"/>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 ref="D39" r:id="rId9"/>
    <hyperlink ref="D40:D41" r:id="rId10" display="11-15-0704"/>
    <hyperlink ref="D41:D43" r:id="rId11" display="11-15-0704"/>
  </hyperlinks>
  <pageMargins left="0.7" right="0.7" top="0.75" bottom="0.75" header="0.3" footer="0.3"/>
  <pageSetup paperSize="9" orientation="portrait" horizontalDpi="1200" verticalDpi="1200" r:id="rId12"/>
  <legacy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BL59"/>
  <sheetViews>
    <sheetView showGridLines="0" topLeftCell="A28" zoomScaleNormal="100" zoomScalePageLayoutView="150" workbookViewId="0">
      <selection activeCell="C46" sqref="C46"/>
    </sheetView>
  </sheetViews>
  <sheetFormatPr defaultColWidth="8.85546875" defaultRowHeight="15.75" customHeight="1" x14ac:dyDescent="0.2"/>
  <cols>
    <col min="1" max="1" width="3.7109375" style="159" customWidth="1"/>
    <col min="2" max="2" width="8.42578125" style="159" customWidth="1"/>
    <col min="3" max="3" width="6.42578125" style="159" customWidth="1"/>
    <col min="4" max="4" width="86.7109375" style="159" customWidth="1"/>
    <col min="5" max="5" width="3.42578125" style="159" customWidth="1"/>
    <col min="6" max="6" width="10.85546875" style="159" customWidth="1"/>
    <col min="7" max="7" width="5.7109375" style="159" customWidth="1"/>
    <col min="8" max="8" width="9.7109375" style="159" customWidth="1"/>
    <col min="9" max="9" width="1.140625" style="159" customWidth="1"/>
    <col min="10" max="64" width="8.85546875" style="158"/>
    <col min="65" max="16384" width="8.85546875" style="159"/>
  </cols>
  <sheetData>
    <row r="1" spans="1:64" ht="15.75" customHeight="1" x14ac:dyDescent="0.2">
      <c r="A1" s="155"/>
      <c r="B1" s="155"/>
      <c r="C1" s="155"/>
      <c r="D1" s="155"/>
      <c r="E1" s="155"/>
      <c r="F1" s="155"/>
      <c r="G1" s="155"/>
      <c r="H1" s="156"/>
      <c r="I1" s="157"/>
    </row>
    <row r="2" spans="1:64" ht="15.75" customHeight="1" x14ac:dyDescent="0.2">
      <c r="A2" s="306" t="s">
        <v>253</v>
      </c>
      <c r="B2" s="306"/>
      <c r="C2" s="306"/>
      <c r="D2" s="306"/>
      <c r="E2" s="306"/>
      <c r="F2" s="306"/>
      <c r="G2" s="306"/>
      <c r="H2" s="306"/>
      <c r="I2" s="157"/>
    </row>
    <row r="3" spans="1:64" s="161" customFormat="1" ht="15.75" customHeight="1" x14ac:dyDescent="0.2">
      <c r="A3" s="307" t="s">
        <v>254</v>
      </c>
      <c r="B3" s="307"/>
      <c r="C3" s="307"/>
      <c r="D3" s="307"/>
      <c r="E3" s="307"/>
      <c r="F3" s="307"/>
      <c r="G3" s="307"/>
      <c r="H3" s="307"/>
      <c r="I3" s="160"/>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row>
    <row r="4" spans="1:64" ht="15.75" customHeight="1" x14ac:dyDescent="0.2">
      <c r="A4" s="308" t="s">
        <v>255</v>
      </c>
      <c r="B4" s="308"/>
      <c r="C4" s="308"/>
      <c r="D4" s="308"/>
      <c r="E4" s="308"/>
      <c r="F4" s="308"/>
      <c r="G4" s="308"/>
      <c r="H4" s="308"/>
      <c r="I4" s="162"/>
    </row>
    <row r="5" spans="1:64" ht="15.75" customHeight="1" x14ac:dyDescent="0.2">
      <c r="A5" s="163"/>
      <c r="B5" s="164"/>
      <c r="C5" s="165"/>
      <c r="D5" s="166"/>
      <c r="E5" s="166"/>
      <c r="F5" s="166"/>
      <c r="G5" s="166"/>
      <c r="H5" s="167"/>
      <c r="I5" s="168"/>
    </row>
    <row r="6" spans="1:64" ht="15.75" customHeight="1" x14ac:dyDescent="0.2">
      <c r="A6" s="163" t="s">
        <v>256</v>
      </c>
      <c r="B6" s="169"/>
      <c r="C6" s="165"/>
      <c r="D6" s="166"/>
      <c r="E6" s="166"/>
      <c r="F6" s="166"/>
      <c r="G6" s="166"/>
      <c r="H6" s="167"/>
      <c r="I6" s="168"/>
    </row>
    <row r="7" spans="1:64" ht="15.75" customHeight="1" x14ac:dyDescent="0.2">
      <c r="A7" s="170"/>
      <c r="B7" s="171"/>
      <c r="C7" s="305"/>
      <c r="D7" s="305"/>
      <c r="E7" s="305"/>
      <c r="F7" s="305"/>
      <c r="G7" s="305"/>
      <c r="H7" s="305"/>
      <c r="I7" s="305"/>
    </row>
    <row r="8" spans="1:64" ht="15.75" customHeight="1" x14ac:dyDescent="0.2">
      <c r="A8" s="170"/>
      <c r="B8" s="304" t="s">
        <v>257</v>
      </c>
      <c r="C8" s="304"/>
      <c r="D8" s="304"/>
      <c r="E8" s="304"/>
      <c r="F8" s="304"/>
      <c r="G8" s="304"/>
      <c r="H8" s="304"/>
      <c r="I8" s="304"/>
    </row>
    <row r="9" spans="1:64" ht="15.75" customHeight="1" x14ac:dyDescent="0.2">
      <c r="A9" s="172"/>
      <c r="B9" s="173"/>
      <c r="C9" s="174"/>
      <c r="D9" s="174"/>
      <c r="E9" s="174"/>
      <c r="F9" s="174"/>
      <c r="G9" s="174"/>
      <c r="H9" s="175"/>
      <c r="I9" s="174"/>
    </row>
    <row r="10" spans="1:64" ht="15.75" customHeight="1" x14ac:dyDescent="0.2">
      <c r="A10" s="176"/>
      <c r="B10" s="177">
        <v>1</v>
      </c>
      <c r="C10" s="178" t="s">
        <v>258</v>
      </c>
      <c r="D10" s="179" t="s">
        <v>259</v>
      </c>
      <c r="E10" s="179" t="s">
        <v>260</v>
      </c>
      <c r="F10" s="179" t="s">
        <v>261</v>
      </c>
      <c r="G10" s="180">
        <v>1</v>
      </c>
      <c r="H10" s="181">
        <v>0.4375</v>
      </c>
      <c r="I10" s="182"/>
    </row>
    <row r="11" spans="1:64" s="161" customFormat="1" ht="15.75" customHeight="1" x14ac:dyDescent="0.2">
      <c r="A11" s="183"/>
      <c r="B11" s="184">
        <v>2</v>
      </c>
      <c r="C11" s="185" t="s">
        <v>258</v>
      </c>
      <c r="D11" s="186" t="s">
        <v>262</v>
      </c>
      <c r="E11" s="187" t="s">
        <v>260</v>
      </c>
      <c r="F11" s="187" t="s">
        <v>261</v>
      </c>
      <c r="G11" s="188">
        <v>10</v>
      </c>
      <c r="H11" s="189">
        <f t="shared" ref="H11:H19" si="0">H10+TIME(0,G10,0)</f>
        <v>0.43819444444444444</v>
      </c>
      <c r="I11" s="160"/>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8"/>
      <c r="BJ11" s="158"/>
      <c r="BK11" s="158"/>
      <c r="BL11" s="158"/>
    </row>
    <row r="12" spans="1:64" ht="15.75" customHeight="1" x14ac:dyDescent="0.2">
      <c r="A12" s="190"/>
      <c r="B12" s="191">
        <f>B11+1</f>
        <v>3</v>
      </c>
      <c r="C12" s="192" t="s">
        <v>258</v>
      </c>
      <c r="D12" s="193" t="s">
        <v>263</v>
      </c>
      <c r="E12" s="179" t="s">
        <v>260</v>
      </c>
      <c r="F12" s="179" t="s">
        <v>261</v>
      </c>
      <c r="G12" s="180">
        <v>4</v>
      </c>
      <c r="H12" s="194">
        <f t="shared" si="0"/>
        <v>0.44513888888888886</v>
      </c>
      <c r="I12" s="182"/>
    </row>
    <row r="13" spans="1:64" s="161" customFormat="1" ht="15.75" customHeight="1" x14ac:dyDescent="0.2">
      <c r="A13" s="183"/>
      <c r="B13" s="195">
        <f t="shared" ref="B13:B19" si="1">B12+1</f>
        <v>4</v>
      </c>
      <c r="C13" s="185" t="s">
        <v>100</v>
      </c>
      <c r="D13" s="196" t="s">
        <v>264</v>
      </c>
      <c r="E13" s="187" t="s">
        <v>260</v>
      </c>
      <c r="F13" s="187" t="s">
        <v>261</v>
      </c>
      <c r="G13" s="188">
        <v>5</v>
      </c>
      <c r="H13" s="189">
        <f t="shared" si="0"/>
        <v>0.44791666666666663</v>
      </c>
      <c r="I13" s="160"/>
      <c r="J13" s="158"/>
      <c r="K13" s="158"/>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8"/>
      <c r="BJ13" s="158"/>
      <c r="BK13" s="158"/>
      <c r="BL13" s="158"/>
    </row>
    <row r="14" spans="1:64" s="203" customFormat="1" ht="15.75" customHeight="1" x14ac:dyDescent="0.2">
      <c r="A14" s="197"/>
      <c r="B14" s="198">
        <f t="shared" si="1"/>
        <v>5</v>
      </c>
      <c r="C14" s="199" t="s">
        <v>1</v>
      </c>
      <c r="D14" s="200" t="s">
        <v>265</v>
      </c>
      <c r="E14" s="199" t="s">
        <v>260</v>
      </c>
      <c r="F14" s="199" t="s">
        <v>0</v>
      </c>
      <c r="G14" s="201">
        <v>15</v>
      </c>
      <c r="H14" s="194">
        <f t="shared" si="0"/>
        <v>0.45138888888888884</v>
      </c>
      <c r="I14" s="202"/>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row>
    <row r="15" spans="1:64" s="161" customFormat="1" ht="15.75" customHeight="1" x14ac:dyDescent="0.2">
      <c r="A15" s="183"/>
      <c r="B15" s="204">
        <f t="shared" si="1"/>
        <v>6</v>
      </c>
      <c r="C15" s="185" t="s">
        <v>266</v>
      </c>
      <c r="D15" s="205" t="s">
        <v>267</v>
      </c>
      <c r="E15" s="187" t="s">
        <v>260</v>
      </c>
      <c r="F15" s="187" t="s">
        <v>0</v>
      </c>
      <c r="G15" s="188">
        <v>5</v>
      </c>
      <c r="H15" s="189">
        <f t="shared" si="0"/>
        <v>0.46180555555555552</v>
      </c>
      <c r="I15" s="160"/>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4" s="203" customFormat="1" ht="15.75" customHeight="1" x14ac:dyDescent="0.2">
      <c r="A16" s="197"/>
      <c r="B16" s="198">
        <f t="shared" si="1"/>
        <v>7</v>
      </c>
      <c r="C16" s="199" t="s">
        <v>1</v>
      </c>
      <c r="D16" s="200" t="s">
        <v>268</v>
      </c>
      <c r="E16" s="199" t="s">
        <v>260</v>
      </c>
      <c r="F16" s="199" t="s">
        <v>0</v>
      </c>
      <c r="G16" s="201">
        <v>20</v>
      </c>
      <c r="H16" s="194">
        <f t="shared" si="0"/>
        <v>0.46527777777777773</v>
      </c>
      <c r="I16" s="202"/>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58"/>
      <c r="AV16" s="158"/>
      <c r="AW16" s="158"/>
      <c r="AX16" s="158"/>
      <c r="AY16" s="158"/>
      <c r="AZ16" s="158"/>
      <c r="BA16" s="158"/>
      <c r="BB16" s="158"/>
      <c r="BC16" s="158"/>
      <c r="BD16" s="158"/>
      <c r="BE16" s="158"/>
      <c r="BF16" s="158"/>
      <c r="BG16" s="158"/>
      <c r="BH16" s="158"/>
      <c r="BI16" s="158"/>
      <c r="BJ16" s="158"/>
      <c r="BK16" s="158"/>
      <c r="BL16" s="158"/>
    </row>
    <row r="17" spans="1:64" s="161" customFormat="1" ht="15.75" customHeight="1" x14ac:dyDescent="0.2">
      <c r="A17" s="183"/>
      <c r="B17" s="195">
        <f t="shared" si="1"/>
        <v>8</v>
      </c>
      <c r="C17" s="185" t="s">
        <v>266</v>
      </c>
      <c r="D17" s="205" t="s">
        <v>269</v>
      </c>
      <c r="E17" s="187" t="s">
        <v>260</v>
      </c>
      <c r="F17" s="187" t="s">
        <v>0</v>
      </c>
      <c r="G17" s="188">
        <v>20</v>
      </c>
      <c r="H17" s="189">
        <f t="shared" si="0"/>
        <v>0.47916666666666663</v>
      </c>
      <c r="I17" s="160"/>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c r="AQ17" s="158"/>
      <c r="AR17" s="158"/>
      <c r="AS17" s="158"/>
      <c r="AT17" s="158"/>
      <c r="AU17" s="158"/>
      <c r="AV17" s="158"/>
      <c r="AW17" s="158"/>
      <c r="AX17" s="158"/>
      <c r="AY17" s="158"/>
      <c r="AZ17" s="158"/>
      <c r="BA17" s="158"/>
      <c r="BB17" s="158"/>
      <c r="BC17" s="158"/>
      <c r="BD17" s="158"/>
      <c r="BE17" s="158"/>
      <c r="BF17" s="158"/>
      <c r="BG17" s="158"/>
      <c r="BH17" s="158"/>
      <c r="BI17" s="158"/>
      <c r="BJ17" s="158"/>
      <c r="BK17" s="158"/>
      <c r="BL17" s="158"/>
    </row>
    <row r="18" spans="1:64" s="203" customFormat="1" ht="15.75" customHeight="1" x14ac:dyDescent="0.2">
      <c r="A18" s="197"/>
      <c r="B18" s="198">
        <f t="shared" si="1"/>
        <v>9</v>
      </c>
      <c r="C18" s="199" t="s">
        <v>1</v>
      </c>
      <c r="D18" s="200" t="s">
        <v>270</v>
      </c>
      <c r="E18" s="199" t="s">
        <v>260</v>
      </c>
      <c r="F18" s="199" t="s">
        <v>0</v>
      </c>
      <c r="G18" s="201">
        <v>20</v>
      </c>
      <c r="H18" s="194">
        <f t="shared" si="0"/>
        <v>0.49305555555555552</v>
      </c>
      <c r="I18" s="202"/>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8"/>
      <c r="BA18" s="158"/>
      <c r="BB18" s="158"/>
      <c r="BC18" s="158"/>
      <c r="BD18" s="158"/>
      <c r="BE18" s="158"/>
      <c r="BF18" s="158"/>
      <c r="BG18" s="158"/>
      <c r="BH18" s="158"/>
      <c r="BI18" s="158"/>
      <c r="BJ18" s="158"/>
      <c r="BK18" s="158"/>
      <c r="BL18" s="158"/>
    </row>
    <row r="19" spans="1:64" s="161" customFormat="1" ht="15.75" customHeight="1" x14ac:dyDescent="0.2">
      <c r="A19" s="183"/>
      <c r="B19" s="195">
        <f t="shared" si="1"/>
        <v>10</v>
      </c>
      <c r="C19" s="185" t="s">
        <v>266</v>
      </c>
      <c r="D19" s="205" t="s">
        <v>271</v>
      </c>
      <c r="E19" s="187" t="s">
        <v>260</v>
      </c>
      <c r="F19" s="187" t="s">
        <v>0</v>
      </c>
      <c r="G19" s="188">
        <v>20</v>
      </c>
      <c r="H19" s="189">
        <f t="shared" si="0"/>
        <v>0.50694444444444442</v>
      </c>
      <c r="I19" s="160"/>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158"/>
      <c r="AR19" s="158"/>
      <c r="AS19" s="158"/>
      <c r="AT19" s="158"/>
      <c r="AU19" s="158"/>
      <c r="AV19" s="158"/>
      <c r="AW19" s="158"/>
      <c r="AX19" s="158"/>
      <c r="AY19" s="158"/>
      <c r="AZ19" s="158"/>
      <c r="BA19" s="158"/>
      <c r="BB19" s="158"/>
      <c r="BC19" s="158"/>
      <c r="BD19" s="158"/>
      <c r="BE19" s="158"/>
      <c r="BF19" s="158"/>
      <c r="BG19" s="158"/>
      <c r="BH19" s="158"/>
      <c r="BI19" s="158"/>
      <c r="BJ19" s="158"/>
      <c r="BK19" s="158"/>
      <c r="BL19" s="158"/>
    </row>
    <row r="20" spans="1:64" ht="15.75" customHeight="1" x14ac:dyDescent="0.2">
      <c r="A20" s="190"/>
      <c r="B20" s="206">
        <f>B19+1</f>
        <v>11</v>
      </c>
      <c r="C20" s="179" t="s">
        <v>258</v>
      </c>
      <c r="D20" s="179" t="s">
        <v>192</v>
      </c>
      <c r="E20" s="179" t="s">
        <v>260</v>
      </c>
      <c r="F20" s="179" t="s">
        <v>0</v>
      </c>
      <c r="G20" s="180">
        <v>5</v>
      </c>
      <c r="H20" s="194">
        <f>H19+TIME(0,G19,0)</f>
        <v>0.52083333333333326</v>
      </c>
      <c r="I20" s="182"/>
    </row>
    <row r="21" spans="1:64" s="203" customFormat="1" ht="15.75" customHeight="1" x14ac:dyDescent="0.2">
      <c r="A21" s="207"/>
      <c r="B21" s="208"/>
      <c r="C21" s="209"/>
      <c r="D21" s="209"/>
      <c r="E21" s="209"/>
      <c r="F21" s="209"/>
      <c r="G21" s="210"/>
      <c r="H21" s="211"/>
      <c r="I21" s="212"/>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8"/>
      <c r="AY21" s="158"/>
      <c r="AZ21" s="158"/>
      <c r="BA21" s="158"/>
      <c r="BB21" s="158"/>
      <c r="BC21" s="158"/>
      <c r="BD21" s="158"/>
      <c r="BE21" s="158"/>
      <c r="BF21" s="158"/>
      <c r="BG21" s="158"/>
      <c r="BH21" s="158"/>
      <c r="BI21" s="158"/>
      <c r="BJ21" s="158"/>
      <c r="BK21" s="158"/>
      <c r="BL21" s="158"/>
    </row>
    <row r="22" spans="1:64" ht="15.75" customHeight="1" x14ac:dyDescent="0.2">
      <c r="A22" s="170"/>
      <c r="B22" s="171"/>
      <c r="C22" s="305"/>
      <c r="D22" s="305"/>
      <c r="E22" s="305"/>
      <c r="F22" s="305"/>
      <c r="G22" s="305"/>
      <c r="H22" s="305"/>
      <c r="I22" s="305"/>
    </row>
    <row r="23" spans="1:64" ht="15.75" customHeight="1" x14ac:dyDescent="0.2">
      <c r="A23" s="170"/>
      <c r="B23" s="304" t="s">
        <v>272</v>
      </c>
      <c r="C23" s="304"/>
      <c r="D23" s="304"/>
      <c r="E23" s="304"/>
      <c r="F23" s="304"/>
      <c r="G23" s="304"/>
      <c r="H23" s="304"/>
      <c r="I23" s="304"/>
    </row>
    <row r="24" spans="1:64" ht="15.75" customHeight="1" x14ac:dyDescent="0.2">
      <c r="A24" s="172"/>
      <c r="B24" s="173"/>
      <c r="C24" s="174"/>
      <c r="D24" s="174"/>
      <c r="E24" s="174"/>
      <c r="F24" s="174"/>
      <c r="G24" s="174"/>
      <c r="H24" s="175"/>
      <c r="I24" s="174"/>
    </row>
    <row r="25" spans="1:64" ht="15.75" customHeight="1" x14ac:dyDescent="0.2">
      <c r="A25" s="176"/>
      <c r="B25" s="213">
        <f>B20+1</f>
        <v>12</v>
      </c>
      <c r="C25" s="178" t="s">
        <v>258</v>
      </c>
      <c r="D25" s="179" t="s">
        <v>259</v>
      </c>
      <c r="E25" s="179" t="s">
        <v>260</v>
      </c>
      <c r="F25" s="179" t="s">
        <v>261</v>
      </c>
      <c r="G25" s="180">
        <v>1</v>
      </c>
      <c r="H25" s="181">
        <v>0.5625</v>
      </c>
      <c r="I25" s="182"/>
    </row>
    <row r="26" spans="1:64" s="161" customFormat="1" ht="15.75" customHeight="1" x14ac:dyDescent="0.2">
      <c r="A26" s="183"/>
      <c r="B26" s="204">
        <f>B25+1</f>
        <v>13</v>
      </c>
      <c r="C26" s="185" t="s">
        <v>266</v>
      </c>
      <c r="D26" s="214" t="s">
        <v>273</v>
      </c>
      <c r="E26" s="187" t="s">
        <v>260</v>
      </c>
      <c r="F26" s="187" t="s">
        <v>0</v>
      </c>
      <c r="G26" s="188">
        <v>39</v>
      </c>
      <c r="H26" s="189">
        <f t="shared" ref="H26:H29" si="2">H25+TIME(0,G25,0)</f>
        <v>0.56319444444444444</v>
      </c>
      <c r="I26" s="160"/>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c r="AQ26" s="158"/>
      <c r="AR26" s="158"/>
      <c r="AS26" s="158"/>
      <c r="AT26" s="158"/>
      <c r="AU26" s="158"/>
      <c r="AV26" s="158"/>
      <c r="AW26" s="158"/>
      <c r="AX26" s="158"/>
      <c r="AY26" s="158"/>
      <c r="AZ26" s="158"/>
      <c r="BA26" s="158"/>
      <c r="BB26" s="158"/>
      <c r="BC26" s="158"/>
      <c r="BD26" s="158"/>
      <c r="BE26" s="158"/>
      <c r="BF26" s="158"/>
      <c r="BG26" s="158"/>
      <c r="BH26" s="158"/>
      <c r="BI26" s="158"/>
      <c r="BJ26" s="158"/>
      <c r="BK26" s="158"/>
      <c r="BL26" s="158"/>
    </row>
    <row r="27" spans="1:64" ht="15.75" customHeight="1" x14ac:dyDescent="0.2">
      <c r="A27" s="190"/>
      <c r="B27" s="215">
        <f t="shared" ref="B27:B29" si="3">B26+1</f>
        <v>14</v>
      </c>
      <c r="C27" s="192" t="s">
        <v>266</v>
      </c>
      <c r="D27" s="216" t="s">
        <v>274</v>
      </c>
      <c r="E27" s="179" t="s">
        <v>260</v>
      </c>
      <c r="F27" s="179" t="s">
        <v>0</v>
      </c>
      <c r="G27" s="180">
        <v>40</v>
      </c>
      <c r="H27" s="194">
        <f t="shared" si="2"/>
        <v>0.59027777777777779</v>
      </c>
      <c r="I27" s="182"/>
    </row>
    <row r="28" spans="1:64" s="161" customFormat="1" ht="15.75" customHeight="1" x14ac:dyDescent="0.2">
      <c r="A28" s="183"/>
      <c r="B28" s="204">
        <f t="shared" si="3"/>
        <v>15</v>
      </c>
      <c r="C28" s="185" t="s">
        <v>266</v>
      </c>
      <c r="D28" s="217" t="s">
        <v>275</v>
      </c>
      <c r="E28" s="187" t="s">
        <v>260</v>
      </c>
      <c r="F28" s="187" t="s">
        <v>0</v>
      </c>
      <c r="G28" s="188">
        <v>40</v>
      </c>
      <c r="H28" s="189">
        <f t="shared" si="2"/>
        <v>0.61805555555555558</v>
      </c>
      <c r="I28" s="160"/>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8"/>
      <c r="AY28" s="158"/>
      <c r="AZ28" s="158"/>
      <c r="BA28" s="158"/>
      <c r="BB28" s="158"/>
      <c r="BC28" s="158"/>
      <c r="BD28" s="158"/>
      <c r="BE28" s="158"/>
      <c r="BF28" s="158"/>
      <c r="BG28" s="158"/>
      <c r="BH28" s="158"/>
      <c r="BI28" s="158"/>
      <c r="BJ28" s="158"/>
      <c r="BK28" s="158"/>
      <c r="BL28" s="158"/>
    </row>
    <row r="29" spans="1:64" ht="15.75" customHeight="1" x14ac:dyDescent="0.2">
      <c r="A29" s="190"/>
      <c r="B29" s="213">
        <f t="shared" si="3"/>
        <v>16</v>
      </c>
      <c r="C29" s="179" t="s">
        <v>258</v>
      </c>
      <c r="D29" s="179" t="s">
        <v>192</v>
      </c>
      <c r="E29" s="179" t="s">
        <v>260</v>
      </c>
      <c r="F29" s="179" t="s">
        <v>0</v>
      </c>
      <c r="G29" s="180">
        <v>1</v>
      </c>
      <c r="H29" s="194">
        <f t="shared" si="2"/>
        <v>0.64583333333333337</v>
      </c>
      <c r="I29" s="182"/>
    </row>
    <row r="30" spans="1:64" s="203" customFormat="1" ht="15.75" customHeight="1" x14ac:dyDescent="0.2">
      <c r="A30" s="207"/>
      <c r="B30" s="208"/>
      <c r="C30" s="209"/>
      <c r="D30" s="209"/>
      <c r="E30" s="209"/>
      <c r="F30" s="209"/>
      <c r="G30" s="210"/>
      <c r="H30" s="211"/>
      <c r="I30" s="212"/>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58"/>
      <c r="AN30" s="158"/>
      <c r="AO30" s="158"/>
      <c r="AP30" s="158"/>
      <c r="AQ30" s="158"/>
      <c r="AR30" s="158"/>
      <c r="AS30" s="158"/>
      <c r="AT30" s="158"/>
      <c r="AU30" s="158"/>
      <c r="AV30" s="158"/>
      <c r="AW30" s="158"/>
      <c r="AX30" s="158"/>
      <c r="AY30" s="158"/>
      <c r="AZ30" s="158"/>
      <c r="BA30" s="158"/>
      <c r="BB30" s="158"/>
      <c r="BC30" s="158"/>
      <c r="BD30" s="158"/>
      <c r="BE30" s="158"/>
      <c r="BF30" s="158"/>
      <c r="BG30" s="158"/>
      <c r="BH30" s="158"/>
      <c r="BI30" s="158"/>
      <c r="BJ30" s="158"/>
      <c r="BK30" s="158"/>
      <c r="BL30" s="158"/>
    </row>
    <row r="31" spans="1:64" ht="15.75" customHeight="1" x14ac:dyDescent="0.2">
      <c r="A31" s="170"/>
      <c r="B31" s="171"/>
      <c r="C31" s="305"/>
      <c r="D31" s="305"/>
      <c r="E31" s="305"/>
      <c r="F31" s="305"/>
      <c r="G31" s="305"/>
      <c r="H31" s="305"/>
      <c r="I31" s="305"/>
    </row>
    <row r="32" spans="1:64" ht="15.75" customHeight="1" x14ac:dyDescent="0.2">
      <c r="A32" s="170"/>
      <c r="B32" s="304" t="s">
        <v>276</v>
      </c>
      <c r="C32" s="304"/>
      <c r="D32" s="304"/>
      <c r="E32" s="304"/>
      <c r="F32" s="304"/>
      <c r="G32" s="304"/>
      <c r="H32" s="304"/>
      <c r="I32" s="304"/>
    </row>
    <row r="33" spans="1:64" ht="15.75" customHeight="1" x14ac:dyDescent="0.2">
      <c r="A33" s="172"/>
      <c r="B33" s="173"/>
      <c r="C33" s="174"/>
      <c r="D33" s="174"/>
      <c r="E33" s="174"/>
      <c r="F33" s="174"/>
      <c r="G33" s="174"/>
      <c r="H33" s="175"/>
      <c r="I33" s="174"/>
    </row>
    <row r="34" spans="1:64" ht="15.75" customHeight="1" x14ac:dyDescent="0.2">
      <c r="A34" s="176"/>
      <c r="B34" s="213">
        <f>B29+1</f>
        <v>17</v>
      </c>
      <c r="C34" s="178" t="s">
        <v>258</v>
      </c>
      <c r="D34" s="179" t="s">
        <v>259</v>
      </c>
      <c r="E34" s="179" t="s">
        <v>260</v>
      </c>
      <c r="F34" s="179" t="s">
        <v>261</v>
      </c>
      <c r="G34" s="180">
        <v>1</v>
      </c>
      <c r="H34" s="194">
        <v>0.66666666666666663</v>
      </c>
      <c r="I34" s="182"/>
    </row>
    <row r="35" spans="1:64" s="161" customFormat="1" ht="15.75" customHeight="1" x14ac:dyDescent="0.2">
      <c r="A35" s="183"/>
      <c r="B35" s="204">
        <f>B34+1</f>
        <v>18</v>
      </c>
      <c r="C35" s="185" t="s">
        <v>266</v>
      </c>
      <c r="D35" s="217" t="s">
        <v>277</v>
      </c>
      <c r="E35" s="187" t="s">
        <v>260</v>
      </c>
      <c r="F35" s="187" t="s">
        <v>0</v>
      </c>
      <c r="G35" s="188">
        <v>40</v>
      </c>
      <c r="H35" s="189">
        <f t="shared" ref="H35" si="4">H34+TIME(0,G34,0)</f>
        <v>0.66736111111111107</v>
      </c>
      <c r="I35" s="160"/>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c r="BI35" s="158"/>
      <c r="BJ35" s="158"/>
      <c r="BK35" s="158"/>
      <c r="BL35" s="158"/>
    </row>
    <row r="36" spans="1:64" s="203" customFormat="1" ht="15.75" customHeight="1" x14ac:dyDescent="0.2">
      <c r="A36" s="197"/>
      <c r="B36" s="215">
        <f t="shared" ref="B36:B38" si="5">B35+1</f>
        <v>19</v>
      </c>
      <c r="C36" s="199" t="s">
        <v>266</v>
      </c>
      <c r="D36" s="218" t="s">
        <v>278</v>
      </c>
      <c r="E36" s="199" t="s">
        <v>260</v>
      </c>
      <c r="F36" s="199" t="s">
        <v>0</v>
      </c>
      <c r="G36" s="201">
        <v>39</v>
      </c>
      <c r="H36" s="194">
        <f>H35+TIME(0,G35,0)</f>
        <v>0.69513888888888886</v>
      </c>
      <c r="I36" s="202"/>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c r="BI36" s="158"/>
      <c r="BJ36" s="158"/>
      <c r="BK36" s="158"/>
      <c r="BL36" s="158"/>
    </row>
    <row r="37" spans="1:64" s="161" customFormat="1" ht="15.75" customHeight="1" x14ac:dyDescent="0.2">
      <c r="A37" s="183"/>
      <c r="B37" s="204">
        <f t="shared" si="5"/>
        <v>20</v>
      </c>
      <c r="C37" s="185" t="s">
        <v>266</v>
      </c>
      <c r="D37" s="217" t="s">
        <v>279</v>
      </c>
      <c r="E37" s="187" t="s">
        <v>260</v>
      </c>
      <c r="F37" s="187" t="s">
        <v>0</v>
      </c>
      <c r="G37" s="188">
        <v>40</v>
      </c>
      <c r="H37" s="189">
        <f>H36+TIME(0,G36,0)</f>
        <v>0.72222222222222221</v>
      </c>
      <c r="I37" s="160"/>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8"/>
      <c r="AY37" s="158"/>
      <c r="AZ37" s="158"/>
      <c r="BA37" s="158"/>
      <c r="BB37" s="158"/>
      <c r="BC37" s="158"/>
      <c r="BD37" s="158"/>
      <c r="BE37" s="158"/>
      <c r="BF37" s="158"/>
      <c r="BG37" s="158"/>
      <c r="BH37" s="158"/>
      <c r="BI37" s="158"/>
      <c r="BJ37" s="158"/>
      <c r="BK37" s="158"/>
      <c r="BL37" s="158"/>
    </row>
    <row r="38" spans="1:64" ht="15.75" customHeight="1" x14ac:dyDescent="0.2">
      <c r="A38" s="190"/>
      <c r="B38" s="213">
        <f t="shared" si="5"/>
        <v>21</v>
      </c>
      <c r="C38" s="179" t="s">
        <v>258</v>
      </c>
      <c r="D38" s="179" t="s">
        <v>192</v>
      </c>
      <c r="E38" s="179" t="s">
        <v>260</v>
      </c>
      <c r="F38" s="179" t="s">
        <v>0</v>
      </c>
      <c r="G38" s="180">
        <v>1</v>
      </c>
      <c r="H38" s="194">
        <f t="shared" ref="H38" si="6">H37+TIME(0,G37,0)</f>
        <v>0.75</v>
      </c>
      <c r="I38" s="182"/>
    </row>
    <row r="39" spans="1:64" s="203" customFormat="1" ht="15.75" customHeight="1" x14ac:dyDescent="0.2">
      <c r="A39" s="207"/>
      <c r="B39" s="208"/>
      <c r="C39" s="209"/>
      <c r="D39" s="209"/>
      <c r="E39" s="209"/>
      <c r="F39" s="209"/>
      <c r="G39" s="210"/>
      <c r="H39" s="211"/>
      <c r="I39" s="212"/>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8"/>
      <c r="AS39" s="158"/>
      <c r="AT39" s="158"/>
      <c r="AU39" s="158"/>
      <c r="AV39" s="158"/>
      <c r="AW39" s="158"/>
      <c r="AX39" s="158"/>
      <c r="AY39" s="158"/>
      <c r="AZ39" s="158"/>
      <c r="BA39" s="158"/>
      <c r="BB39" s="158"/>
      <c r="BC39" s="158"/>
      <c r="BD39" s="158"/>
      <c r="BE39" s="158"/>
      <c r="BF39" s="158"/>
      <c r="BG39" s="158"/>
      <c r="BH39" s="158"/>
      <c r="BI39" s="158"/>
      <c r="BJ39" s="158"/>
      <c r="BK39" s="158"/>
      <c r="BL39" s="158"/>
    </row>
    <row r="40" spans="1:64" s="203" customFormat="1" ht="15.75" customHeight="1" x14ac:dyDescent="0.2">
      <c r="A40" s="170"/>
      <c r="B40" s="171"/>
      <c r="C40" s="305"/>
      <c r="D40" s="305"/>
      <c r="E40" s="305"/>
      <c r="F40" s="305"/>
      <c r="G40" s="305"/>
      <c r="H40" s="305"/>
      <c r="I40" s="305"/>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c r="AQ40" s="158"/>
      <c r="AR40" s="158"/>
      <c r="AS40" s="158"/>
      <c r="AT40" s="158"/>
      <c r="AU40" s="158"/>
      <c r="AV40" s="158"/>
      <c r="AW40" s="158"/>
      <c r="AX40" s="158"/>
      <c r="AY40" s="158"/>
      <c r="AZ40" s="158"/>
      <c r="BA40" s="158"/>
      <c r="BB40" s="158"/>
      <c r="BC40" s="158"/>
      <c r="BD40" s="158"/>
      <c r="BE40" s="158"/>
      <c r="BF40" s="158"/>
      <c r="BG40" s="158"/>
      <c r="BH40" s="158"/>
      <c r="BI40" s="158"/>
      <c r="BJ40" s="158"/>
      <c r="BK40" s="158"/>
      <c r="BL40" s="158"/>
    </row>
    <row r="41" spans="1:64" ht="15.75" customHeight="1" x14ac:dyDescent="0.2">
      <c r="A41" s="170"/>
      <c r="B41" s="304" t="s">
        <v>280</v>
      </c>
      <c r="C41" s="304"/>
      <c r="D41" s="304"/>
      <c r="E41" s="304"/>
      <c r="F41" s="304"/>
      <c r="G41" s="304"/>
      <c r="H41" s="304"/>
      <c r="I41" s="304"/>
    </row>
    <row r="42" spans="1:64" ht="15.75" customHeight="1" x14ac:dyDescent="0.2">
      <c r="A42" s="176"/>
      <c r="B42" s="179">
        <f>B38+1</f>
        <v>22</v>
      </c>
      <c r="C42" s="178" t="s">
        <v>258</v>
      </c>
      <c r="D42" s="179" t="s">
        <v>259</v>
      </c>
      <c r="E42" s="179" t="s">
        <v>260</v>
      </c>
      <c r="F42" s="179" t="s">
        <v>261</v>
      </c>
      <c r="G42" s="180">
        <v>1</v>
      </c>
      <c r="H42" s="181">
        <v>0.375</v>
      </c>
      <c r="I42" s="182"/>
    </row>
    <row r="43" spans="1:64" s="161" customFormat="1" ht="15.75" customHeight="1" x14ac:dyDescent="0.2">
      <c r="A43" s="183"/>
      <c r="B43" s="204">
        <f>B42+1</f>
        <v>23</v>
      </c>
      <c r="C43" s="185" t="s">
        <v>266</v>
      </c>
      <c r="E43" s="187" t="s">
        <v>260</v>
      </c>
      <c r="F43" s="187" t="s">
        <v>0</v>
      </c>
      <c r="G43" s="188">
        <v>15</v>
      </c>
      <c r="H43" s="219">
        <f t="shared" ref="H43" si="7">H42+TIME(0,G42,0)</f>
        <v>0.37569444444444444</v>
      </c>
      <c r="I43" s="160"/>
      <c r="J43" s="158"/>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58"/>
      <c r="AP43" s="158"/>
      <c r="AQ43" s="158"/>
      <c r="AR43" s="158"/>
      <c r="AS43" s="158"/>
      <c r="AT43" s="158"/>
      <c r="AU43" s="158"/>
      <c r="AV43" s="158"/>
      <c r="AW43" s="158"/>
      <c r="AX43" s="158"/>
      <c r="AY43" s="158"/>
      <c r="AZ43" s="158"/>
      <c r="BA43" s="158"/>
      <c r="BB43" s="158"/>
      <c r="BC43" s="158"/>
      <c r="BD43" s="158"/>
      <c r="BE43" s="158"/>
      <c r="BF43" s="158"/>
      <c r="BG43" s="158"/>
      <c r="BH43" s="158"/>
      <c r="BI43" s="158"/>
      <c r="BJ43" s="158"/>
      <c r="BK43" s="158"/>
      <c r="BL43" s="158"/>
    </row>
    <row r="44" spans="1:64" ht="15.75" customHeight="1" x14ac:dyDescent="0.2">
      <c r="A44" s="176"/>
      <c r="B44" s="215">
        <f t="shared" ref="B44:B47" si="8">B43+1</f>
        <v>24</v>
      </c>
      <c r="C44" s="179" t="s">
        <v>1</v>
      </c>
      <c r="D44" s="216" t="s">
        <v>281</v>
      </c>
      <c r="E44" s="179" t="s">
        <v>256</v>
      </c>
      <c r="F44" s="179" t="s">
        <v>0</v>
      </c>
      <c r="G44" s="180">
        <v>15</v>
      </c>
      <c r="H44" s="181">
        <f>H43+TIME(0,G43,0)</f>
        <v>0.38611111111111113</v>
      </c>
      <c r="I44" s="182"/>
    </row>
    <row r="45" spans="1:64" s="161" customFormat="1" ht="15.75" customHeight="1" x14ac:dyDescent="0.2">
      <c r="A45" s="160"/>
      <c r="B45" s="204">
        <f t="shared" si="8"/>
        <v>25</v>
      </c>
      <c r="C45" s="220" t="s">
        <v>100</v>
      </c>
      <c r="D45" s="214" t="s">
        <v>282</v>
      </c>
      <c r="E45" s="220" t="s">
        <v>260</v>
      </c>
      <c r="F45" s="220" t="s">
        <v>0</v>
      </c>
      <c r="G45" s="221">
        <v>10</v>
      </c>
      <c r="H45" s="219">
        <f t="shared" ref="H45:H47" si="9">H44+TIME(0,G44,0)</f>
        <v>0.39652777777777781</v>
      </c>
      <c r="I45" s="160"/>
      <c r="J45" s="158"/>
      <c r="K45" s="158"/>
      <c r="L45" s="158"/>
      <c r="M45" s="158"/>
      <c r="N45" s="158"/>
      <c r="O45" s="158"/>
      <c r="P45" s="158"/>
      <c r="Q45" s="158"/>
      <c r="R45" s="158"/>
      <c r="S45" s="158"/>
      <c r="T45" s="158"/>
      <c r="U45" s="158"/>
      <c r="V45" s="158"/>
      <c r="W45" s="158"/>
      <c r="X45" s="158"/>
      <c r="Y45" s="158"/>
      <c r="Z45" s="158"/>
      <c r="AA45" s="158"/>
      <c r="AB45" s="158"/>
      <c r="AC45" s="158"/>
      <c r="AD45" s="158"/>
      <c r="AE45" s="158"/>
      <c r="AF45" s="158"/>
      <c r="AG45" s="158"/>
      <c r="AH45" s="158"/>
      <c r="AI45" s="158"/>
      <c r="AJ45" s="158"/>
      <c r="AK45" s="158"/>
      <c r="AL45" s="158"/>
      <c r="AM45" s="158"/>
      <c r="AN45" s="158"/>
      <c r="AO45" s="158"/>
      <c r="AP45" s="158"/>
      <c r="AQ45" s="158"/>
      <c r="AR45" s="158"/>
      <c r="AS45" s="158"/>
      <c r="AT45" s="158"/>
      <c r="AU45" s="158"/>
      <c r="AV45" s="158"/>
      <c r="AW45" s="158"/>
      <c r="AX45" s="158"/>
      <c r="AY45" s="158"/>
      <c r="AZ45" s="158"/>
      <c r="BA45" s="158"/>
      <c r="BB45" s="158"/>
      <c r="BC45" s="158"/>
      <c r="BD45" s="158"/>
      <c r="BE45" s="158"/>
      <c r="BF45" s="158"/>
      <c r="BG45" s="158"/>
      <c r="BH45" s="158"/>
      <c r="BI45" s="158"/>
      <c r="BJ45" s="158"/>
      <c r="BK45" s="158"/>
      <c r="BL45" s="158"/>
    </row>
    <row r="46" spans="1:64" ht="15.75" customHeight="1" x14ac:dyDescent="0.2">
      <c r="A46" s="182"/>
      <c r="B46" s="215">
        <f t="shared" si="8"/>
        <v>26</v>
      </c>
      <c r="C46" s="222" t="s">
        <v>266</v>
      </c>
      <c r="D46" s="193" t="s">
        <v>283</v>
      </c>
      <c r="E46" s="223" t="s">
        <v>260</v>
      </c>
      <c r="F46" s="192" t="s">
        <v>261</v>
      </c>
      <c r="G46" s="224">
        <v>19</v>
      </c>
      <c r="H46" s="181">
        <f t="shared" si="9"/>
        <v>0.40347222222222223</v>
      </c>
      <c r="I46" s="182"/>
    </row>
    <row r="47" spans="1:64" ht="15.75" customHeight="1" x14ac:dyDescent="0.2">
      <c r="A47" s="160"/>
      <c r="B47" s="204">
        <f t="shared" si="8"/>
        <v>27</v>
      </c>
      <c r="C47" s="220" t="s">
        <v>258</v>
      </c>
      <c r="D47" s="205" t="s">
        <v>284</v>
      </c>
      <c r="E47" s="220" t="s">
        <v>260</v>
      </c>
      <c r="F47" s="220" t="s">
        <v>261</v>
      </c>
      <c r="G47" s="221">
        <v>0</v>
      </c>
      <c r="H47" s="219">
        <f t="shared" si="9"/>
        <v>0.41666666666666669</v>
      </c>
      <c r="I47" s="160"/>
    </row>
    <row r="48" spans="1:64" ht="15.75" customHeight="1" x14ac:dyDescent="0.2">
      <c r="A48" s="182"/>
      <c r="B48" s="225"/>
      <c r="C48" s="223"/>
      <c r="D48" s="193"/>
      <c r="E48" s="223"/>
      <c r="F48" s="223"/>
      <c r="G48" s="224"/>
      <c r="H48" s="226"/>
      <c r="I48" s="182"/>
    </row>
    <row r="49" spans="1:9" ht="15.75" customHeight="1" x14ac:dyDescent="0.2">
      <c r="A49" s="160"/>
      <c r="B49" s="227"/>
      <c r="C49" s="227" t="s">
        <v>285</v>
      </c>
      <c r="D49" s="228"/>
      <c r="E49" s="228"/>
      <c r="F49" s="228"/>
      <c r="G49" s="229"/>
      <c r="H49" s="230"/>
      <c r="I49" s="160"/>
    </row>
    <row r="50" spans="1:9" ht="15.75" customHeight="1" x14ac:dyDescent="0.2">
      <c r="A50" s="182"/>
      <c r="B50" s="231"/>
      <c r="C50" s="232" t="s">
        <v>286</v>
      </c>
      <c r="D50" s="223"/>
      <c r="E50" s="223"/>
      <c r="F50" s="223"/>
      <c r="G50" s="224"/>
      <c r="H50" s="226"/>
      <c r="I50" s="182"/>
    </row>
    <row r="51" spans="1:9" ht="15.75" customHeight="1" x14ac:dyDescent="0.2">
      <c r="A51" s="160"/>
      <c r="B51" s="227" t="s">
        <v>287</v>
      </c>
      <c r="C51" s="233" t="s">
        <v>288</v>
      </c>
      <c r="D51" s="227"/>
      <c r="E51" s="227"/>
      <c r="F51" s="234"/>
      <c r="G51" s="234"/>
      <c r="H51" s="235"/>
      <c r="I51" s="160"/>
    </row>
    <row r="52" spans="1:9" ht="15.75" customHeight="1" x14ac:dyDescent="0.2">
      <c r="A52" s="182"/>
      <c r="B52" s="236"/>
      <c r="C52" s="236" t="s">
        <v>289</v>
      </c>
      <c r="D52" s="231"/>
      <c r="E52" s="232"/>
      <c r="F52" s="237"/>
      <c r="G52" s="238"/>
      <c r="H52" s="239"/>
      <c r="I52" s="182"/>
    </row>
    <row r="53" spans="1:9" ht="15.75" customHeight="1" x14ac:dyDescent="0.2">
      <c r="A53" s="160"/>
      <c r="B53" s="240"/>
      <c r="C53" s="233" t="s">
        <v>290</v>
      </c>
      <c r="D53" s="227" t="s">
        <v>287</v>
      </c>
      <c r="E53" s="233"/>
      <c r="F53" s="241"/>
      <c r="G53" s="234"/>
      <c r="H53" s="235"/>
      <c r="I53" s="160"/>
    </row>
    <row r="54" spans="1:9" ht="15.75" customHeight="1" x14ac:dyDescent="0.2">
      <c r="A54" s="182"/>
      <c r="B54" s="242"/>
      <c r="C54" s="236" t="s">
        <v>291</v>
      </c>
      <c r="D54" s="236"/>
      <c r="E54" s="236"/>
      <c r="F54" s="243"/>
      <c r="G54" s="243"/>
      <c r="H54" s="244"/>
      <c r="I54" s="182"/>
    </row>
    <row r="55" spans="1:9" ht="15.75" customHeight="1" x14ac:dyDescent="0.2">
      <c r="A55" s="160"/>
      <c r="B55" s="240"/>
      <c r="C55" s="233" t="s">
        <v>292</v>
      </c>
      <c r="D55" s="240"/>
      <c r="E55" s="233"/>
      <c r="F55" s="245"/>
      <c r="G55" s="245"/>
      <c r="H55" s="246"/>
      <c r="I55" s="160"/>
    </row>
    <row r="56" spans="1:9" ht="15.75" customHeight="1" x14ac:dyDescent="0.2">
      <c r="A56" s="247"/>
      <c r="B56" s="247"/>
      <c r="C56" s="247"/>
      <c r="D56" s="247"/>
      <c r="E56" s="247"/>
      <c r="F56" s="247"/>
      <c r="G56" s="247"/>
      <c r="H56" s="248"/>
      <c r="I56" s="182"/>
    </row>
    <row r="57" spans="1:9" ht="15.75" customHeight="1" x14ac:dyDescent="0.2">
      <c r="A57" s="249"/>
      <c r="B57" s="249"/>
      <c r="C57" s="249"/>
      <c r="D57" s="249"/>
      <c r="E57" s="249"/>
      <c r="F57" s="249"/>
      <c r="G57" s="249"/>
      <c r="H57" s="250"/>
      <c r="I57" s="251"/>
    </row>
    <row r="58" spans="1:9" ht="15.75" customHeight="1" x14ac:dyDescent="0.2">
      <c r="A58" s="249"/>
      <c r="B58" s="249"/>
      <c r="C58" s="249"/>
      <c r="D58" s="249"/>
      <c r="E58" s="249"/>
      <c r="F58" s="249"/>
      <c r="G58" s="249"/>
      <c r="H58" s="250"/>
      <c r="I58" s="251"/>
    </row>
    <row r="59" spans="1:9" ht="15.75" customHeight="1" x14ac:dyDescent="0.2">
      <c r="A59" s="247"/>
      <c r="B59" s="247"/>
      <c r="C59" s="247"/>
      <c r="D59" s="247"/>
      <c r="E59" s="247"/>
      <c r="F59" s="247"/>
      <c r="G59" s="247"/>
      <c r="H59" s="248"/>
      <c r="I59" s="252"/>
    </row>
  </sheetData>
  <mergeCells count="11">
    <mergeCell ref="C22:I22"/>
    <mergeCell ref="A2:H2"/>
    <mergeCell ref="A3:H3"/>
    <mergeCell ref="A4:H4"/>
    <mergeCell ref="C7:I7"/>
    <mergeCell ref="B8:I8"/>
    <mergeCell ref="B23:I23"/>
    <mergeCell ref="C31:I31"/>
    <mergeCell ref="B32:I32"/>
    <mergeCell ref="C40:I40"/>
    <mergeCell ref="B41:I41"/>
  </mergeCells>
  <printOptions gridLines="1"/>
  <pageMargins left="0.25" right="0.25" top="0.5" bottom="0.75" header="0.5" footer="0.5"/>
  <pageSetup paperSize="9" scale="65" orientation="portrait" r:id="rId1"/>
  <headerFooter alignWithMargins="0">
    <oddFooter>&amp;L&amp;Z&amp;F  &amp;A&amp;R&amp;D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2.75" x14ac:dyDescent="0.2"/>
  <cols>
    <col min="1" max="1" width="33.140625" customWidth="1"/>
    <col min="2" max="2" width="65.85546875" customWidth="1"/>
  </cols>
  <sheetData>
    <row r="1" spans="1:2" s="12" customFormat="1" x14ac:dyDescent="0.2">
      <c r="A1" s="43" t="s">
        <v>59</v>
      </c>
      <c r="B1" s="43" t="s">
        <v>243</v>
      </c>
    </row>
    <row r="2" spans="1:2" x14ac:dyDescent="0.2">
      <c r="A2" s="43" t="s">
        <v>57</v>
      </c>
      <c r="B2" t="s">
        <v>244</v>
      </c>
    </row>
    <row r="3" spans="1:2" ht="13.5" thickBot="1" x14ac:dyDescent="0.25">
      <c r="A3" s="43" t="s">
        <v>58</v>
      </c>
      <c r="B3" t="s">
        <v>247</v>
      </c>
    </row>
    <row r="4" spans="1:2" s="12" customFormat="1" x14ac:dyDescent="0.2">
      <c r="A4" s="12" t="s">
        <v>53</v>
      </c>
      <c r="B4" s="45">
        <v>42143</v>
      </c>
    </row>
    <row r="5" spans="1:2" s="12" customFormat="1" x14ac:dyDescent="0.2">
      <c r="A5" s="49" t="s">
        <v>56</v>
      </c>
      <c r="B5" s="46">
        <f>B4</f>
        <v>42143</v>
      </c>
    </row>
    <row r="6" spans="1:2" s="12" customFormat="1" ht="13.5" thickBot="1" x14ac:dyDescent="0.25">
      <c r="A6" s="47" t="s">
        <v>54</v>
      </c>
      <c r="B6" s="48">
        <v>2</v>
      </c>
    </row>
    <row r="7" spans="1:2" s="12" customFormat="1" x14ac:dyDescent="0.2">
      <c r="A7" s="47" t="s">
        <v>55</v>
      </c>
      <c r="B7" s="45">
        <f>B4+B6-1</f>
        <v>42144</v>
      </c>
    </row>
    <row r="8" spans="1:2" x14ac:dyDescent="0.2">
      <c r="A8" t="s">
        <v>52</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Title</vt:lpstr>
      <vt:lpstr>802.11 Cover</vt:lpstr>
      <vt:lpstr>Courtesy Notice</vt:lpstr>
      <vt:lpstr>Links</vt:lpstr>
      <vt:lpstr>Agenda Graphic</vt:lpstr>
      <vt:lpstr>WG11</vt:lpstr>
      <vt:lpstr>TGaj Agenda</vt:lpstr>
      <vt:lpstr>Parameters</vt:lpstr>
      <vt:lpstr>'802.11 Cover'!Print_Area</vt:lpstr>
      <vt:lpstr>'Agenda Graphic'!Print_Area</vt:lpstr>
      <vt:lpstr>'Courtesy Notice'!Print_Area</vt:lpstr>
      <vt:lpstr>'TGaj Agenda'!Print_Area</vt:lpstr>
      <vt:lpstr>Title!Print_Area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2015 IEEE 802.11 WG agenda China Interim</dc:title>
  <dc:subject>Agendas for the WG</dc:subject>
  <dc:creator/>
  <cp:keywords>Zhuhai, China</cp:keywords>
  <dc:description>Jon Rosdahl (CSR)</dc:description>
  <cp:lastModifiedBy/>
  <cp:lastPrinted>2011-11-10T14:50:17Z</cp:lastPrinted>
  <dcterms:created xsi:type="dcterms:W3CDTF">2007-05-08T22:03:28Z</dcterms:created>
  <dcterms:modified xsi:type="dcterms:W3CDTF">2015-05-19T02:23:18Z</dcterms:modified>
  <cp:category>China Interim</cp:category>
  <cp:contentStatus>draft agenda</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