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49" r:id="rId6"/>
    <sheet name="CAC" sheetId="850" r:id="rId7"/>
    <sheet name="TGaj Agenda" sheetId="836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'TGaj Agenda'!$A$1:$I$52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50" l="1"/>
  <c r="H26" i="850"/>
  <c r="F26" i="850"/>
  <c r="H24" i="850"/>
  <c r="F24" i="850"/>
  <c r="H22" i="850"/>
  <c r="F22" i="850"/>
  <c r="H20" i="850"/>
  <c r="F20" i="850"/>
  <c r="H18" i="850"/>
  <c r="F18" i="850"/>
  <c r="H16" i="850"/>
  <c r="F16" i="850"/>
  <c r="H14" i="850"/>
  <c r="B8" i="782"/>
  <c r="A8" i="850"/>
  <c r="A3" i="850"/>
  <c r="A2" i="850"/>
  <c r="A1" i="850"/>
  <c r="G229" i="849"/>
  <c r="H228" i="849"/>
  <c r="F228" i="849"/>
  <c r="H227" i="849"/>
  <c r="F227" i="849"/>
  <c r="H226" i="849"/>
  <c r="F226" i="849"/>
  <c r="H223" i="849"/>
  <c r="F223" i="849"/>
  <c r="H222" i="849"/>
  <c r="F222" i="849"/>
  <c r="H221" i="849"/>
  <c r="F221" i="849"/>
  <c r="H220" i="849"/>
  <c r="F220" i="849"/>
  <c r="H219" i="849"/>
  <c r="F219" i="849"/>
  <c r="H218" i="849"/>
  <c r="F218" i="849"/>
  <c r="H215" i="849"/>
  <c r="F215" i="849"/>
  <c r="H214" i="849"/>
  <c r="F214" i="849"/>
  <c r="H212" i="849"/>
  <c r="F212" i="849"/>
  <c r="H211" i="849"/>
  <c r="F211" i="849"/>
  <c r="H210" i="849"/>
  <c r="F210" i="849"/>
  <c r="H209" i="849"/>
  <c r="F209" i="849"/>
  <c r="H208" i="849"/>
  <c r="F208" i="849"/>
  <c r="H207" i="849"/>
  <c r="F207" i="849"/>
  <c r="H206" i="849"/>
  <c r="F206" i="849"/>
  <c r="H204" i="849"/>
  <c r="F204" i="849"/>
  <c r="H203" i="849"/>
  <c r="F203" i="849"/>
  <c r="H202" i="849"/>
  <c r="F202" i="849"/>
  <c r="H201" i="849"/>
  <c r="F201" i="849"/>
  <c r="H200" i="849"/>
  <c r="F200" i="849"/>
  <c r="H199" i="849"/>
  <c r="F199" i="849"/>
  <c r="H197" i="849"/>
  <c r="F197" i="849"/>
  <c r="H196" i="849"/>
  <c r="F196" i="849"/>
  <c r="H195" i="849"/>
  <c r="F195" i="849"/>
  <c r="H191" i="849"/>
  <c r="F191" i="849"/>
  <c r="H188" i="849"/>
  <c r="F188" i="849"/>
  <c r="H187" i="849"/>
  <c r="F187" i="849"/>
  <c r="H186" i="849"/>
  <c r="F186" i="849"/>
  <c r="H185" i="849"/>
  <c r="F185" i="849"/>
  <c r="H184" i="849"/>
  <c r="F184" i="849"/>
  <c r="H182" i="849"/>
  <c r="F182" i="849"/>
  <c r="H181" i="849"/>
  <c r="F181" i="849"/>
  <c r="H179" i="849"/>
  <c r="F179" i="849"/>
  <c r="H178" i="849"/>
  <c r="F178" i="849"/>
  <c r="H177" i="849"/>
  <c r="F177" i="849"/>
  <c r="H176" i="849"/>
  <c r="F176" i="849"/>
  <c r="H175" i="849"/>
  <c r="F175" i="849"/>
  <c r="H174" i="849"/>
  <c r="F174" i="849"/>
  <c r="H173" i="849"/>
  <c r="F173" i="849"/>
  <c r="H171" i="849"/>
  <c r="F171" i="849"/>
  <c r="H170" i="849"/>
  <c r="F170" i="849"/>
  <c r="H169" i="849"/>
  <c r="F169" i="849"/>
  <c r="H168" i="849"/>
  <c r="F168" i="849"/>
  <c r="H167" i="849"/>
  <c r="F167" i="849"/>
  <c r="H166" i="849"/>
  <c r="F166" i="849"/>
  <c r="H164" i="849"/>
  <c r="F164" i="849"/>
  <c r="H163" i="849"/>
  <c r="F163" i="849"/>
  <c r="H162" i="849"/>
  <c r="F162" i="849"/>
  <c r="H161" i="849"/>
  <c r="F161" i="849"/>
  <c r="H160" i="849"/>
  <c r="F160" i="849"/>
  <c r="H159" i="849"/>
  <c r="F159" i="849"/>
  <c r="H155" i="849"/>
  <c r="F155" i="849"/>
  <c r="H154" i="849"/>
  <c r="F154" i="849"/>
  <c r="H153" i="849"/>
  <c r="F153" i="849"/>
  <c r="H152" i="849"/>
  <c r="F152" i="849"/>
  <c r="H151" i="849"/>
  <c r="F151" i="849"/>
  <c r="H150" i="849"/>
  <c r="F150" i="849"/>
  <c r="H149" i="849"/>
  <c r="F149" i="849"/>
  <c r="H148" i="849"/>
  <c r="F148" i="849"/>
  <c r="H147" i="849"/>
  <c r="F147" i="849"/>
  <c r="H144" i="849"/>
  <c r="F144" i="849"/>
  <c r="H143" i="849"/>
  <c r="F143" i="849"/>
  <c r="H142" i="849"/>
  <c r="G137" i="849"/>
  <c r="H136" i="849"/>
  <c r="F136" i="849"/>
  <c r="H134" i="849"/>
  <c r="F134" i="849"/>
  <c r="H133" i="849"/>
  <c r="F133" i="849"/>
  <c r="H132" i="849"/>
  <c r="F132" i="849"/>
  <c r="H131" i="849"/>
  <c r="F131" i="849"/>
  <c r="H130" i="849"/>
  <c r="F130" i="849"/>
  <c r="H129" i="849"/>
  <c r="F129" i="849"/>
  <c r="H128" i="849"/>
  <c r="F128" i="849"/>
  <c r="H127" i="849"/>
  <c r="F127" i="849"/>
  <c r="H126" i="849"/>
  <c r="F126" i="849"/>
  <c r="H125" i="849"/>
  <c r="F125" i="849"/>
  <c r="H124" i="849"/>
  <c r="F124" i="849"/>
  <c r="H121" i="849"/>
  <c r="F121" i="849"/>
  <c r="H120" i="849"/>
  <c r="F120" i="849"/>
  <c r="H118" i="849"/>
  <c r="F118" i="849"/>
  <c r="H117" i="849"/>
  <c r="F117" i="849"/>
  <c r="H116" i="849"/>
  <c r="F116" i="849"/>
  <c r="H115" i="849"/>
  <c r="F115" i="849"/>
  <c r="H111" i="849"/>
  <c r="F111" i="849"/>
  <c r="H110" i="849"/>
  <c r="F110" i="849"/>
  <c r="H107" i="849"/>
  <c r="F107" i="849"/>
  <c r="H106" i="849"/>
  <c r="F106" i="849"/>
  <c r="H105" i="849"/>
  <c r="F105" i="849"/>
  <c r="H104" i="849"/>
  <c r="F104" i="849"/>
  <c r="H103" i="849"/>
  <c r="F103" i="849"/>
  <c r="H100" i="849"/>
  <c r="F100" i="849"/>
  <c r="H99" i="849"/>
  <c r="F99" i="849"/>
  <c r="H98" i="849"/>
  <c r="G93" i="849"/>
  <c r="H92" i="849"/>
  <c r="F92" i="849"/>
  <c r="H90" i="849"/>
  <c r="F90" i="849"/>
  <c r="H89" i="849"/>
  <c r="F89" i="849"/>
  <c r="H87" i="849"/>
  <c r="F87" i="849"/>
  <c r="H86" i="849"/>
  <c r="F86" i="849"/>
  <c r="H85" i="849"/>
  <c r="F85" i="849"/>
  <c r="H84" i="849"/>
  <c r="F84" i="849"/>
  <c r="H83" i="849"/>
  <c r="F83" i="849"/>
  <c r="H82" i="849"/>
  <c r="F82" i="849"/>
  <c r="H81" i="849"/>
  <c r="F81" i="849"/>
  <c r="H79" i="849"/>
  <c r="F79" i="849"/>
  <c r="H78" i="849"/>
  <c r="F78" i="849"/>
  <c r="H77" i="849"/>
  <c r="F77" i="849"/>
  <c r="H76" i="849"/>
  <c r="F76" i="849"/>
  <c r="H75" i="849"/>
  <c r="F75" i="849"/>
  <c r="H74" i="849"/>
  <c r="F74" i="849"/>
  <c r="H72" i="849"/>
  <c r="F72" i="849"/>
  <c r="H71" i="849"/>
  <c r="F71" i="849"/>
  <c r="H70" i="849"/>
  <c r="F70" i="849"/>
  <c r="H69" i="849"/>
  <c r="F69" i="849"/>
  <c r="H68" i="849"/>
  <c r="F68" i="849"/>
  <c r="H67" i="849"/>
  <c r="F67" i="849"/>
  <c r="H66" i="849"/>
  <c r="F66" i="849"/>
  <c r="H65" i="849"/>
  <c r="F65" i="849"/>
  <c r="H64" i="849"/>
  <c r="F64" i="849"/>
  <c r="H63" i="849"/>
  <c r="F63" i="849"/>
  <c r="H62" i="849"/>
  <c r="F62" i="849"/>
  <c r="H58" i="849"/>
  <c r="F58" i="849"/>
  <c r="H57" i="849"/>
  <c r="F57" i="849"/>
  <c r="H56" i="849"/>
  <c r="F56" i="849"/>
  <c r="H55" i="849"/>
  <c r="F55" i="849"/>
  <c r="H54" i="849"/>
  <c r="F54" i="849"/>
  <c r="H53" i="849"/>
  <c r="F53" i="849"/>
  <c r="H52" i="849"/>
  <c r="F52" i="849"/>
  <c r="H51" i="849"/>
  <c r="F51" i="849"/>
  <c r="H50" i="849"/>
  <c r="F50" i="849"/>
  <c r="H49" i="849"/>
  <c r="F49" i="849"/>
  <c r="H48" i="849"/>
  <c r="F48" i="849"/>
  <c r="H47" i="849"/>
  <c r="F47" i="849"/>
  <c r="H44" i="849"/>
  <c r="F44" i="849"/>
  <c r="H43" i="849"/>
  <c r="F43" i="849"/>
  <c r="H42" i="849"/>
  <c r="F42" i="849"/>
  <c r="H41" i="849"/>
  <c r="F41" i="849"/>
  <c r="H40" i="849"/>
  <c r="F40" i="849"/>
  <c r="H39" i="849"/>
  <c r="F39" i="849"/>
  <c r="H38" i="849"/>
  <c r="F38" i="849"/>
  <c r="H37" i="849"/>
  <c r="F37" i="849"/>
  <c r="H35" i="849"/>
  <c r="F35" i="849"/>
  <c r="H34" i="849"/>
  <c r="F34" i="849"/>
  <c r="H33" i="849"/>
  <c r="F33" i="849"/>
  <c r="H32" i="849"/>
  <c r="F32" i="849"/>
  <c r="H31" i="849"/>
  <c r="F31" i="849"/>
  <c r="H30" i="849"/>
  <c r="F30" i="849"/>
  <c r="H29" i="849"/>
  <c r="F29" i="849"/>
  <c r="H28" i="849"/>
  <c r="F28" i="849"/>
  <c r="H27" i="849"/>
  <c r="F27" i="849"/>
  <c r="H26" i="849"/>
  <c r="F26" i="849"/>
  <c r="H24" i="849"/>
  <c r="F24" i="849"/>
  <c r="H20" i="849"/>
  <c r="F20" i="849"/>
  <c r="H19" i="849"/>
  <c r="F19" i="849"/>
  <c r="H18" i="849"/>
  <c r="F18" i="849"/>
  <c r="H17" i="849"/>
  <c r="F17" i="849"/>
  <c r="H16" i="849"/>
  <c r="F16" i="849"/>
  <c r="H15" i="849"/>
  <c r="A8" i="849"/>
  <c r="A3" i="849"/>
  <c r="A2" i="849"/>
  <c r="A1" i="849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<sst xmlns="http://schemas.openxmlformats.org/spreadsheetml/2006/main" count="1268" uniqueCount="620">
  <si>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</si>
  <si>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</si>
  <si>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</si>
  <si>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</si>
  <si>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</si>
  <si>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</si>
  <si>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</si>
  <si>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</si>
  <si>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</si>
  <si>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</si>
  <si>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</si>
  <si>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</si>
  <si>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</si>
  <si>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</si>
  <si>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</si>
  <si>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</si>
  <si>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</si>
  <si>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</si>
  <si>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</si>
  <si>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</si>
  <si>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</si>
  <si>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</si>
  <si>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</si>
  <si>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</si>
  <si>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</si>
  <si>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</si>
  <si>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</si>
  <si>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</si>
  <si>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</si>
  <si>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</si>
  <si>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</si>
  <si>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</si>
  <si>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</si>
  <si>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</si>
  <si>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</si>
  <si>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</si>
  <si>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</si>
  <si>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</si>
  <si>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</si>
  <si>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</si>
  <si>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</si>
  <si>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</si>
  <si>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</si>
  <si>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</si>
  <si>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</si>
  <si>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</si>
  <si>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</si>
  <si>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</si>
  <si>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</si>
  <si>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</si>
  <si>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</si>
  <si>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</si>
  <si>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</si>
  <si>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</si>
  <si>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</si>
  <si>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</si>
  <si>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</si>
  <si>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</si>
  <si>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</si>
  <si>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</si>
  <si>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</si>
  <si>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</si>
  <si>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</si>
  <si>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</si>
  <si>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</si>
  <si>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</si>
  <si>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</si>
  <si>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</si>
  <si>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</si>
  <si>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</si>
  <si>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</si>
  <si>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</si>
  <si>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</si>
  <si>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</si>
  <si>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</si>
  <si>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</si>
  <si>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</si>
  <si>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</si>
  <si>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</si>
  <si>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</si>
  <si>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</si>
  <si>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</si>
  <si>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</si>
  <si>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</si>
  <si>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</si>
  <si>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</si>
  <si>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</si>
  <si>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</si>
  <si>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</si>
  <si>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</si>
  <si>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</si>
  <si>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</si>
  <si>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</si>
  <si>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</si>
  <si>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</si>
  <si>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</si>
  <si>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</si>
  <si>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</si>
  <si>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</si>
  <si>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</si>
  <si>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</si>
  <si>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</si>
  <si>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</si>
  <si>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</si>
  <si>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</si>
  <si>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</si>
  <si>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</si>
  <si>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</si>
  <si>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</si>
  <si>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</si>
  <si>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</si>
  <si>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</si>
  <si>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</si>
  <si>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</si>
  <si>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</si>
  <si>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</si>
  <si>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</si>
  <si>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</si>
  <si>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</si>
  <si>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</si>
  <si>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</si>
  <si>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</si>
  <si>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</si>
  <si>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</si>
  <si>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</si>
  <si>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</si>
  <si>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</si>
  <si>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</si>
  <si>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</si>
  <si>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</si>
  <si>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</si>
  <si>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</si>
  <si>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</si>
  <si>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</si>
  <si>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</si>
  <si>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</si>
  <si>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</si>
  <si>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</si>
  <si>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</si>
  <si>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</si>
  <si>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</si>
  <si>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</si>
  <si>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</si>
  <si>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</si>
  <si>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</si>
  <si>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</si>
  <si>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</si>
  <si>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</si>
  <si>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</si>
  <si>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</si>
  <si>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</si>
  <si>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</si>
  <si>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</si>
  <si>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</si>
  <si>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</si>
  <si>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</si>
  <si>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</si>
  <si>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</si>
  <si>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</si>
  <si>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</si>
  <si>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</si>
  <si>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</si>
  <si>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</si>
  <si>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</si>
  <si>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</si>
  <si>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</si>
  <si>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</si>
  <si>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</si>
  <si>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</si>
  <si>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</si>
  <si>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</si>
  <si>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</si>
  <si>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</si>
  <si>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</si>
  <si>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</si>
  <si>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</si>
  <si>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</si>
  <si>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</si>
  <si>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</si>
  <si>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</si>
  <si>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</si>
  <si>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</si>
  <si>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</si>
  <si>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</si>
  <si>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</si>
  <si>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</si>
  <si>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</si>
  <si>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</si>
  <si>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</si>
  <si>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</si>
  <si>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</si>
  <si>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</si>
  <si>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</si>
  <si>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</si>
  <si>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</si>
  <si>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</si>
  <si>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</si>
  <si>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</si>
  <si>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</si>
  <si>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</si>
  <si>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</si>
  <si>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</si>
  <si>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</si>
  <si>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</si>
  <si>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</si>
  <si>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</si>
  <si>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</si>
  <si>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</si>
  <si>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</si>
  <si>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</si>
  <si>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</si>
  <si>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</si>
  <si>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</si>
  <si>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</si>
  <si>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</si>
  <si>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</si>
  <si>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</si>
  <si>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</si>
  <si>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</si>
  <si>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</si>
  <si>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</si>
  <si>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</si>
  <si>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</si>
  <si>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</si>
  <si>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</si>
  <si>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</si>
  <si>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</si>
  <si>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</si>
  <si>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</si>
  <si>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</si>
  <si>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</si>
  <si>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</si>
  <si>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</si>
  <si>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</si>
  <si>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</si>
  <si>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</si>
  <si>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</si>
  <si>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</si>
  <si>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</si>
  <si>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</si>
  <si>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</si>
  <si>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</si>
  <si>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</si>
  <si>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</si>
  <si>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</si>
  <si>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</si>
  <si>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</si>
  <si>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</si>
  <si>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</si>
  <si>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</si>
  <si>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</si>
  <si>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</si>
  <si>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</si>
  <si>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</si>
  <si>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</si>
  <si>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</si>
  <si>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</si>
  <si>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</si>
  <si>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</si>
  <si>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</si>
  <si>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</si>
  <si>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</si>
  <si>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</si>
  <si>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</si>
  <si>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</si>
  <si>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</si>
  <si>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</si>
  <si>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</si>
  <si>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</si>
  <si>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</si>
  <si>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</si>
  <si>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</si>
  <si>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</si>
  <si>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</si>
  <si>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</si>
  <si>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</si>
  <si>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</si>
  <si>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</si>
  <si>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</si>
  <si>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</si>
  <si>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</si>
  <si>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</si>
  <si>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</si>
  <si>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</si>
  <si>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</si>
  <si>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</si>
  <si>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</si>
  <si>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</si>
  <si>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</si>
  <si>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</si>
  <si>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</si>
  <si>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</si>
  <si>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</si>
  <si>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</si>
  <si>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</si>
  <si>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</si>
  <si>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</si>
  <si>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</si>
  <si>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</si>
  <si>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</si>
  <si>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</si>
  <si>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</si>
  <si>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</si>
  <si>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</si>
  <si>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</si>
  <si>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</si>
  <si>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</si>
  <si>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</si>
  <si>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</si>
  <si>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</si>
  <si>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</si>
  <si>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</si>
  <si>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</si>
  <si>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</si>
  <si>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</si>
  <si>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</si>
  <si>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</si>
  <si>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</si>
  <si>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</si>
  <si>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</si>
  <si>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</si>
  <si>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</si>
  <si>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</si>
  <si>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</si>
  <si>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</si>
  <si>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</si>
  <si>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</si>
  <si>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</si>
  <si>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</si>
  <si>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</si>
  <si>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</si>
  <si>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</si>
  <si>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</si>
  <si>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</si>
  <si>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</si>
  <si>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</si>
  <si>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</si>
  <si>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</si>
  <si>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</si>
  <si>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</si>
  <si>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</si>
  <si>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</si>
  <si>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</si>
  <si>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</si>
  <si>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</si>
  <si>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</si>
  <si>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</si>
  <si>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</si>
  <si>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</si>
  <si>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</si>
  <si>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</si>
  <si>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</si>
  <si>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</si>
  <si>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</si>
  <si>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</si>
  <si>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</si>
  <si>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</si>
  <si>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</si>
  <si>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</si>
  <si>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</si>
  <si>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</si>
  <si>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</si>
  <si>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</si>
  <si>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</si>
  <si>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</si>
  <si>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</si>
  <si>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</si>
  <si>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</si>
  <si>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</si>
  <si>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</si>
  <si>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</si>
  <si>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</si>
  <si>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</si>
  <si>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</si>
  <si>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</si>
  <si>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</si>
  <si>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</si>
  <si>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</si>
  <si>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</si>
  <si>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</si>
  <si>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</si>
  <si>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</si>
  <si>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</si>
  <si>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</si>
  <si>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</si>
  <si>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</si>
  <si>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</si>
  <si>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</si>
  <si>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</si>
  <si>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</si>
  <si>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</si>
  <si>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</si>
  <si>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</si>
  <si>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</si>
  <si>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</si>
  <si>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</si>
  <si>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</si>
  <si>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</si>
  <si>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</si>
  <si>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</si>
  <si>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</si>
  <si>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</si>
  <si>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</si>
  <si>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</si>
  <si>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</si>
  <si>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</si>
  <si>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</si>
  <si>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</si>
  <si>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</si>
  <si>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</si>
  <si>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</si>
  <si>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</si>
  <si>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</si>
  <si>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</si>
  <si>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</si>
  <si>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</si>
  <si>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</si>
  <si>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</si>
  <si>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</si>
  <si>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</si>
  <si>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</si>
  <si>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</si>
  <si>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</si>
  <si>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</si>
  <si>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</si>
  <si>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</si>
  <si>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</si>
  <si>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</si>
  <si>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</si>
  <si>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</si>
  <si>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</si>
  <si>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</si>
  <si>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</si>
  <si>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</si>
  <si>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</si>
  <si>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</si>
  <si>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</si>
  <si>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</si>
  <si>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</si>
  <si>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</si>
  <si>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</si>
  <si>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</si>
  <si>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</si>
  <si>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</si>
  <si>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</si>
  <si>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</si>
  <si>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</si>
  <si>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</si>
  <si>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</si>
  <si>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</si>
  <si>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</si>
  <si>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</si>
  <si>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</si>
  <si>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</si>
  <si>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</si>
  <si>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</si>
  <si>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</si>
  <si>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</si>
  <si>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</si>
  <si>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</si>
  <si>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</si>
  <si>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</si>
  <si>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</si>
  <si>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</si>
  <si>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</si>
  <si>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</si>
  <si>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</si>
  <si>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</si>
  <si>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</si>
  <si>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</si>
  <si>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</si>
  <si>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</si>
  <si>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</si>
  <si>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</si>
  <si>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</si>
  <si>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</si>
  <si>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</si>
  <si>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</si>
  <si>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</si>
  <si>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</si>
  <si>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</si>
  <si>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</si>
  <si>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</si>
  <si>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</si>
  <si>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</si>
  <si>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</si>
  <si>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</si>
  <si>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</si>
  <si>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</si>
  <si>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</si>
  <si>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</si>
  <si>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</si>
  <si>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</si>
  <si>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</si>
  <si>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</si>
  <si>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</si>
  <si>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</si>
  <si>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</si>
  <si>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</si>
  <si>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</si>
  <si>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</si>
  <si>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</si>
  <si>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</si>
  <si>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</si>
  <si>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</si>
  <si>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</si>
  <si>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</si>
  <si>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</si>
  <si>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</si>
  <si>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</si>
  <si>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</si>
  <si>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</si>
  <si>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</si>
  <si>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</si>
  <si>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</si>
  <si>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</si>
  <si>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</si>
  <si>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</si>
  <si>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</si>
  <si>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</si>
  <si>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</si>
  <si>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</si>
  <si>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</si>
  <si>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</si>
  <si>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</si>
  <si>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</si>
  <si>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</si>
  <si>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</si>
  <si>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</si>
  <si>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</si>
  <si>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</si>
  <si>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</si>
  <si>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</si>
  <si>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</si>
  <si>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</si>
  <si>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</si>
  <si>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</si>
  <si>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</si>
  <si>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</si>
  <si>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</si>
  <si>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</si>
  <si>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</si>
  <si>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</si>
  <si>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</si>
  <si>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</si>
  <si>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</si>
  <si>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</si>
  <si>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</si>
  <si>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</si>
  <si>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</si>
  <si>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</si>
  <si>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</si>
  <si>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</si>
  <si>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</si>
  <si>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</si>
  <si>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</si>
  <si>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</si>
  <si>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</si>
  <si>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</si>
  <si>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</si>
  <si>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</si>
  <si>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</si>
  <si>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</si>
  <si>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</si>
  <si>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</si>
  <si>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</si>
  <si>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</si>
  <si>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</si>
  <si>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</si>
  <si>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</si>
  <si>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</si>
  <si>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</si>
  <si>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</si>
  <si>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</si>
  <si>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</si>
  <si>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</si>
  <si>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</si>
  <si>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</si>
  <si>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</si>
  <si>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Report on NG60 PAR changes and approval</t>
  </si>
  <si>
    <t>Gilb</t>
  </si>
  <si>
    <t>PAR SC Review Report</t>
  </si>
  <si>
    <t xml:space="preserve">    5.5</t>
  </si>
  <si>
    <t>Documentation Project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</si>
  <si>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</si>
  <si>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</si>
  <si>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</si>
  <si>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</si>
  <si>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</si>
  <si>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>New Business</t>
  </si>
  <si>
    <t>Update on liaisons between 3GPP and IEEE on LAA</t>
  </si>
  <si>
    <t>Shellhammer</t>
  </si>
  <si>
    <t>New:R2</t>
  </si>
  <si>
    <t xml:space="preserve">    2.9</t>
  </si>
  <si>
    <t>Meeting called to order &amp; assertion of quorum</t>
  </si>
  <si>
    <t>R2</t>
  </si>
  <si>
    <t>Liaison from 802c</t>
  </si>
  <si>
    <t>R3</t>
  </si>
  <si>
    <t>Motion to recirculate P802.11REVmc</t>
  </si>
  <si>
    <t>New:R3</t>
  </si>
  <si>
    <t>DSRC Report out and Q&amp;A from WG **(Starting no later than indicated time. Limited Duration)</t>
  </si>
  <si>
    <t>Motions related to DSRC topic **(Debate will be limited)</t>
  </si>
  <si>
    <t xml:space="preserve">    5.11</t>
  </si>
  <si>
    <t>Report from 802.24 and possible motion</t>
  </si>
  <si>
    <t>R3 R6</t>
  </si>
  <si>
    <t>The future of the MAC Privacy ECSG</t>
  </si>
  <si>
    <t>Kennedy / Lansford</t>
  </si>
  <si>
    <t>R6</t>
  </si>
  <si>
    <t>New:R6</t>
  </si>
  <si>
    <t>802.24 task group motion</t>
  </si>
  <si>
    <t xml:space="preserve">    6.2</t>
  </si>
  <si>
    <t>Cipher Suite Selector for 802.15.9</t>
  </si>
  <si>
    <t>Yee</t>
  </si>
  <si>
    <t xml:space="preserve">    6.3</t>
  </si>
  <si>
    <t>NGP 1st SG Extension</t>
  </si>
  <si>
    <t xml:space="preserve">    6.4</t>
  </si>
  <si>
    <t>JTC1 motion to forward drafts for information to ISO/IEC JTC1/SC6</t>
  </si>
  <si>
    <t xml:space="preserve">    6.5</t>
  </si>
  <si>
    <t xml:space="preserve">    6.6</t>
  </si>
  <si>
    <t>doc.: IEEE 802.11-15/0218r6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</si>
</sst>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6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  <color rgb="FF660066"/>
      <color rgb="FFEBB389"/>
      <color rgb="FFCCFFCC"/>
      <color rgb="FF66FFCC"/>
      <color rgb="FF00FF00"/>
      <color rgb="FFFF5050"/>
      <color rgb="FFFF6699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5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hyperlink" Target="https://mentor.ieee.org/802.11/dcn/11-15-0224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92" Type="http://schemas.openxmlformats.org/officeDocument/2006/relationships/hyperlink" Target="https://mentor.ieee.org/802.11/dcn/11-15-0220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5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5" TargetMode="External"/><Relationship Id="rId87" Type="http://schemas.openxmlformats.org/officeDocument/2006/relationships/hyperlink" Target="https://mentor.ieee.org/802.11/dcn/11-15-0224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227" TargetMode="External"/><Relationship Id="rId82" Type="http://schemas.openxmlformats.org/officeDocument/2006/relationships/hyperlink" Target="https://mentor.ieee.org/802.11/dcn/11-15-0224" TargetMode="External"/><Relationship Id="rId90" Type="http://schemas.openxmlformats.org/officeDocument/2006/relationships/hyperlink" Target="https://mentor.ieee.org/802.11/dcn/11-15-0224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227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5" TargetMode="External"/><Relationship Id="rId85" Type="http://schemas.openxmlformats.org/officeDocument/2006/relationships/hyperlink" Target="https://mentor.ieee.org/802.11/dcn/11-15-0224" TargetMode="External"/><Relationship Id="rId93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5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5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hyperlink" Target="https://mentor.ieee.org/802.11/dcn/11-15-0224" TargetMode="External"/><Relationship Id="rId91" Type="http://schemas.openxmlformats.org/officeDocument/2006/relationships/hyperlink" Target="https://mentor.ieee.org/802.11/dcn/11-15-0224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5" TargetMode="External"/><Relationship Id="rId86" Type="http://schemas.openxmlformats.org/officeDocument/2006/relationships/hyperlink" Target="https://mentor.ieee.org/802.11/dcn/11-15-0224" TargetMode="External"/><Relationship Id="rId94" Type="http://schemas.openxmlformats.org/officeDocument/2006/relationships/printerSettings" Target="../printerSettings/printerSettings14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619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503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42074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88" t="s">
        <v>163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90"/>
    </row>
    <row r="23" spans="1:16" ht="20.100000000000001" customHeight="1" x14ac:dyDescent="0.3">
      <c r="B23" s="50" t="s">
        <v>162</v>
      </c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</row>
    <row r="24" spans="1:16" ht="20.100000000000001" customHeight="1" x14ac:dyDescent="0.25"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32" spans="1:16" ht="20.100000000000001" customHeight="1" x14ac:dyDescent="0.25">
      <c r="B32" s="51"/>
      <c r="C32" s="287"/>
      <c r="D32" s="287"/>
      <c r="E32" s="287"/>
      <c r="F32" s="287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86"/>
      <c r="D34" s="286"/>
      <c r="E34" s="286"/>
      <c r="F34" s="286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86"/>
      <c r="D36" s="286"/>
      <c r="E36" s="286"/>
      <c r="F36" s="286"/>
    </row>
    <row r="37" spans="2:6" ht="20.100000000000001" customHeight="1" x14ac:dyDescent="0.25">
      <c r="C37" s="286"/>
      <c r="D37" s="286"/>
      <c r="E37" s="286"/>
      <c r="F37" s="2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7" t="str">
        <f>Parameters!B1</f>
        <v>150th IEEE 802.11 WIRELESS LOCAL AREA NETWORKS SESSION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IS2" s="1" t="s">
        <v>7</v>
      </c>
    </row>
    <row r="3" spans="1:253" ht="15.75" customHeight="1" x14ac:dyDescent="0.2"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/>
    </row>
    <row r="4" spans="1:253" ht="15.75" customHeight="1" x14ac:dyDescent="0.2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</row>
    <row r="5" spans="1:253" ht="21" customHeight="1" x14ac:dyDescent="0.2">
      <c r="B5" s="306" t="str">
        <f>Parameters!B2</f>
        <v>Estrel Hotel and Convention Centre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253" ht="15.75" customHeight="1" x14ac:dyDescent="0.2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</row>
    <row r="7" spans="1:253" ht="15.75" customHeight="1" x14ac:dyDescent="0.2">
      <c r="A7" s="73"/>
      <c r="B7" s="309" t="str">
        <f>Parameters!B3</f>
        <v>March 8-13, 2015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170"/>
      <c r="R7" s="170"/>
    </row>
    <row r="8" spans="1:253" ht="15.75" customHeight="1" x14ac:dyDescent="0.2">
      <c r="A8" s="73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08" t="s">
        <v>6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170"/>
      <c r="R25" s="170"/>
    </row>
    <row r="26" spans="1:21" ht="15.75" customHeight="1" x14ac:dyDescent="0.2">
      <c r="A26" s="73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170"/>
      <c r="R26" s="170"/>
    </row>
    <row r="27" spans="1:21" ht="15.75" customHeight="1" x14ac:dyDescent="0.2">
      <c r="B27" s="307" t="s">
        <v>161</v>
      </c>
      <c r="C27" s="307"/>
      <c r="D27" s="307"/>
      <c r="E27" s="307"/>
      <c r="F27" s="307"/>
      <c r="G27" s="307"/>
      <c r="H27" s="307"/>
      <c r="I27" s="307"/>
      <c r="J27" s="313"/>
      <c r="K27" s="313"/>
      <c r="L27" s="310" t="str">
        <f>Title!C14</f>
        <v>adrian.p.stephens@ieee.org</v>
      </c>
      <c r="M27" s="311"/>
      <c r="N27" s="311"/>
      <c r="O27" s="311"/>
      <c r="P27" s="311"/>
      <c r="Q27" s="311"/>
      <c r="R27" s="311"/>
    </row>
    <row r="28" spans="1:21" ht="15.75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3"/>
      <c r="K28" s="313"/>
      <c r="L28" s="312"/>
      <c r="M28" s="312"/>
      <c r="N28" s="312"/>
      <c r="O28" s="312"/>
      <c r="P28" s="312"/>
      <c r="Q28" s="312"/>
      <c r="R28" s="312"/>
    </row>
    <row r="29" spans="1:21" ht="15.75" customHeight="1" x14ac:dyDescent="0.2">
      <c r="B29" s="307" t="s">
        <v>58</v>
      </c>
      <c r="C29" s="307"/>
      <c r="D29" s="307"/>
      <c r="E29" s="307"/>
      <c r="F29" s="307"/>
      <c r="G29" s="307"/>
      <c r="H29" s="307"/>
      <c r="I29" s="307"/>
      <c r="J29" s="313"/>
      <c r="K29" s="313"/>
      <c r="L29" s="310" t="str">
        <f>Title!I14</f>
        <v>jrosdahl@ieee.org</v>
      </c>
      <c r="M29" s="311"/>
      <c r="N29" s="311"/>
      <c r="O29" s="311"/>
      <c r="P29" s="311"/>
      <c r="Q29" s="311"/>
      <c r="R29" s="311"/>
    </row>
    <row r="30" spans="1:21" ht="15.75" customHeight="1" x14ac:dyDescent="0.2">
      <c r="B30" s="314"/>
      <c r="C30" s="314"/>
      <c r="D30" s="314"/>
      <c r="E30" s="314"/>
      <c r="F30" s="314"/>
      <c r="G30" s="314"/>
      <c r="H30" s="314"/>
      <c r="I30" s="314"/>
      <c r="J30" s="313"/>
      <c r="K30" s="313"/>
      <c r="L30" s="312"/>
      <c r="M30" s="312"/>
      <c r="N30" s="312"/>
      <c r="O30" s="312"/>
      <c r="P30" s="312"/>
      <c r="Q30" s="312"/>
      <c r="R30" s="312"/>
    </row>
    <row r="31" spans="1:21" ht="15.75" customHeight="1" x14ac:dyDescent="0.2">
      <c r="B31" s="307" t="s">
        <v>71</v>
      </c>
      <c r="C31" s="307"/>
      <c r="D31" s="307"/>
      <c r="E31" s="307"/>
      <c r="F31" s="307"/>
      <c r="G31" s="307"/>
      <c r="H31" s="307"/>
      <c r="I31" s="307"/>
      <c r="J31" s="313"/>
      <c r="K31" s="313"/>
      <c r="L31" s="310" t="str">
        <f>Title!I20</f>
        <v>dstanley@arubanetworks.com</v>
      </c>
      <c r="M31" s="311"/>
      <c r="N31" s="311"/>
      <c r="O31" s="311"/>
      <c r="P31" s="311"/>
      <c r="Q31" s="311"/>
      <c r="R31" s="311"/>
    </row>
    <row r="32" spans="1:21" ht="15.75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3"/>
      <c r="K32" s="313"/>
      <c r="L32" s="312"/>
      <c r="M32" s="312"/>
      <c r="N32" s="312"/>
      <c r="O32" s="312"/>
      <c r="P32" s="312"/>
      <c r="Q32" s="312"/>
      <c r="R32" s="312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15"/>
    </row>
    <row r="7" spans="2:15" x14ac:dyDescent="0.2">
      <c r="M7" s="315"/>
    </row>
    <row r="8" spans="2:15" x14ac:dyDescent="0.2">
      <c r="M8" s="315"/>
    </row>
    <row r="9" spans="2:15" x14ac:dyDescent="0.2">
      <c r="M9" s="3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16" t="s">
        <v>133</v>
      </c>
      <c r="B3" s="316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552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553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554</v>
      </c>
    </row>
    <row r="8" spans="1:4" x14ac:dyDescent="0.2">
      <c r="A8" s="62" t="s">
        <v>173</v>
      </c>
      <c r="B8" s="62" t="s">
        <v>174</v>
      </c>
      <c r="C8" s="62" t="s">
        <v>508</v>
      </c>
      <c r="D8" s="108" t="s">
        <v>551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555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556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557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558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559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560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561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562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563</v>
      </c>
      <c r="C30" s="2"/>
      <c r="D30" s="2"/>
    </row>
    <row r="31" spans="1:4" x14ac:dyDescent="0.2">
      <c r="A31" s="69" t="s">
        <v>152</v>
      </c>
      <c r="B31" s="173" t="s">
        <v>564</v>
      </c>
      <c r="C31" s="2"/>
      <c r="D31" s="2"/>
    </row>
    <row r="32" spans="1:4" x14ac:dyDescent="0.2">
      <c r="A32" s="69" t="s">
        <v>153</v>
      </c>
      <c r="B32" s="173" t="s">
        <v>565</v>
      </c>
      <c r="C32" s="2"/>
      <c r="D32" s="2"/>
    </row>
    <row r="33" spans="1:4" x14ac:dyDescent="0.2">
      <c r="A33" s="69" t="s">
        <v>154</v>
      </c>
      <c r="B33" s="173" t="s">
        <v>566</v>
      </c>
      <c r="C33" s="2"/>
      <c r="D33" s="2"/>
    </row>
    <row r="34" spans="1:4" x14ac:dyDescent="0.2">
      <c r="A34" s="69" t="s">
        <v>4</v>
      </c>
      <c r="B34" s="173" t="s">
        <v>567</v>
      </c>
      <c r="C34" s="2"/>
      <c r="D34" s="2"/>
    </row>
    <row r="35" spans="1:4" x14ac:dyDescent="0.2">
      <c r="A35" s="69" t="s">
        <v>155</v>
      </c>
      <c r="B35" s="173" t="s">
        <v>568</v>
      </c>
      <c r="C35" s="2"/>
      <c r="D35" s="2"/>
    </row>
    <row r="36" spans="1:4" ht="14.25" x14ac:dyDescent="0.2">
      <c r="A36" s="69" t="s">
        <v>156</v>
      </c>
      <c r="B36" s="173" t="s">
        <v>569</v>
      </c>
      <c r="C36" s="2"/>
      <c r="D36" s="2"/>
    </row>
    <row r="37" spans="1:4" x14ac:dyDescent="0.2">
      <c r="A37" s="69" t="s">
        <v>157</v>
      </c>
      <c r="B37" s="173" t="s">
        <v>570</v>
      </c>
      <c r="C37" s="2"/>
      <c r="D37" s="2"/>
    </row>
    <row r="38" spans="1:4" ht="14.25" x14ac:dyDescent="0.2">
      <c r="A38" s="69" t="s">
        <v>158</v>
      </c>
      <c r="B38" s="173" t="s">
        <v>571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542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4" zoomScale="70" zoomScaleNormal="70" workbookViewId="0">
      <selection activeCell="X18" sqref="X18:X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03" t="str">
        <f>"Agenda R" &amp;Parameters!B8</f>
        <v>Agenda R6</v>
      </c>
      <c r="B1" s="405" t="str">
        <f>Parameters!B2</f>
        <v>Estrel Hotel and Convention Centre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2" ht="20.25" customHeight="1" x14ac:dyDescent="0.2">
      <c r="A2" s="404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404"/>
      <c r="B3" s="409" t="str">
        <f>Parameters!B3</f>
        <v>March 8-13, 2015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19">
        <f>B5+1</f>
        <v>42072</v>
      </c>
      <c r="D5" s="420"/>
      <c r="E5" s="420"/>
      <c r="F5" s="420"/>
      <c r="G5" s="420"/>
      <c r="H5" s="421"/>
      <c r="I5" s="419">
        <f>B5+2</f>
        <v>42073</v>
      </c>
      <c r="J5" s="420"/>
      <c r="K5" s="420"/>
      <c r="L5" s="420"/>
      <c r="M5" s="420"/>
      <c r="N5" s="421"/>
      <c r="O5" s="419">
        <f>B5+3</f>
        <v>42074</v>
      </c>
      <c r="P5" s="420"/>
      <c r="Q5" s="420"/>
      <c r="R5" s="420"/>
      <c r="S5" s="420"/>
      <c r="T5" s="421"/>
      <c r="U5" s="419">
        <f>B5+4</f>
        <v>42075</v>
      </c>
      <c r="V5" s="420"/>
      <c r="W5" s="420"/>
      <c r="X5" s="420"/>
      <c r="Y5" s="420"/>
      <c r="Z5" s="421"/>
      <c r="AA5" s="419">
        <f>B5+5</f>
        <v>42076</v>
      </c>
      <c r="AB5" s="420"/>
      <c r="AC5" s="420"/>
      <c r="AD5" s="420"/>
      <c r="AE5" s="420"/>
      <c r="AF5" s="421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22" t="s">
        <v>470</v>
      </c>
      <c r="J6" s="423"/>
      <c r="K6" s="423"/>
      <c r="L6" s="423"/>
      <c r="M6" s="423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34" t="s">
        <v>60</v>
      </c>
      <c r="D7" s="331" t="s">
        <v>72</v>
      </c>
      <c r="E7" s="328"/>
      <c r="F7" s="325" t="s">
        <v>489</v>
      </c>
      <c r="G7" s="322" t="s">
        <v>2</v>
      </c>
      <c r="H7" s="271"/>
      <c r="I7" s="334" t="s">
        <v>60</v>
      </c>
      <c r="J7" s="406" t="s">
        <v>468</v>
      </c>
      <c r="K7" s="328"/>
      <c r="L7" s="393" t="s">
        <v>488</v>
      </c>
      <c r="M7" s="322" t="s">
        <v>2</v>
      </c>
      <c r="N7" s="328"/>
      <c r="O7" s="395" t="s">
        <v>51</v>
      </c>
      <c r="P7" s="387" t="s">
        <v>572</v>
      </c>
      <c r="Q7" s="388"/>
      <c r="R7" s="370" t="s">
        <v>61</v>
      </c>
      <c r="S7" s="401" t="s">
        <v>178</v>
      </c>
      <c r="T7" s="328"/>
      <c r="U7" s="398" t="s">
        <v>168</v>
      </c>
      <c r="V7" s="331" t="s">
        <v>72</v>
      </c>
      <c r="W7" s="334" t="s">
        <v>60</v>
      </c>
      <c r="X7" s="325" t="s">
        <v>489</v>
      </c>
      <c r="Y7" s="322" t="s">
        <v>2</v>
      </c>
      <c r="Z7" s="19"/>
      <c r="AA7" s="410" t="s">
        <v>74</v>
      </c>
      <c r="AB7" s="411"/>
      <c r="AC7" s="411"/>
      <c r="AD7" s="411"/>
      <c r="AE7" s="411"/>
      <c r="AF7" s="412"/>
    </row>
    <row r="8" spans="1:32" ht="15.75" customHeight="1" x14ac:dyDescent="0.2">
      <c r="A8" s="13" t="s">
        <v>41</v>
      </c>
      <c r="B8" s="11"/>
      <c r="C8" s="335"/>
      <c r="D8" s="332"/>
      <c r="E8" s="329"/>
      <c r="F8" s="326"/>
      <c r="G8" s="323"/>
      <c r="H8" s="317" t="s">
        <v>550</v>
      </c>
      <c r="I8" s="335"/>
      <c r="J8" s="407"/>
      <c r="K8" s="329"/>
      <c r="L8" s="394"/>
      <c r="M8" s="323"/>
      <c r="N8" s="329"/>
      <c r="O8" s="396"/>
      <c r="P8" s="389"/>
      <c r="Q8" s="390"/>
      <c r="R8" s="371"/>
      <c r="S8" s="402"/>
      <c r="T8" s="329"/>
      <c r="U8" s="399"/>
      <c r="V8" s="332"/>
      <c r="W8" s="335"/>
      <c r="X8" s="326"/>
      <c r="Y8" s="323"/>
      <c r="Z8" s="19"/>
      <c r="AA8" s="413"/>
      <c r="AB8" s="414"/>
      <c r="AC8" s="414"/>
      <c r="AD8" s="414"/>
      <c r="AE8" s="414"/>
      <c r="AF8" s="415"/>
    </row>
    <row r="9" spans="1:32" ht="15.75" customHeight="1" x14ac:dyDescent="0.2">
      <c r="A9" s="13" t="s">
        <v>39</v>
      </c>
      <c r="B9" s="11"/>
      <c r="C9" s="335"/>
      <c r="D9" s="332"/>
      <c r="E9" s="329"/>
      <c r="F9" s="326"/>
      <c r="G9" s="323"/>
      <c r="H9" s="317"/>
      <c r="I9" s="335"/>
      <c r="J9" s="407"/>
      <c r="K9" s="329"/>
      <c r="L9" s="394"/>
      <c r="M9" s="323"/>
      <c r="N9" s="329"/>
      <c r="O9" s="396"/>
      <c r="P9" s="389"/>
      <c r="Q9" s="390"/>
      <c r="R9" s="371"/>
      <c r="S9" s="402"/>
      <c r="T9" s="329"/>
      <c r="U9" s="399"/>
      <c r="V9" s="332"/>
      <c r="W9" s="335"/>
      <c r="X9" s="326"/>
      <c r="Y9" s="323"/>
      <c r="Z9" s="19"/>
      <c r="AA9" s="413"/>
      <c r="AB9" s="414"/>
      <c r="AC9" s="414"/>
      <c r="AD9" s="414"/>
      <c r="AE9" s="414"/>
      <c r="AF9" s="415"/>
    </row>
    <row r="10" spans="1:32" ht="15.75" customHeight="1" x14ac:dyDescent="0.2">
      <c r="A10" s="13" t="s">
        <v>40</v>
      </c>
      <c r="B10" s="11"/>
      <c r="C10" s="336"/>
      <c r="D10" s="333"/>
      <c r="E10" s="330"/>
      <c r="F10" s="327"/>
      <c r="G10" s="324"/>
      <c r="H10" s="317"/>
      <c r="I10" s="336"/>
      <c r="J10" s="408"/>
      <c r="K10" s="330"/>
      <c r="L10" s="394"/>
      <c r="M10" s="323"/>
      <c r="N10" s="330"/>
      <c r="O10" s="397"/>
      <c r="P10" s="391"/>
      <c r="Q10" s="392"/>
      <c r="R10" s="371"/>
      <c r="S10" s="402"/>
      <c r="T10" s="330"/>
      <c r="U10" s="400"/>
      <c r="V10" s="333"/>
      <c r="W10" s="336"/>
      <c r="X10" s="327"/>
      <c r="Y10" s="324"/>
      <c r="Z10" s="19"/>
      <c r="AA10" s="413"/>
      <c r="AB10" s="414"/>
      <c r="AC10" s="414"/>
      <c r="AD10" s="414"/>
      <c r="AE10" s="414"/>
      <c r="AF10" s="415"/>
    </row>
    <row r="11" spans="1:32" ht="27" customHeight="1" x14ac:dyDescent="0.2">
      <c r="A11" s="85" t="s">
        <v>26</v>
      </c>
      <c r="B11" s="11"/>
      <c r="C11" s="319" t="s">
        <v>10</v>
      </c>
      <c r="D11" s="320"/>
      <c r="E11" s="320"/>
      <c r="F11" s="320"/>
      <c r="G11" s="321"/>
      <c r="H11" s="318"/>
      <c r="I11" s="352" t="s">
        <v>10</v>
      </c>
      <c r="J11" s="352"/>
      <c r="K11" s="352"/>
      <c r="L11" s="352"/>
      <c r="M11" s="352"/>
      <c r="N11" s="352"/>
      <c r="O11" s="321" t="s">
        <v>10</v>
      </c>
      <c r="P11" s="352"/>
      <c r="Q11" s="352"/>
      <c r="R11" s="352"/>
      <c r="S11" s="352"/>
      <c r="T11" s="352"/>
      <c r="U11" s="352" t="s">
        <v>10</v>
      </c>
      <c r="V11" s="352"/>
      <c r="W11" s="352"/>
      <c r="X11" s="352"/>
      <c r="Y11" s="352"/>
      <c r="Z11" s="352"/>
      <c r="AA11" s="413"/>
      <c r="AB11" s="414"/>
      <c r="AC11" s="414"/>
      <c r="AD11" s="414"/>
      <c r="AE11" s="414"/>
      <c r="AF11" s="415"/>
    </row>
    <row r="12" spans="1:32" ht="15.75" customHeight="1" x14ac:dyDescent="0.2">
      <c r="A12" s="14" t="s">
        <v>25</v>
      </c>
      <c r="B12" s="11"/>
      <c r="C12" s="337" t="s">
        <v>504</v>
      </c>
      <c r="D12" s="338"/>
      <c r="E12" s="338"/>
      <c r="F12" s="338"/>
      <c r="G12" s="338"/>
      <c r="H12" s="339"/>
      <c r="I12" s="384" t="s">
        <v>164</v>
      </c>
      <c r="J12" s="331" t="s">
        <v>72</v>
      </c>
      <c r="K12" s="331" t="s">
        <v>72</v>
      </c>
      <c r="L12" s="325" t="s">
        <v>490</v>
      </c>
      <c r="M12" s="328"/>
      <c r="N12" s="361" t="s">
        <v>550</v>
      </c>
      <c r="O12" s="337" t="s">
        <v>73</v>
      </c>
      <c r="P12" s="338"/>
      <c r="Q12" s="338"/>
      <c r="R12" s="338"/>
      <c r="S12" s="338"/>
      <c r="T12" s="339"/>
      <c r="U12" s="384" t="s">
        <v>164</v>
      </c>
      <c r="V12" s="353" t="s">
        <v>3</v>
      </c>
      <c r="W12" s="334" t="s">
        <v>60</v>
      </c>
      <c r="X12" s="401" t="s">
        <v>178</v>
      </c>
      <c r="Y12" s="393" t="s">
        <v>488</v>
      </c>
      <c r="Z12" s="19"/>
      <c r="AA12" s="413"/>
      <c r="AB12" s="414"/>
      <c r="AC12" s="414"/>
      <c r="AD12" s="414"/>
      <c r="AE12" s="414"/>
      <c r="AF12" s="415"/>
    </row>
    <row r="13" spans="1:32" ht="15.75" customHeight="1" x14ac:dyDescent="0.2">
      <c r="A13" s="14" t="s">
        <v>27</v>
      </c>
      <c r="B13" s="11"/>
      <c r="C13" s="340"/>
      <c r="D13" s="341"/>
      <c r="E13" s="341"/>
      <c r="F13" s="341"/>
      <c r="G13" s="341"/>
      <c r="H13" s="342"/>
      <c r="I13" s="385"/>
      <c r="J13" s="332"/>
      <c r="K13" s="332"/>
      <c r="L13" s="326"/>
      <c r="M13" s="329"/>
      <c r="N13" s="361"/>
      <c r="O13" s="340"/>
      <c r="P13" s="341"/>
      <c r="Q13" s="341"/>
      <c r="R13" s="341"/>
      <c r="S13" s="341"/>
      <c r="T13" s="342"/>
      <c r="U13" s="385"/>
      <c r="V13" s="354"/>
      <c r="W13" s="335"/>
      <c r="X13" s="402"/>
      <c r="Y13" s="394"/>
      <c r="Z13" s="19"/>
      <c r="AA13" s="413"/>
      <c r="AB13" s="414"/>
      <c r="AC13" s="414"/>
      <c r="AD13" s="414"/>
      <c r="AE13" s="414"/>
      <c r="AF13" s="415"/>
    </row>
    <row r="14" spans="1:32" ht="15.75" customHeight="1" x14ac:dyDescent="0.2">
      <c r="A14" s="14" t="s">
        <v>28</v>
      </c>
      <c r="B14" s="11"/>
      <c r="C14" s="340"/>
      <c r="D14" s="341"/>
      <c r="E14" s="341"/>
      <c r="F14" s="341"/>
      <c r="G14" s="341"/>
      <c r="H14" s="342"/>
      <c r="I14" s="385"/>
      <c r="J14" s="332"/>
      <c r="K14" s="332"/>
      <c r="L14" s="326"/>
      <c r="M14" s="329"/>
      <c r="N14" s="361"/>
      <c r="O14" s="340"/>
      <c r="P14" s="341"/>
      <c r="Q14" s="341"/>
      <c r="R14" s="341"/>
      <c r="S14" s="341"/>
      <c r="T14" s="342"/>
      <c r="U14" s="385"/>
      <c r="V14" s="354"/>
      <c r="W14" s="335"/>
      <c r="X14" s="402"/>
      <c r="Y14" s="394"/>
      <c r="Z14" s="19"/>
      <c r="AA14" s="416"/>
      <c r="AB14" s="417"/>
      <c r="AC14" s="417"/>
      <c r="AD14" s="417"/>
      <c r="AE14" s="417"/>
      <c r="AF14" s="418"/>
    </row>
    <row r="15" spans="1:32" ht="15.75" customHeight="1" x14ac:dyDescent="0.2">
      <c r="A15" s="14" t="s">
        <v>29</v>
      </c>
      <c r="B15" s="11"/>
      <c r="C15" s="343"/>
      <c r="D15" s="344"/>
      <c r="E15" s="344"/>
      <c r="F15" s="344"/>
      <c r="G15" s="344"/>
      <c r="H15" s="345"/>
      <c r="I15" s="386"/>
      <c r="J15" s="333"/>
      <c r="K15" s="333"/>
      <c r="L15" s="327"/>
      <c r="M15" s="330"/>
      <c r="N15" s="362"/>
      <c r="O15" s="343"/>
      <c r="P15" s="344"/>
      <c r="Q15" s="344"/>
      <c r="R15" s="344"/>
      <c r="S15" s="344"/>
      <c r="T15" s="345"/>
      <c r="U15" s="386"/>
      <c r="V15" s="355"/>
      <c r="W15" s="336"/>
      <c r="X15" s="402"/>
      <c r="Y15" s="394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52" t="s">
        <v>38</v>
      </c>
      <c r="D16" s="352"/>
      <c r="E16" s="352"/>
      <c r="F16" s="352"/>
      <c r="G16" s="352"/>
      <c r="H16" s="352"/>
      <c r="I16" s="352" t="s">
        <v>38</v>
      </c>
      <c r="J16" s="352"/>
      <c r="K16" s="352"/>
      <c r="L16" s="352"/>
      <c r="M16" s="352"/>
      <c r="N16" s="352"/>
      <c r="O16" s="321" t="s">
        <v>38</v>
      </c>
      <c r="P16" s="352"/>
      <c r="Q16" s="352"/>
      <c r="R16" s="352"/>
      <c r="S16" s="352"/>
      <c r="T16" s="352"/>
      <c r="U16" s="352" t="s">
        <v>38</v>
      </c>
      <c r="V16" s="352"/>
      <c r="W16" s="352"/>
      <c r="X16" s="352"/>
      <c r="Y16" s="352"/>
      <c r="Z16" s="352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21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368" t="s">
        <v>56</v>
      </c>
      <c r="D18" s="331" t="s">
        <v>72</v>
      </c>
      <c r="E18" s="328"/>
      <c r="F18" s="401" t="s">
        <v>178</v>
      </c>
      <c r="G18" s="365" t="s">
        <v>57</v>
      </c>
      <c r="H18" s="328"/>
      <c r="I18" s="368" t="s">
        <v>56</v>
      </c>
      <c r="J18" s="331" t="s">
        <v>72</v>
      </c>
      <c r="K18" s="328"/>
      <c r="L18" s="353" t="s">
        <v>3</v>
      </c>
      <c r="M18" s="427" t="s">
        <v>52</v>
      </c>
      <c r="N18" s="328"/>
      <c r="O18" s="353" t="s">
        <v>3</v>
      </c>
      <c r="P18" s="331" t="s">
        <v>72</v>
      </c>
      <c r="Q18" s="334" t="s">
        <v>60</v>
      </c>
      <c r="R18" s="370" t="s">
        <v>61</v>
      </c>
      <c r="S18" s="322" t="s">
        <v>2</v>
      </c>
      <c r="T18" s="361" t="s">
        <v>550</v>
      </c>
      <c r="U18" s="334" t="s">
        <v>60</v>
      </c>
      <c r="V18" s="331" t="s">
        <v>72</v>
      </c>
      <c r="W18" s="328"/>
      <c r="X18" s="328"/>
      <c r="Y18" s="322" t="s">
        <v>2</v>
      </c>
      <c r="Z18" s="328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59"/>
      <c r="D19" s="332"/>
      <c r="E19" s="329"/>
      <c r="F19" s="402"/>
      <c r="G19" s="366"/>
      <c r="H19" s="329"/>
      <c r="I19" s="359"/>
      <c r="J19" s="332"/>
      <c r="K19" s="329"/>
      <c r="L19" s="354"/>
      <c r="M19" s="428"/>
      <c r="N19" s="329"/>
      <c r="O19" s="354"/>
      <c r="P19" s="332"/>
      <c r="Q19" s="335"/>
      <c r="R19" s="371"/>
      <c r="S19" s="323"/>
      <c r="T19" s="361"/>
      <c r="U19" s="335"/>
      <c r="V19" s="332"/>
      <c r="W19" s="329"/>
      <c r="X19" s="329"/>
      <c r="Y19" s="323"/>
      <c r="Z19" s="32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59"/>
      <c r="D20" s="332"/>
      <c r="E20" s="329"/>
      <c r="F20" s="402"/>
      <c r="G20" s="366"/>
      <c r="H20" s="329"/>
      <c r="I20" s="359"/>
      <c r="J20" s="332"/>
      <c r="K20" s="329"/>
      <c r="L20" s="354"/>
      <c r="M20" s="428"/>
      <c r="N20" s="329"/>
      <c r="O20" s="354"/>
      <c r="P20" s="332"/>
      <c r="Q20" s="335"/>
      <c r="R20" s="371"/>
      <c r="S20" s="323"/>
      <c r="T20" s="361"/>
      <c r="U20" s="335"/>
      <c r="V20" s="332"/>
      <c r="W20" s="329"/>
      <c r="X20" s="329"/>
      <c r="Y20" s="323"/>
      <c r="Z20" s="32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60"/>
      <c r="D21" s="333"/>
      <c r="E21" s="330"/>
      <c r="F21" s="402"/>
      <c r="G21" s="367"/>
      <c r="H21" s="330"/>
      <c r="I21" s="359"/>
      <c r="J21" s="333"/>
      <c r="K21" s="330"/>
      <c r="L21" s="355"/>
      <c r="M21" s="428"/>
      <c r="N21" s="330"/>
      <c r="O21" s="355"/>
      <c r="P21" s="333"/>
      <c r="Q21" s="336"/>
      <c r="R21" s="371"/>
      <c r="S21" s="323"/>
      <c r="T21" s="362"/>
      <c r="U21" s="336"/>
      <c r="V21" s="332"/>
      <c r="W21" s="330"/>
      <c r="X21" s="330"/>
      <c r="Y21" s="324"/>
      <c r="Z21" s="330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52" t="s">
        <v>10</v>
      </c>
      <c r="D22" s="352"/>
      <c r="E22" s="352"/>
      <c r="F22" s="352"/>
      <c r="G22" s="352"/>
      <c r="H22" s="352"/>
      <c r="I22" s="352" t="s">
        <v>10</v>
      </c>
      <c r="J22" s="352"/>
      <c r="K22" s="352"/>
      <c r="L22" s="352"/>
      <c r="M22" s="352"/>
      <c r="N22" s="352"/>
      <c r="O22" s="321" t="s">
        <v>10</v>
      </c>
      <c r="P22" s="352"/>
      <c r="Q22" s="352"/>
      <c r="R22" s="352"/>
      <c r="S22" s="352"/>
      <c r="T22" s="352"/>
      <c r="U22" s="352" t="s">
        <v>10</v>
      </c>
      <c r="V22" s="352"/>
      <c r="W22" s="352"/>
      <c r="X22" s="352"/>
      <c r="Y22" s="352"/>
      <c r="Z22" s="352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29" t="s">
        <v>76</v>
      </c>
      <c r="C23" s="384" t="s">
        <v>164</v>
      </c>
      <c r="D23" s="353" t="s">
        <v>3</v>
      </c>
      <c r="E23" s="328"/>
      <c r="F23" s="370" t="s">
        <v>61</v>
      </c>
      <c r="G23" s="322" t="s">
        <v>2</v>
      </c>
      <c r="H23" s="328"/>
      <c r="I23" s="359" t="s">
        <v>56</v>
      </c>
      <c r="J23" s="353" t="s">
        <v>3</v>
      </c>
      <c r="K23" s="356" t="s">
        <v>165</v>
      </c>
      <c r="L23" s="370" t="s">
        <v>61</v>
      </c>
      <c r="M23" s="322" t="s">
        <v>2</v>
      </c>
      <c r="N23" s="328"/>
      <c r="O23" s="356" t="s">
        <v>165</v>
      </c>
      <c r="P23" s="331" t="s">
        <v>72</v>
      </c>
      <c r="Q23" s="353" t="s">
        <v>3</v>
      </c>
      <c r="R23" s="334" t="s">
        <v>60</v>
      </c>
      <c r="S23" s="322" t="s">
        <v>2</v>
      </c>
      <c r="T23" s="328"/>
      <c r="U23" s="322" t="s">
        <v>2</v>
      </c>
      <c r="V23" s="353" t="s">
        <v>3</v>
      </c>
      <c r="W23" s="328"/>
      <c r="X23" s="334" t="s">
        <v>60</v>
      </c>
      <c r="Y23" s="370" t="s">
        <v>61</v>
      </c>
      <c r="Z23" s="328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30"/>
      <c r="C24" s="385"/>
      <c r="D24" s="354"/>
      <c r="E24" s="329"/>
      <c r="F24" s="371"/>
      <c r="G24" s="323"/>
      <c r="H24" s="329"/>
      <c r="I24" s="359"/>
      <c r="J24" s="354"/>
      <c r="K24" s="357"/>
      <c r="L24" s="371"/>
      <c r="M24" s="323"/>
      <c r="N24" s="329"/>
      <c r="O24" s="357"/>
      <c r="P24" s="332"/>
      <c r="Q24" s="354"/>
      <c r="R24" s="335"/>
      <c r="S24" s="323"/>
      <c r="T24" s="329"/>
      <c r="U24" s="323"/>
      <c r="V24" s="354"/>
      <c r="W24" s="329"/>
      <c r="X24" s="335"/>
      <c r="Y24" s="371"/>
      <c r="Z24" s="32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30"/>
      <c r="C25" s="385"/>
      <c r="D25" s="354"/>
      <c r="E25" s="329"/>
      <c r="F25" s="371"/>
      <c r="G25" s="323"/>
      <c r="H25" s="329"/>
      <c r="I25" s="359"/>
      <c r="J25" s="354"/>
      <c r="K25" s="357"/>
      <c r="L25" s="371"/>
      <c r="M25" s="323"/>
      <c r="N25" s="329"/>
      <c r="O25" s="357"/>
      <c r="P25" s="332"/>
      <c r="Q25" s="354"/>
      <c r="R25" s="335"/>
      <c r="S25" s="323"/>
      <c r="T25" s="329"/>
      <c r="U25" s="323"/>
      <c r="V25" s="354"/>
      <c r="W25" s="329"/>
      <c r="X25" s="335"/>
      <c r="Y25" s="371"/>
      <c r="Z25" s="32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86"/>
      <c r="D26" s="355"/>
      <c r="E26" s="330"/>
      <c r="F26" s="371"/>
      <c r="G26" s="324"/>
      <c r="H26" s="330"/>
      <c r="I26" s="360"/>
      <c r="J26" s="355"/>
      <c r="K26" s="358"/>
      <c r="L26" s="371"/>
      <c r="M26" s="323"/>
      <c r="N26" s="330"/>
      <c r="O26" s="358"/>
      <c r="P26" s="333"/>
      <c r="Q26" s="355"/>
      <c r="R26" s="336"/>
      <c r="S26" s="323"/>
      <c r="T26" s="330"/>
      <c r="U26" s="324"/>
      <c r="V26" s="354"/>
      <c r="W26" s="330"/>
      <c r="X26" s="336"/>
      <c r="Y26" s="371"/>
      <c r="Z26" s="330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31" t="s">
        <v>75</v>
      </c>
      <c r="C27" s="346" t="s">
        <v>505</v>
      </c>
      <c r="D27" s="347"/>
      <c r="E27" s="347"/>
      <c r="F27" s="347"/>
      <c r="G27" s="347"/>
      <c r="H27" s="348"/>
      <c r="I27" s="352" t="s">
        <v>53</v>
      </c>
      <c r="J27" s="352"/>
      <c r="K27" s="352"/>
      <c r="L27" s="352"/>
      <c r="M27" s="352"/>
      <c r="N27" s="352"/>
      <c r="O27" s="112"/>
      <c r="P27" s="113"/>
      <c r="Q27" s="113"/>
      <c r="R27" s="113"/>
      <c r="S27" s="113"/>
      <c r="T27" s="114"/>
      <c r="U27" s="352" t="s">
        <v>53</v>
      </c>
      <c r="V27" s="352"/>
      <c r="W27" s="352"/>
      <c r="X27" s="352"/>
      <c r="Y27" s="352"/>
      <c r="Z27" s="352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32"/>
      <c r="C28" s="349"/>
      <c r="D28" s="350"/>
      <c r="E28" s="350"/>
      <c r="F28" s="350"/>
      <c r="G28" s="350"/>
      <c r="H28" s="351"/>
      <c r="I28" s="352"/>
      <c r="J28" s="352"/>
      <c r="K28" s="352"/>
      <c r="L28" s="352"/>
      <c r="M28" s="352"/>
      <c r="N28" s="352"/>
      <c r="O28" s="436" t="s">
        <v>179</v>
      </c>
      <c r="P28" s="437"/>
      <c r="Q28" s="437"/>
      <c r="R28" s="437"/>
      <c r="S28" s="437"/>
      <c r="T28" s="328"/>
      <c r="U28" s="352"/>
      <c r="V28" s="352"/>
      <c r="W28" s="352"/>
      <c r="X28" s="352"/>
      <c r="Y28" s="352"/>
      <c r="Z28" s="352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33"/>
      <c r="C29" s="349"/>
      <c r="D29" s="350"/>
      <c r="E29" s="350"/>
      <c r="F29" s="350"/>
      <c r="G29" s="350"/>
      <c r="H29" s="351"/>
      <c r="I29" s="352"/>
      <c r="J29" s="352"/>
      <c r="K29" s="352"/>
      <c r="L29" s="352"/>
      <c r="M29" s="352"/>
      <c r="N29" s="352"/>
      <c r="O29" s="438"/>
      <c r="P29" s="439"/>
      <c r="Q29" s="439"/>
      <c r="R29" s="439"/>
      <c r="S29" s="439"/>
      <c r="T29" s="329"/>
      <c r="U29" s="352"/>
      <c r="V29" s="352"/>
      <c r="W29" s="352"/>
      <c r="X29" s="352"/>
      <c r="Y29" s="352"/>
      <c r="Z29" s="352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346" t="s">
        <v>506</v>
      </c>
      <c r="D30" s="347"/>
      <c r="E30" s="347"/>
      <c r="F30" s="347"/>
      <c r="G30" s="347"/>
      <c r="H30" s="348"/>
      <c r="I30" s="334" t="s">
        <v>60</v>
      </c>
      <c r="J30" s="331" t="s">
        <v>72</v>
      </c>
      <c r="K30" s="328"/>
      <c r="L30" s="401" t="s">
        <v>178</v>
      </c>
      <c r="M30" s="322" t="s">
        <v>2</v>
      </c>
      <c r="N30" s="377" t="s">
        <v>549</v>
      </c>
      <c r="O30" s="438"/>
      <c r="P30" s="439"/>
      <c r="Q30" s="439"/>
      <c r="R30" s="439"/>
      <c r="S30" s="439"/>
      <c r="T30" s="329"/>
      <c r="U30" s="380" t="s">
        <v>75</v>
      </c>
      <c r="V30" s="381"/>
      <c r="W30" s="381"/>
      <c r="X30" s="381"/>
      <c r="Y30" s="381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349"/>
      <c r="D31" s="350"/>
      <c r="E31" s="350"/>
      <c r="F31" s="350"/>
      <c r="G31" s="350"/>
      <c r="H31" s="351"/>
      <c r="I31" s="335"/>
      <c r="J31" s="332"/>
      <c r="K31" s="329"/>
      <c r="L31" s="402"/>
      <c r="M31" s="323"/>
      <c r="N31" s="378"/>
      <c r="O31" s="438"/>
      <c r="P31" s="439"/>
      <c r="Q31" s="439"/>
      <c r="R31" s="439"/>
      <c r="S31" s="439"/>
      <c r="T31" s="330"/>
      <c r="U31" s="382"/>
      <c r="V31" s="383"/>
      <c r="W31" s="383"/>
      <c r="X31" s="383"/>
      <c r="Y31" s="383"/>
      <c r="Z31" s="434" t="s">
        <v>549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349"/>
      <c r="D32" s="350"/>
      <c r="E32" s="350"/>
      <c r="F32" s="350"/>
      <c r="G32" s="350"/>
      <c r="H32" s="351"/>
      <c r="I32" s="335"/>
      <c r="J32" s="332"/>
      <c r="K32" s="329"/>
      <c r="L32" s="402"/>
      <c r="M32" s="323"/>
      <c r="N32" s="378"/>
      <c r="O32" s="438"/>
      <c r="P32" s="439"/>
      <c r="Q32" s="439"/>
      <c r="R32" s="439"/>
      <c r="S32" s="439"/>
      <c r="T32" s="114"/>
      <c r="U32" s="382"/>
      <c r="V32" s="383"/>
      <c r="W32" s="383"/>
      <c r="X32" s="383"/>
      <c r="Y32" s="383"/>
      <c r="Z32" s="435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346" t="s">
        <v>507</v>
      </c>
      <c r="D33" s="347"/>
      <c r="E33" s="347"/>
      <c r="F33" s="347"/>
      <c r="G33" s="347"/>
      <c r="H33" s="348"/>
      <c r="I33" s="335"/>
      <c r="J33" s="333"/>
      <c r="K33" s="330"/>
      <c r="L33" s="402"/>
      <c r="M33" s="323"/>
      <c r="N33" s="379"/>
      <c r="O33" s="438"/>
      <c r="P33" s="439"/>
      <c r="Q33" s="439"/>
      <c r="R33" s="439"/>
      <c r="S33" s="439"/>
      <c r="T33" s="114"/>
      <c r="U33" s="382"/>
      <c r="V33" s="383"/>
      <c r="W33" s="383"/>
      <c r="X33" s="383"/>
      <c r="Y33" s="383"/>
      <c r="Z33" s="435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349"/>
      <c r="D34" s="350"/>
      <c r="E34" s="350"/>
      <c r="F34" s="350"/>
      <c r="G34" s="350"/>
      <c r="H34" s="351"/>
      <c r="I34" s="21"/>
      <c r="J34" s="18"/>
      <c r="K34" s="18"/>
      <c r="L34" s="18"/>
      <c r="M34" s="18"/>
      <c r="N34" s="22"/>
      <c r="O34" s="438"/>
      <c r="P34" s="439"/>
      <c r="Q34" s="439"/>
      <c r="R34" s="439"/>
      <c r="S34" s="439"/>
      <c r="T34" s="22"/>
      <c r="U34" s="21"/>
      <c r="V34" s="18"/>
      <c r="W34" s="18"/>
      <c r="X34" s="18"/>
      <c r="Y34" s="18"/>
      <c r="Z34" s="435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349"/>
      <c r="D35" s="350"/>
      <c r="E35" s="350"/>
      <c r="F35" s="350"/>
      <c r="G35" s="350"/>
      <c r="H35" s="351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376" t="s">
        <v>467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364" t="s">
        <v>75</v>
      </c>
      <c r="D39" s="374" t="s">
        <v>80</v>
      </c>
      <c r="E39" s="369"/>
      <c r="F39" s="369"/>
      <c r="G39" s="369"/>
      <c r="H39" s="369"/>
      <c r="J39" s="372" t="s">
        <v>471</v>
      </c>
      <c r="K39" s="373"/>
      <c r="L39" s="448" t="s">
        <v>167</v>
      </c>
      <c r="M39" s="374" t="s">
        <v>83</v>
      </c>
      <c r="N39" s="369"/>
      <c r="O39" s="369"/>
      <c r="P39" s="369"/>
      <c r="Q39" s="369"/>
    </row>
    <row r="40" spans="1:32" ht="15" customHeight="1" x14ac:dyDescent="0.2">
      <c r="B40" s="25"/>
      <c r="C40" s="364"/>
      <c r="D40" s="374"/>
      <c r="E40" s="369"/>
      <c r="F40" s="369"/>
      <c r="G40" s="369"/>
      <c r="H40" s="369"/>
      <c r="I40" s="7"/>
      <c r="J40" s="372"/>
      <c r="K40" s="373"/>
      <c r="L40" s="449"/>
      <c r="M40" s="374"/>
      <c r="N40" s="369"/>
      <c r="O40" s="369"/>
      <c r="P40" s="369"/>
      <c r="Q40" s="369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364"/>
      <c r="D41" s="374"/>
      <c r="E41" s="369"/>
      <c r="F41" s="369"/>
      <c r="G41" s="369"/>
      <c r="H41" s="369"/>
      <c r="J41" s="372"/>
      <c r="K41" s="373"/>
      <c r="L41" s="449"/>
      <c r="M41" s="374"/>
      <c r="N41" s="369"/>
      <c r="O41" s="369"/>
      <c r="P41" s="369"/>
      <c r="Q41" s="369"/>
    </row>
    <row r="42" spans="1:32" ht="15" customHeight="1" x14ac:dyDescent="0.2">
      <c r="B42" s="25"/>
      <c r="C42" s="364"/>
      <c r="D42" s="374"/>
      <c r="E42" s="369"/>
      <c r="F42" s="369"/>
      <c r="G42" s="369"/>
      <c r="H42" s="369"/>
      <c r="J42" s="372"/>
      <c r="K42" s="373"/>
      <c r="L42" s="450"/>
      <c r="M42" s="374"/>
      <c r="N42" s="369"/>
      <c r="O42" s="369"/>
      <c r="P42" s="369"/>
      <c r="Q42" s="369"/>
    </row>
    <row r="43" spans="1:32" ht="15" customHeight="1" x14ac:dyDescent="0.2">
      <c r="B43" s="25"/>
      <c r="C43" s="365" t="s">
        <v>57</v>
      </c>
      <c r="D43" s="369" t="s">
        <v>81</v>
      </c>
      <c r="E43" s="369"/>
      <c r="F43" s="369"/>
      <c r="G43" s="369"/>
      <c r="H43" s="369"/>
      <c r="J43" s="372"/>
      <c r="K43" s="373"/>
      <c r="L43" s="451" t="s">
        <v>469</v>
      </c>
      <c r="M43" s="374" t="s">
        <v>84</v>
      </c>
      <c r="N43" s="369"/>
      <c r="O43" s="369"/>
      <c r="P43" s="369"/>
      <c r="Q43" s="369"/>
    </row>
    <row r="44" spans="1:32" ht="15" customHeight="1" x14ac:dyDescent="0.2">
      <c r="B44" s="25"/>
      <c r="C44" s="366"/>
      <c r="D44" s="369"/>
      <c r="E44" s="369"/>
      <c r="F44" s="369"/>
      <c r="G44" s="369"/>
      <c r="H44" s="369"/>
      <c r="J44" s="25"/>
      <c r="K44" s="25"/>
      <c r="L44" s="451"/>
      <c r="M44" s="374"/>
      <c r="N44" s="369"/>
      <c r="O44" s="369"/>
      <c r="P44" s="369"/>
      <c r="Q44" s="369"/>
    </row>
    <row r="45" spans="1:32" ht="15" customHeight="1" x14ac:dyDescent="0.2">
      <c r="B45" s="25"/>
      <c r="C45" s="366"/>
      <c r="D45" s="369"/>
      <c r="E45" s="369"/>
      <c r="F45" s="369"/>
      <c r="G45" s="369"/>
      <c r="H45" s="369"/>
      <c r="J45" s="25"/>
      <c r="K45" s="25"/>
      <c r="L45" s="451"/>
      <c r="M45" s="374"/>
      <c r="N45" s="369"/>
      <c r="O45" s="369"/>
      <c r="P45" s="369"/>
      <c r="Q45" s="369"/>
    </row>
    <row r="46" spans="1:32" ht="15" customHeight="1" x14ac:dyDescent="0.2">
      <c r="B46" s="25"/>
      <c r="C46" s="367"/>
      <c r="D46" s="369"/>
      <c r="E46" s="369"/>
      <c r="F46" s="369"/>
      <c r="G46" s="369"/>
      <c r="H46" s="369"/>
      <c r="J46" s="25"/>
      <c r="K46" s="25"/>
      <c r="L46" s="451"/>
      <c r="M46" s="374"/>
      <c r="N46" s="369"/>
      <c r="O46" s="369"/>
      <c r="P46" s="369"/>
      <c r="Q46" s="369"/>
    </row>
    <row r="47" spans="1:32" ht="22.5" customHeight="1" x14ac:dyDescent="0.2">
      <c r="B47" s="424"/>
      <c r="C47" s="425" t="s">
        <v>77</v>
      </c>
      <c r="D47" s="374" t="s">
        <v>82</v>
      </c>
      <c r="E47" s="374"/>
      <c r="F47" s="374"/>
      <c r="G47" s="374"/>
      <c r="H47" s="374"/>
      <c r="J47" s="25"/>
      <c r="K47" s="25"/>
      <c r="L47" s="398" t="s">
        <v>168</v>
      </c>
      <c r="M47" s="369" t="s">
        <v>85</v>
      </c>
      <c r="N47" s="369"/>
      <c r="O47" s="369"/>
      <c r="P47" s="369"/>
      <c r="Q47" s="369"/>
    </row>
    <row r="48" spans="1:32" ht="15" customHeight="1" x14ac:dyDescent="0.2">
      <c r="A48" s="99"/>
      <c r="B48" s="424"/>
      <c r="C48" s="426"/>
      <c r="D48" s="374"/>
      <c r="E48" s="374"/>
      <c r="F48" s="374"/>
      <c r="G48" s="374"/>
      <c r="H48" s="374"/>
      <c r="I48" s="73"/>
      <c r="J48" s="25"/>
      <c r="K48" s="25"/>
      <c r="L48" s="399"/>
      <c r="M48" s="369"/>
      <c r="N48" s="369"/>
      <c r="O48" s="369"/>
      <c r="P48" s="369"/>
      <c r="Q48" s="369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424"/>
      <c r="C49" s="426"/>
      <c r="D49" s="374"/>
      <c r="E49" s="374"/>
      <c r="F49" s="374"/>
      <c r="G49" s="374"/>
      <c r="H49" s="374"/>
      <c r="I49" s="73"/>
      <c r="J49" s="25"/>
      <c r="K49" s="25"/>
      <c r="L49" s="399"/>
      <c r="M49" s="369"/>
      <c r="N49" s="369"/>
      <c r="O49" s="369"/>
      <c r="P49" s="369"/>
      <c r="Q49" s="369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400"/>
      <c r="M50" s="369"/>
      <c r="N50" s="369"/>
      <c r="O50" s="369"/>
      <c r="P50" s="369"/>
      <c r="Q50" s="369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395" t="s">
        <v>51</v>
      </c>
      <c r="M51" s="374" t="s">
        <v>86</v>
      </c>
      <c r="N51" s="369"/>
      <c r="O51" s="369"/>
      <c r="P51" s="369"/>
      <c r="Q51" s="36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396"/>
      <c r="M52" s="374"/>
      <c r="N52" s="369"/>
      <c r="O52" s="369"/>
      <c r="P52" s="369"/>
      <c r="Q52" s="369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396"/>
      <c r="M53" s="374"/>
      <c r="N53" s="369"/>
      <c r="O53" s="369"/>
      <c r="P53" s="369"/>
      <c r="Q53" s="36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397"/>
      <c r="M54" s="374"/>
      <c r="N54" s="369"/>
      <c r="O54" s="369"/>
      <c r="P54" s="369"/>
      <c r="Q54" s="369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84" t="s">
        <v>164</v>
      </c>
      <c r="M55" s="375" t="s">
        <v>472</v>
      </c>
      <c r="N55" s="374"/>
      <c r="O55" s="374"/>
      <c r="P55" s="374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85"/>
      <c r="M56" s="375"/>
      <c r="N56" s="374"/>
      <c r="O56" s="374"/>
      <c r="P56" s="374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85"/>
      <c r="M57" s="375"/>
      <c r="N57" s="374"/>
      <c r="O57" s="374"/>
      <c r="P57" s="374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86"/>
      <c r="M58" s="375"/>
      <c r="N58" s="374"/>
      <c r="O58" s="374"/>
      <c r="P58" s="374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368" t="s">
        <v>56</v>
      </c>
      <c r="D60" s="369" t="s">
        <v>87</v>
      </c>
      <c r="E60" s="369"/>
      <c r="F60" s="369"/>
      <c r="G60" s="369"/>
      <c r="H60" s="369"/>
      <c r="J60" s="445" t="s">
        <v>177</v>
      </c>
      <c r="K60" s="446"/>
      <c r="L60" s="401" t="s">
        <v>178</v>
      </c>
      <c r="M60" s="369" t="s">
        <v>181</v>
      </c>
      <c r="N60" s="369"/>
      <c r="O60" s="369"/>
      <c r="P60" s="369"/>
      <c r="Q60" s="175"/>
    </row>
    <row r="61" spans="1:32" ht="15" customHeight="1" x14ac:dyDescent="0.2">
      <c r="B61" s="10"/>
      <c r="C61" s="359"/>
      <c r="D61" s="369"/>
      <c r="E61" s="369"/>
      <c r="F61" s="369"/>
      <c r="G61" s="369"/>
      <c r="H61" s="369"/>
      <c r="J61" s="445"/>
      <c r="K61" s="446"/>
      <c r="L61" s="402"/>
      <c r="M61" s="369"/>
      <c r="N61" s="369"/>
      <c r="O61" s="369"/>
      <c r="P61" s="369"/>
      <c r="Q61" s="175"/>
    </row>
    <row r="62" spans="1:32" ht="15" customHeight="1" x14ac:dyDescent="0.2">
      <c r="B62" s="10"/>
      <c r="C62" s="359"/>
      <c r="D62" s="369"/>
      <c r="E62" s="369"/>
      <c r="F62" s="369"/>
      <c r="G62" s="369"/>
      <c r="H62" s="369"/>
      <c r="J62" s="445"/>
      <c r="K62" s="446"/>
      <c r="L62" s="402"/>
      <c r="M62" s="369"/>
      <c r="N62" s="369"/>
      <c r="O62" s="369"/>
      <c r="P62" s="369"/>
      <c r="Q62" s="175"/>
    </row>
    <row r="63" spans="1:32" ht="15" customHeight="1" x14ac:dyDescent="0.2">
      <c r="B63" s="10"/>
      <c r="C63" s="360"/>
      <c r="D63" s="369"/>
      <c r="E63" s="369"/>
      <c r="F63" s="369"/>
      <c r="G63" s="369"/>
      <c r="H63" s="369"/>
      <c r="J63" s="445"/>
      <c r="K63" s="446"/>
      <c r="L63" s="402"/>
      <c r="M63" s="369"/>
      <c r="N63" s="369"/>
      <c r="O63" s="369"/>
      <c r="P63" s="369"/>
      <c r="Q63" s="175"/>
    </row>
    <row r="64" spans="1:32" ht="15" customHeight="1" x14ac:dyDescent="0.2">
      <c r="B64" s="10"/>
      <c r="C64" s="353" t="s">
        <v>3</v>
      </c>
      <c r="D64" s="369" t="s">
        <v>88</v>
      </c>
      <c r="E64" s="369"/>
      <c r="F64" s="369"/>
      <c r="G64" s="369"/>
      <c r="H64" s="369"/>
      <c r="J64" s="445"/>
      <c r="K64" s="446"/>
      <c r="L64" s="393" t="s">
        <v>488</v>
      </c>
      <c r="M64" s="369" t="s">
        <v>485</v>
      </c>
      <c r="N64" s="369"/>
      <c r="O64" s="369"/>
      <c r="P64" s="369"/>
      <c r="Q64" s="175"/>
    </row>
    <row r="65" spans="1:32" ht="15" customHeight="1" x14ac:dyDescent="0.2">
      <c r="B65" s="10"/>
      <c r="C65" s="354"/>
      <c r="D65" s="369"/>
      <c r="E65" s="369"/>
      <c r="F65" s="369"/>
      <c r="G65" s="369"/>
      <c r="H65" s="369"/>
      <c r="J65" s="445"/>
      <c r="K65" s="446"/>
      <c r="L65" s="394"/>
      <c r="M65" s="369"/>
      <c r="N65" s="369"/>
      <c r="O65" s="369"/>
      <c r="P65" s="369"/>
      <c r="Q65" s="175"/>
    </row>
    <row r="66" spans="1:32" ht="15" customHeight="1" x14ac:dyDescent="0.2">
      <c r="B66" s="10"/>
      <c r="C66" s="354"/>
      <c r="D66" s="369"/>
      <c r="E66" s="369"/>
      <c r="F66" s="369"/>
      <c r="G66" s="369"/>
      <c r="H66" s="369"/>
      <c r="J66" s="445"/>
      <c r="K66" s="446"/>
      <c r="L66" s="394"/>
      <c r="M66" s="369"/>
      <c r="N66" s="369"/>
      <c r="O66" s="369"/>
      <c r="P66" s="369"/>
      <c r="Q66" s="175"/>
    </row>
    <row r="67" spans="1:32" ht="15" customHeight="1" x14ac:dyDescent="0.2">
      <c r="B67" s="10"/>
      <c r="C67" s="354"/>
      <c r="D67" s="369"/>
      <c r="E67" s="369"/>
      <c r="F67" s="369"/>
      <c r="G67" s="369"/>
      <c r="H67" s="369"/>
      <c r="J67" s="445"/>
      <c r="K67" s="446"/>
      <c r="L67" s="394"/>
      <c r="M67" s="369"/>
      <c r="N67" s="369"/>
      <c r="O67" s="369"/>
      <c r="P67" s="369"/>
      <c r="Q67" s="175"/>
    </row>
    <row r="68" spans="1:32" ht="15" customHeight="1" x14ac:dyDescent="0.2">
      <c r="B68" s="10"/>
      <c r="C68" s="323" t="s">
        <v>2</v>
      </c>
      <c r="D68" s="369" t="s">
        <v>1</v>
      </c>
      <c r="E68" s="369"/>
      <c r="F68" s="369"/>
      <c r="G68" s="369"/>
      <c r="H68" s="369"/>
      <c r="J68" s="445"/>
      <c r="K68" s="446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23"/>
      <c r="D69" s="369"/>
      <c r="E69" s="369"/>
      <c r="F69" s="369"/>
      <c r="G69" s="369"/>
      <c r="H69" s="369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23"/>
      <c r="D70" s="369"/>
      <c r="E70" s="369"/>
      <c r="F70" s="369"/>
      <c r="G70" s="369"/>
      <c r="H70" s="369"/>
      <c r="J70" s="447" t="s">
        <v>91</v>
      </c>
      <c r="K70" s="446"/>
      <c r="L70" s="440" t="s">
        <v>473</v>
      </c>
      <c r="M70" s="442" t="s">
        <v>474</v>
      </c>
      <c r="N70" s="442"/>
      <c r="O70" s="442"/>
      <c r="P70" s="442"/>
      <c r="Q70" s="442"/>
    </row>
    <row r="71" spans="1:32" ht="15" customHeight="1" x14ac:dyDescent="0.2">
      <c r="B71" s="10"/>
      <c r="C71" s="324"/>
      <c r="D71" s="369"/>
      <c r="E71" s="369"/>
      <c r="F71" s="369"/>
      <c r="G71" s="369"/>
      <c r="H71" s="369"/>
      <c r="J71" s="447"/>
      <c r="K71" s="446"/>
      <c r="L71" s="441"/>
      <c r="M71" s="442"/>
      <c r="N71" s="442"/>
      <c r="O71" s="442"/>
      <c r="P71" s="442"/>
      <c r="Q71" s="442"/>
    </row>
    <row r="72" spans="1:32" ht="15" customHeight="1" x14ac:dyDescent="0.2">
      <c r="A72" s="102"/>
      <c r="B72" s="10"/>
      <c r="C72" s="356" t="s">
        <v>165</v>
      </c>
      <c r="D72" s="375" t="s">
        <v>166</v>
      </c>
      <c r="E72" s="369"/>
      <c r="F72" s="369"/>
      <c r="G72" s="369"/>
      <c r="H72" s="104"/>
      <c r="I72" s="103"/>
      <c r="J72" s="447"/>
      <c r="K72" s="446"/>
      <c r="L72" s="441"/>
      <c r="M72" s="442"/>
      <c r="N72" s="442"/>
      <c r="O72" s="442"/>
      <c r="P72" s="442"/>
      <c r="Q72" s="442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357"/>
      <c r="D73" s="375"/>
      <c r="E73" s="369"/>
      <c r="F73" s="369"/>
      <c r="G73" s="369"/>
      <c r="H73" s="104"/>
      <c r="I73" s="103"/>
      <c r="J73" s="447"/>
      <c r="K73" s="446"/>
      <c r="L73" s="441"/>
      <c r="M73" s="442"/>
      <c r="N73" s="442"/>
      <c r="O73" s="442"/>
      <c r="P73" s="442"/>
      <c r="Q73" s="442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357"/>
      <c r="D74" s="375"/>
      <c r="E74" s="369"/>
      <c r="F74" s="369"/>
      <c r="G74" s="369"/>
      <c r="H74" s="104"/>
      <c r="I74" s="103"/>
      <c r="J74" s="447"/>
      <c r="K74" s="446"/>
      <c r="L74" s="427" t="s">
        <v>52</v>
      </c>
      <c r="M74" s="444" t="s">
        <v>92</v>
      </c>
      <c r="N74" s="444"/>
      <c r="O74" s="444"/>
      <c r="P74" s="444"/>
      <c r="Q74" s="444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358"/>
      <c r="D75" s="375"/>
      <c r="E75" s="369"/>
      <c r="F75" s="369"/>
      <c r="G75" s="369"/>
      <c r="H75" s="104"/>
      <c r="I75" s="103"/>
      <c r="J75" s="447"/>
      <c r="K75" s="446"/>
      <c r="L75" s="428"/>
      <c r="M75" s="444"/>
      <c r="N75" s="444"/>
      <c r="O75" s="444"/>
      <c r="P75" s="444"/>
      <c r="Q75" s="444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34" t="s">
        <v>60</v>
      </c>
      <c r="D76" s="369" t="s">
        <v>62</v>
      </c>
      <c r="E76" s="369"/>
      <c r="F76" s="369"/>
      <c r="G76" s="369"/>
      <c r="H76" s="369"/>
      <c r="J76" s="447"/>
      <c r="K76" s="446"/>
      <c r="L76" s="428"/>
      <c r="M76" s="444"/>
      <c r="N76" s="444"/>
      <c r="O76" s="444"/>
      <c r="P76" s="444"/>
      <c r="Q76" s="444"/>
    </row>
    <row r="77" spans="1:32" ht="15" customHeight="1" x14ac:dyDescent="0.2">
      <c r="B77" s="10"/>
      <c r="C77" s="335"/>
      <c r="D77" s="369"/>
      <c r="E77" s="369"/>
      <c r="F77" s="369"/>
      <c r="G77" s="369"/>
      <c r="H77" s="369"/>
      <c r="J77" s="447"/>
      <c r="K77" s="446"/>
      <c r="L77" s="443"/>
      <c r="M77" s="444"/>
      <c r="N77" s="444"/>
      <c r="O77" s="444"/>
      <c r="P77" s="444"/>
      <c r="Q77" s="444"/>
    </row>
    <row r="78" spans="1:32" ht="15" customHeight="1" x14ac:dyDescent="0.2">
      <c r="B78" s="10"/>
      <c r="C78" s="335"/>
      <c r="D78" s="369"/>
      <c r="E78" s="369"/>
      <c r="F78" s="369"/>
      <c r="G78" s="369"/>
      <c r="H78" s="369"/>
    </row>
    <row r="79" spans="1:32" ht="15" customHeight="1" x14ac:dyDescent="0.2">
      <c r="B79" s="10"/>
      <c r="C79" s="336"/>
      <c r="D79" s="369"/>
      <c r="E79" s="369"/>
      <c r="F79" s="369"/>
      <c r="G79" s="369"/>
      <c r="H79" s="369"/>
    </row>
    <row r="80" spans="1:32" ht="15" customHeight="1" x14ac:dyDescent="0.2">
      <c r="B80" s="10"/>
      <c r="C80" s="370" t="s">
        <v>61</v>
      </c>
      <c r="D80" s="369" t="s">
        <v>89</v>
      </c>
      <c r="E80" s="369"/>
      <c r="F80" s="369"/>
      <c r="G80" s="369"/>
      <c r="H80" s="369"/>
    </row>
    <row r="81" spans="1:32" ht="15" customHeight="1" x14ac:dyDescent="0.2">
      <c r="B81" s="10"/>
      <c r="C81" s="371"/>
      <c r="D81" s="369"/>
      <c r="E81" s="369"/>
      <c r="F81" s="369"/>
      <c r="G81" s="369"/>
      <c r="H81" s="369"/>
    </row>
    <row r="82" spans="1:32" ht="15" customHeight="1" x14ac:dyDescent="0.2">
      <c r="B82" s="10"/>
      <c r="C82" s="371"/>
      <c r="D82" s="369"/>
      <c r="E82" s="369"/>
      <c r="F82" s="369"/>
      <c r="G82" s="369"/>
      <c r="H82" s="369"/>
    </row>
    <row r="83" spans="1:32" ht="15" customHeight="1" x14ac:dyDescent="0.2">
      <c r="B83" s="10"/>
      <c r="C83" s="371"/>
      <c r="D83" s="369"/>
      <c r="E83" s="369"/>
      <c r="F83" s="369"/>
      <c r="G83" s="369"/>
      <c r="H83" s="369"/>
    </row>
    <row r="84" spans="1:32" ht="15" customHeight="1" x14ac:dyDescent="0.2">
      <c r="B84" s="10"/>
      <c r="C84" s="363" t="s">
        <v>72</v>
      </c>
      <c r="D84" s="369" t="s">
        <v>90</v>
      </c>
      <c r="E84" s="369"/>
      <c r="F84" s="369"/>
      <c r="G84" s="369"/>
      <c r="H84" s="369"/>
    </row>
    <row r="85" spans="1:32" ht="15" customHeight="1" x14ac:dyDescent="0.2">
      <c r="B85" s="10"/>
      <c r="C85" s="363"/>
      <c r="D85" s="369"/>
      <c r="E85" s="369"/>
      <c r="F85" s="369"/>
      <c r="G85" s="369"/>
      <c r="H85" s="369"/>
    </row>
    <row r="86" spans="1:32" ht="15" customHeight="1" x14ac:dyDescent="0.2">
      <c r="B86" s="10"/>
      <c r="C86" s="363"/>
      <c r="D86" s="369"/>
      <c r="E86" s="369"/>
      <c r="F86" s="369"/>
      <c r="G86" s="369"/>
      <c r="H86" s="369"/>
    </row>
    <row r="87" spans="1:32" ht="15" customHeight="1" x14ac:dyDescent="0.2">
      <c r="B87" s="10"/>
      <c r="C87" s="363"/>
      <c r="D87" s="369"/>
      <c r="E87" s="369"/>
      <c r="F87" s="369"/>
      <c r="G87" s="369"/>
      <c r="H87" s="369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</mergeCells>
  <hyperlinks>
    <hyperlink ref="M18:M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9"/>
  <sheetViews>
    <sheetView tabSelected="1" topLeftCell="A4"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8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8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8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4" t="str">
        <f>"Agenda R" &amp; Parameters!$B$8</f>
        <v>Agenda R6</v>
      </c>
      <c r="B8" s="455"/>
      <c r="C8" s="455"/>
      <c r="D8" s="455"/>
      <c r="E8" s="455"/>
      <c r="F8" s="455"/>
      <c r="G8" s="455"/>
      <c r="H8" s="455"/>
      <c r="I8" s="455"/>
    </row>
    <row r="12" spans="1:9" ht="15.75" x14ac:dyDescent="0.25">
      <c r="A12" s="456" t="s">
        <v>543</v>
      </c>
      <c r="B12" s="457"/>
      <c r="C12" s="457"/>
      <c r="D12" s="457"/>
      <c r="E12" s="457"/>
      <c r="F12" s="457"/>
      <c r="G12" s="457"/>
      <c r="H12" s="457"/>
      <c r="I12" s="457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594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 t="s">
        <v>595</v>
      </c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573</v>
      </c>
      <c r="D34" s="136"/>
      <c r="E34" s="136" t="s">
        <v>225</v>
      </c>
      <c r="F34" s="279">
        <f t="shared" si="2"/>
        <v>0.4458333333333333</v>
      </c>
      <c r="G34" s="152">
        <v>10</v>
      </c>
      <c r="H34" s="279">
        <f t="shared" si="1"/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0.45277777777777772</v>
      </c>
      <c r="G35" s="147">
        <v>1</v>
      </c>
      <c r="H35" s="274">
        <f t="shared" si="1"/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0.45347222222222217</v>
      </c>
      <c r="G37" s="150">
        <v>5</v>
      </c>
      <c r="H37" s="277">
        <f t="shared" ref="H37:H44" si="3"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 t="shared" ref="F38:F44" si="4">H37</f>
        <v>0.45694444444444438</v>
      </c>
      <c r="G38" s="150">
        <v>1</v>
      </c>
      <c r="H38" s="277">
        <f t="shared" si="3"/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574</v>
      </c>
      <c r="D39" s="140" t="s">
        <v>257</v>
      </c>
      <c r="E39" s="131" t="s">
        <v>205</v>
      </c>
      <c r="F39" s="274">
        <f t="shared" si="4"/>
        <v>0.45763888888888882</v>
      </c>
      <c r="G39" s="147">
        <v>5</v>
      </c>
      <c r="H39" s="274">
        <f t="shared" si="3"/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575</v>
      </c>
      <c r="D40" s="131"/>
      <c r="E40" s="131" t="s">
        <v>499</v>
      </c>
      <c r="F40" s="274">
        <f t="shared" si="4"/>
        <v>0.46111111111111103</v>
      </c>
      <c r="G40" s="147">
        <v>10</v>
      </c>
      <c r="H40" s="274">
        <f t="shared" si="3"/>
        <v>0.46805555555555545</v>
      </c>
      <c r="I40" s="159"/>
    </row>
    <row r="41" spans="1:9" ht="30" x14ac:dyDescent="0.2">
      <c r="A41" s="119" t="s">
        <v>365</v>
      </c>
      <c r="B41" s="131" t="s">
        <v>183</v>
      </c>
      <c r="C41" s="131" t="s">
        <v>590</v>
      </c>
      <c r="D41" s="131"/>
      <c r="E41" s="131" t="s">
        <v>591</v>
      </c>
      <c r="F41" s="274">
        <f t="shared" si="4"/>
        <v>0.46805555555555545</v>
      </c>
      <c r="G41" s="147">
        <v>5</v>
      </c>
      <c r="H41" s="274">
        <f t="shared" si="3"/>
        <v>0.47152777777777766</v>
      </c>
      <c r="I41" s="159" t="s">
        <v>592</v>
      </c>
    </row>
    <row r="42" spans="1:9" ht="15" x14ac:dyDescent="0.2">
      <c r="A42" s="119" t="s">
        <v>383</v>
      </c>
      <c r="B42" s="131" t="s">
        <v>183</v>
      </c>
      <c r="C42" s="131" t="s">
        <v>576</v>
      </c>
      <c r="D42" s="131"/>
      <c r="E42" s="131" t="s">
        <v>577</v>
      </c>
      <c r="F42" s="274">
        <f t="shared" si="4"/>
        <v>0.47152777777777766</v>
      </c>
      <c r="G42" s="147">
        <v>5</v>
      </c>
      <c r="H42" s="274">
        <f t="shared" si="3"/>
        <v>0.47499999999999987</v>
      </c>
      <c r="I42" s="159"/>
    </row>
    <row r="43" spans="1:9" ht="15" x14ac:dyDescent="0.2">
      <c r="A43" s="119" t="s">
        <v>385</v>
      </c>
      <c r="B43" s="131" t="s">
        <v>183</v>
      </c>
      <c r="C43" s="131" t="s">
        <v>260</v>
      </c>
      <c r="D43" s="131"/>
      <c r="E43" s="131" t="s">
        <v>182</v>
      </c>
      <c r="F43" s="274">
        <f t="shared" si="4"/>
        <v>0.47499999999999987</v>
      </c>
      <c r="G43" s="147">
        <v>0</v>
      </c>
      <c r="H43" s="274">
        <f t="shared" si="3"/>
        <v>0.47499999999999987</v>
      </c>
      <c r="I43" s="159"/>
    </row>
    <row r="44" spans="1:9" ht="15" x14ac:dyDescent="0.2">
      <c r="A44" s="120" t="s">
        <v>593</v>
      </c>
      <c r="B44" s="132"/>
      <c r="C44" s="132"/>
      <c r="D44" s="132"/>
      <c r="E44" s="132"/>
      <c r="F44" s="275">
        <f t="shared" si="4"/>
        <v>0.47499999999999987</v>
      </c>
      <c r="G44" s="148">
        <v>0</v>
      </c>
      <c r="H44" s="275">
        <f t="shared" si="3"/>
        <v>0.47499999999999987</v>
      </c>
      <c r="I44" s="160"/>
    </row>
    <row r="46" spans="1:9" ht="15.75" x14ac:dyDescent="0.25">
      <c r="A46" s="118" t="s">
        <v>262</v>
      </c>
      <c r="B46" s="130"/>
      <c r="C46" s="130" t="s">
        <v>263</v>
      </c>
      <c r="D46" s="130"/>
      <c r="E46" s="130"/>
      <c r="F46" s="273"/>
      <c r="G46" s="146"/>
      <c r="H46" s="273"/>
      <c r="I46" s="158"/>
    </row>
    <row r="47" spans="1:9" ht="30" x14ac:dyDescent="0.2">
      <c r="A47" s="119" t="s">
        <v>264</v>
      </c>
      <c r="B47" s="131" t="s">
        <v>183</v>
      </c>
      <c r="C47" s="131" t="s">
        <v>265</v>
      </c>
      <c r="D47" s="140" t="s">
        <v>266</v>
      </c>
      <c r="E47" s="131" t="s">
        <v>205</v>
      </c>
      <c r="F47" s="274">
        <f>H44</f>
        <v>0.47499999999999987</v>
      </c>
      <c r="G47" s="147">
        <v>1</v>
      </c>
      <c r="H47" s="274">
        <f t="shared" ref="H47:H58" si="5">F47+TIME(0,G47,0)</f>
        <v>0.47569444444444431</v>
      </c>
      <c r="I47" s="159"/>
    </row>
    <row r="48" spans="1:9" ht="30" x14ac:dyDescent="0.2">
      <c r="A48" s="119" t="s">
        <v>267</v>
      </c>
      <c r="B48" s="131" t="s">
        <v>183</v>
      </c>
      <c r="C48" s="131" t="s">
        <v>268</v>
      </c>
      <c r="D48" s="140" t="s">
        <v>257</v>
      </c>
      <c r="E48" s="131" t="s">
        <v>205</v>
      </c>
      <c r="F48" s="274">
        <f t="shared" ref="F48:F58" si="6">H47</f>
        <v>0.47569444444444431</v>
      </c>
      <c r="G48" s="147">
        <v>1</v>
      </c>
      <c r="H48" s="274">
        <f t="shared" si="5"/>
        <v>0.47638888888888875</v>
      </c>
      <c r="I48" s="159"/>
    </row>
    <row r="49" spans="1:9" ht="30" x14ac:dyDescent="0.2">
      <c r="A49" s="119" t="s">
        <v>269</v>
      </c>
      <c r="B49" s="131" t="s">
        <v>183</v>
      </c>
      <c r="C49" s="131" t="s">
        <v>270</v>
      </c>
      <c r="D49" s="140" t="s">
        <v>271</v>
      </c>
      <c r="E49" s="131" t="s">
        <v>272</v>
      </c>
      <c r="F49" s="274">
        <f t="shared" si="6"/>
        <v>0.47638888888888875</v>
      </c>
      <c r="G49" s="147">
        <v>1</v>
      </c>
      <c r="H49" s="274">
        <f t="shared" si="5"/>
        <v>0.47708333333333319</v>
      </c>
      <c r="I49" s="159"/>
    </row>
    <row r="50" spans="1:9" ht="30" x14ac:dyDescent="0.2">
      <c r="A50" s="119" t="s">
        <v>273</v>
      </c>
      <c r="B50" s="131" t="s">
        <v>183</v>
      </c>
      <c r="C50" s="131" t="s">
        <v>274</v>
      </c>
      <c r="D50" s="140" t="s">
        <v>271</v>
      </c>
      <c r="E50" s="131" t="s">
        <v>272</v>
      </c>
      <c r="F50" s="274">
        <f t="shared" si="6"/>
        <v>0.47708333333333319</v>
      </c>
      <c r="G50" s="147">
        <v>1</v>
      </c>
      <c r="H50" s="274">
        <f t="shared" si="5"/>
        <v>0.47777777777777763</v>
      </c>
      <c r="I50" s="159"/>
    </row>
    <row r="51" spans="1:9" ht="30" x14ac:dyDescent="0.2">
      <c r="A51" s="119" t="s">
        <v>275</v>
      </c>
      <c r="B51" s="131" t="s">
        <v>183</v>
      </c>
      <c r="C51" s="131" t="s">
        <v>276</v>
      </c>
      <c r="D51" s="140" t="s">
        <v>271</v>
      </c>
      <c r="E51" s="131" t="s">
        <v>272</v>
      </c>
      <c r="F51" s="274">
        <f t="shared" si="6"/>
        <v>0.47777777777777763</v>
      </c>
      <c r="G51" s="147">
        <v>1</v>
      </c>
      <c r="H51" s="274">
        <f t="shared" si="5"/>
        <v>0.47847222222222208</v>
      </c>
      <c r="I51" s="159"/>
    </row>
    <row r="52" spans="1:9" ht="30" x14ac:dyDescent="0.2">
      <c r="A52" s="119" t="s">
        <v>277</v>
      </c>
      <c r="B52" s="131" t="s">
        <v>183</v>
      </c>
      <c r="C52" s="131" t="s">
        <v>278</v>
      </c>
      <c r="D52" s="140" t="s">
        <v>271</v>
      </c>
      <c r="E52" s="131" t="s">
        <v>272</v>
      </c>
      <c r="F52" s="274">
        <f t="shared" si="6"/>
        <v>0.47847222222222208</v>
      </c>
      <c r="G52" s="147">
        <v>1</v>
      </c>
      <c r="H52" s="274">
        <f t="shared" si="5"/>
        <v>0.47916666666666652</v>
      </c>
      <c r="I52" s="159"/>
    </row>
    <row r="53" spans="1:9" ht="30" x14ac:dyDescent="0.2">
      <c r="A53" s="119" t="s">
        <v>279</v>
      </c>
      <c r="B53" s="131" t="s">
        <v>183</v>
      </c>
      <c r="C53" s="131" t="s">
        <v>280</v>
      </c>
      <c r="D53" s="140" t="s">
        <v>271</v>
      </c>
      <c r="E53" s="131" t="s">
        <v>272</v>
      </c>
      <c r="F53" s="274">
        <f t="shared" si="6"/>
        <v>0.47916666666666652</v>
      </c>
      <c r="G53" s="147">
        <v>1</v>
      </c>
      <c r="H53" s="274">
        <f t="shared" si="5"/>
        <v>0.47986111111111096</v>
      </c>
      <c r="I53" s="159"/>
    </row>
    <row r="54" spans="1:9" ht="30" x14ac:dyDescent="0.2">
      <c r="A54" s="119" t="s">
        <v>281</v>
      </c>
      <c r="B54" s="131" t="s">
        <v>183</v>
      </c>
      <c r="C54" s="131" t="s">
        <v>282</v>
      </c>
      <c r="D54" s="140" t="s">
        <v>271</v>
      </c>
      <c r="E54" s="131" t="s">
        <v>272</v>
      </c>
      <c r="F54" s="274">
        <f t="shared" si="6"/>
        <v>0.47986111111111096</v>
      </c>
      <c r="G54" s="147">
        <v>1</v>
      </c>
      <c r="H54" s="274">
        <f t="shared" si="5"/>
        <v>0.4805555555555554</v>
      </c>
      <c r="I54" s="159"/>
    </row>
    <row r="55" spans="1:9" ht="30" x14ac:dyDescent="0.2">
      <c r="A55" s="119" t="s">
        <v>283</v>
      </c>
      <c r="B55" s="131" t="s">
        <v>183</v>
      </c>
      <c r="C55" s="131" t="s">
        <v>284</v>
      </c>
      <c r="D55" s="140" t="s">
        <v>271</v>
      </c>
      <c r="E55" s="131" t="s">
        <v>272</v>
      </c>
      <c r="F55" s="274">
        <f t="shared" si="6"/>
        <v>0.4805555555555554</v>
      </c>
      <c r="G55" s="147">
        <v>1</v>
      </c>
      <c r="H55" s="274">
        <f t="shared" si="5"/>
        <v>0.48124999999999984</v>
      </c>
      <c r="I55" s="159"/>
    </row>
    <row r="56" spans="1:9" ht="30" x14ac:dyDescent="0.2">
      <c r="A56" s="119" t="s">
        <v>285</v>
      </c>
      <c r="B56" s="131" t="s">
        <v>183</v>
      </c>
      <c r="C56" s="131" t="s">
        <v>286</v>
      </c>
      <c r="D56" s="140" t="s">
        <v>257</v>
      </c>
      <c r="E56" s="131" t="s">
        <v>205</v>
      </c>
      <c r="F56" s="274">
        <f t="shared" si="6"/>
        <v>0.48124999999999984</v>
      </c>
      <c r="G56" s="147">
        <v>1</v>
      </c>
      <c r="H56" s="274">
        <f t="shared" si="5"/>
        <v>0.48194444444444429</v>
      </c>
      <c r="I56" s="159"/>
    </row>
    <row r="57" spans="1:9" ht="30" x14ac:dyDescent="0.2">
      <c r="A57" s="119" t="s">
        <v>287</v>
      </c>
      <c r="B57" s="131" t="s">
        <v>183</v>
      </c>
      <c r="C57" s="131" t="s">
        <v>288</v>
      </c>
      <c r="D57" s="140" t="s">
        <v>257</v>
      </c>
      <c r="E57" s="131" t="s">
        <v>205</v>
      </c>
      <c r="F57" s="274">
        <f t="shared" si="6"/>
        <v>0.48194444444444429</v>
      </c>
      <c r="G57" s="147">
        <v>1</v>
      </c>
      <c r="H57" s="274">
        <f t="shared" si="5"/>
        <v>0.48263888888888873</v>
      </c>
      <c r="I57" s="159"/>
    </row>
    <row r="58" spans="1:9" ht="15" x14ac:dyDescent="0.2">
      <c r="A58" s="120" t="s">
        <v>289</v>
      </c>
      <c r="B58" s="132"/>
      <c r="C58" s="132"/>
      <c r="D58" s="132"/>
      <c r="E58" s="132"/>
      <c r="F58" s="275">
        <f t="shared" si="6"/>
        <v>0.48263888888888873</v>
      </c>
      <c r="G58" s="148">
        <v>0</v>
      </c>
      <c r="H58" s="275">
        <f t="shared" si="5"/>
        <v>0.48263888888888873</v>
      </c>
      <c r="I58" s="160"/>
    </row>
    <row r="60" spans="1:9" ht="15.75" x14ac:dyDescent="0.25">
      <c r="A60" s="118" t="s">
        <v>290</v>
      </c>
      <c r="B60" s="130"/>
      <c r="C60" s="130" t="s">
        <v>291</v>
      </c>
      <c r="D60" s="130"/>
      <c r="E60" s="130"/>
      <c r="F60" s="273"/>
      <c r="G60" s="146"/>
      <c r="H60" s="273"/>
      <c r="I60" s="158"/>
    </row>
    <row r="61" spans="1:9" ht="15.75" x14ac:dyDescent="0.25">
      <c r="A61" s="121" t="s">
        <v>292</v>
      </c>
      <c r="B61" s="133"/>
      <c r="C61" s="133" t="s">
        <v>293</v>
      </c>
      <c r="D61" s="133"/>
      <c r="E61" s="133"/>
      <c r="F61" s="276"/>
      <c r="G61" s="149"/>
      <c r="H61" s="276"/>
      <c r="I61" s="161"/>
    </row>
    <row r="62" spans="1:9" ht="28.5" x14ac:dyDescent="0.2">
      <c r="A62" s="122" t="s">
        <v>294</v>
      </c>
      <c r="B62" s="134" t="s">
        <v>183</v>
      </c>
      <c r="C62" s="134" t="s">
        <v>295</v>
      </c>
      <c r="D62" s="141" t="s">
        <v>266</v>
      </c>
      <c r="E62" s="134" t="s">
        <v>205</v>
      </c>
      <c r="F62" s="277">
        <f>H58</f>
        <v>0.48263888888888873</v>
      </c>
      <c r="G62" s="150">
        <v>1</v>
      </c>
      <c r="H62" s="277">
        <f t="shared" ref="H62:H72" si="7">F62+TIME(0,G62,0)</f>
        <v>0.48333333333333317</v>
      </c>
      <c r="I62" s="162"/>
    </row>
    <row r="63" spans="1:9" ht="28.5" x14ac:dyDescent="0.2">
      <c r="A63" s="122" t="s">
        <v>296</v>
      </c>
      <c r="B63" s="134" t="s">
        <v>183</v>
      </c>
      <c r="C63" s="134" t="s">
        <v>297</v>
      </c>
      <c r="D63" s="141" t="s">
        <v>266</v>
      </c>
      <c r="E63" s="134" t="s">
        <v>205</v>
      </c>
      <c r="F63" s="277">
        <f t="shared" ref="F63:F72" si="8">H62</f>
        <v>0.48333333333333317</v>
      </c>
      <c r="G63" s="150">
        <v>1</v>
      </c>
      <c r="H63" s="277">
        <f t="shared" si="7"/>
        <v>0.48402777777777761</v>
      </c>
      <c r="I63" s="162"/>
    </row>
    <row r="64" spans="1:9" ht="28.5" x14ac:dyDescent="0.2">
      <c r="A64" s="122" t="s">
        <v>298</v>
      </c>
      <c r="B64" s="134" t="s">
        <v>183</v>
      </c>
      <c r="C64" s="134" t="s">
        <v>299</v>
      </c>
      <c r="D64" s="141" t="s">
        <v>266</v>
      </c>
      <c r="E64" s="134" t="s">
        <v>205</v>
      </c>
      <c r="F64" s="277">
        <f t="shared" si="8"/>
        <v>0.48402777777777761</v>
      </c>
      <c r="G64" s="150">
        <v>1</v>
      </c>
      <c r="H64" s="277">
        <f t="shared" si="7"/>
        <v>0.48472222222222205</v>
      </c>
      <c r="I64" s="162"/>
    </row>
    <row r="65" spans="1:9" ht="28.5" x14ac:dyDescent="0.2">
      <c r="A65" s="122" t="s">
        <v>300</v>
      </c>
      <c r="B65" s="134" t="s">
        <v>183</v>
      </c>
      <c r="C65" s="134" t="s">
        <v>301</v>
      </c>
      <c r="D65" s="141" t="s">
        <v>266</v>
      </c>
      <c r="E65" s="134" t="s">
        <v>205</v>
      </c>
      <c r="F65" s="277">
        <f t="shared" si="8"/>
        <v>0.48472222222222205</v>
      </c>
      <c r="G65" s="150">
        <v>1</v>
      </c>
      <c r="H65" s="277">
        <f t="shared" si="7"/>
        <v>0.4854166666666665</v>
      </c>
      <c r="I65" s="162"/>
    </row>
    <row r="66" spans="1:9" ht="28.5" x14ac:dyDescent="0.2">
      <c r="A66" s="122" t="s">
        <v>302</v>
      </c>
      <c r="B66" s="134" t="s">
        <v>183</v>
      </c>
      <c r="C66" s="134" t="s">
        <v>303</v>
      </c>
      <c r="D66" s="141" t="s">
        <v>266</v>
      </c>
      <c r="E66" s="134" t="s">
        <v>205</v>
      </c>
      <c r="F66" s="277">
        <f t="shared" si="8"/>
        <v>0.4854166666666665</v>
      </c>
      <c r="G66" s="150">
        <v>1</v>
      </c>
      <c r="H66" s="277">
        <f t="shared" si="7"/>
        <v>0.48611111111111094</v>
      </c>
      <c r="I66" s="162"/>
    </row>
    <row r="67" spans="1:9" ht="28.5" x14ac:dyDescent="0.2">
      <c r="A67" s="122" t="s">
        <v>304</v>
      </c>
      <c r="B67" s="134" t="s">
        <v>183</v>
      </c>
      <c r="C67" s="134" t="s">
        <v>305</v>
      </c>
      <c r="D67" s="141" t="s">
        <v>266</v>
      </c>
      <c r="E67" s="134" t="s">
        <v>205</v>
      </c>
      <c r="F67" s="277">
        <f t="shared" si="8"/>
        <v>0.48611111111111094</v>
      </c>
      <c r="G67" s="150">
        <v>1</v>
      </c>
      <c r="H67" s="277">
        <f t="shared" si="7"/>
        <v>0.48680555555555538</v>
      </c>
      <c r="I67" s="162"/>
    </row>
    <row r="68" spans="1:9" ht="28.5" x14ac:dyDescent="0.2">
      <c r="A68" s="122" t="s">
        <v>306</v>
      </c>
      <c r="B68" s="134" t="s">
        <v>183</v>
      </c>
      <c r="C68" s="134" t="s">
        <v>307</v>
      </c>
      <c r="D68" s="141" t="s">
        <v>266</v>
      </c>
      <c r="E68" s="134" t="s">
        <v>205</v>
      </c>
      <c r="F68" s="277">
        <f t="shared" si="8"/>
        <v>0.48680555555555538</v>
      </c>
      <c r="G68" s="150">
        <v>1</v>
      </c>
      <c r="H68" s="277">
        <f t="shared" si="7"/>
        <v>0.48749999999999982</v>
      </c>
      <c r="I68" s="162"/>
    </row>
    <row r="69" spans="1:9" ht="28.5" x14ac:dyDescent="0.2">
      <c r="A69" s="122" t="s">
        <v>308</v>
      </c>
      <c r="B69" s="134" t="s">
        <v>183</v>
      </c>
      <c r="C69" s="134" t="s">
        <v>544</v>
      </c>
      <c r="D69" s="141" t="s">
        <v>266</v>
      </c>
      <c r="E69" s="134" t="s">
        <v>272</v>
      </c>
      <c r="F69" s="277">
        <f t="shared" si="8"/>
        <v>0.48749999999999982</v>
      </c>
      <c r="G69" s="150">
        <v>15</v>
      </c>
      <c r="H69" s="277">
        <f t="shared" si="7"/>
        <v>0.49791666666666651</v>
      </c>
      <c r="I69" s="162"/>
    </row>
    <row r="70" spans="1:9" ht="14.25" x14ac:dyDescent="0.2">
      <c r="A70" s="122" t="s">
        <v>309</v>
      </c>
      <c r="B70" s="134" t="s">
        <v>183</v>
      </c>
      <c r="C70" s="134" t="s">
        <v>310</v>
      </c>
      <c r="D70" s="134"/>
      <c r="E70" s="134" t="s">
        <v>215</v>
      </c>
      <c r="F70" s="277">
        <f t="shared" si="8"/>
        <v>0.49791666666666651</v>
      </c>
      <c r="G70" s="150">
        <v>1</v>
      </c>
      <c r="H70" s="277">
        <f t="shared" si="7"/>
        <v>0.49861111111111095</v>
      </c>
      <c r="I70" s="162"/>
    </row>
    <row r="71" spans="1:9" ht="28.5" x14ac:dyDescent="0.2">
      <c r="A71" s="122" t="s">
        <v>311</v>
      </c>
      <c r="B71" s="134" t="s">
        <v>183</v>
      </c>
      <c r="C71" s="134" t="s">
        <v>312</v>
      </c>
      <c r="D71" s="141" t="s">
        <v>313</v>
      </c>
      <c r="E71" s="134" t="s">
        <v>314</v>
      </c>
      <c r="F71" s="277">
        <f t="shared" si="8"/>
        <v>0.49861111111111095</v>
      </c>
      <c r="G71" s="150">
        <v>1</v>
      </c>
      <c r="H71" s="277">
        <f t="shared" si="7"/>
        <v>0.49930555555555539</v>
      </c>
      <c r="I71" s="162"/>
    </row>
    <row r="72" spans="1:9" ht="14.25" x14ac:dyDescent="0.2">
      <c r="A72" s="122" t="s">
        <v>545</v>
      </c>
      <c r="B72" s="134"/>
      <c r="C72" s="134"/>
      <c r="D72" s="134"/>
      <c r="E72" s="134"/>
      <c r="F72" s="277">
        <f t="shared" si="8"/>
        <v>0.49930555555555539</v>
      </c>
      <c r="G72" s="150">
        <v>0</v>
      </c>
      <c r="H72" s="277">
        <f t="shared" si="7"/>
        <v>0.49930555555555539</v>
      </c>
      <c r="I72" s="162"/>
    </row>
    <row r="73" spans="1:9" ht="15.75" x14ac:dyDescent="0.25">
      <c r="A73" s="121" t="s">
        <v>315</v>
      </c>
      <c r="B73" s="133"/>
      <c r="C73" s="133" t="s">
        <v>316</v>
      </c>
      <c r="D73" s="133"/>
      <c r="E73" s="133"/>
      <c r="F73" s="276"/>
      <c r="G73" s="149"/>
      <c r="H73" s="276"/>
      <c r="I73" s="161"/>
    </row>
    <row r="74" spans="1:9" ht="28.5" x14ac:dyDescent="0.2">
      <c r="A74" s="122" t="s">
        <v>317</v>
      </c>
      <c r="B74" s="134" t="s">
        <v>183</v>
      </c>
      <c r="C74" s="134" t="s">
        <v>318</v>
      </c>
      <c r="D74" s="141" t="s">
        <v>313</v>
      </c>
      <c r="E74" s="134" t="s">
        <v>319</v>
      </c>
      <c r="F74" s="277">
        <f>H72</f>
        <v>0.49930555555555539</v>
      </c>
      <c r="G74" s="150">
        <v>2</v>
      </c>
      <c r="H74" s="277">
        <f t="shared" ref="H74:H79" si="9">F74+TIME(0,G74,0)</f>
        <v>0.50069444444444433</v>
      </c>
      <c r="I74" s="162"/>
    </row>
    <row r="75" spans="1:9" ht="28.5" x14ac:dyDescent="0.2">
      <c r="A75" s="122" t="s">
        <v>320</v>
      </c>
      <c r="B75" s="134" t="s">
        <v>183</v>
      </c>
      <c r="C75" s="134" t="s">
        <v>164</v>
      </c>
      <c r="D75" s="141" t="s">
        <v>313</v>
      </c>
      <c r="E75" s="134" t="s">
        <v>272</v>
      </c>
      <c r="F75" s="277">
        <f>H74</f>
        <v>0.50069444444444433</v>
      </c>
      <c r="G75" s="150">
        <v>3</v>
      </c>
      <c r="H75" s="277">
        <f t="shared" si="9"/>
        <v>0.50277777777777766</v>
      </c>
      <c r="I75" s="162"/>
    </row>
    <row r="76" spans="1:9" ht="28.5" x14ac:dyDescent="0.2">
      <c r="A76" s="122" t="s">
        <v>322</v>
      </c>
      <c r="B76" s="134" t="s">
        <v>183</v>
      </c>
      <c r="C76" s="134" t="s">
        <v>321</v>
      </c>
      <c r="D76" s="141" t="s">
        <v>313</v>
      </c>
      <c r="E76" s="134" t="s">
        <v>215</v>
      </c>
      <c r="F76" s="277">
        <f>H75</f>
        <v>0.50277777777777766</v>
      </c>
      <c r="G76" s="150">
        <v>1</v>
      </c>
      <c r="H76" s="277">
        <f t="shared" si="9"/>
        <v>0.5034722222222221</v>
      </c>
      <c r="I76" s="162"/>
    </row>
    <row r="77" spans="1:9" ht="28.5" x14ac:dyDescent="0.2">
      <c r="A77" s="122" t="s">
        <v>325</v>
      </c>
      <c r="B77" s="134" t="s">
        <v>183</v>
      </c>
      <c r="C77" s="134" t="s">
        <v>323</v>
      </c>
      <c r="D77" s="141" t="s">
        <v>313</v>
      </c>
      <c r="E77" s="134" t="s">
        <v>324</v>
      </c>
      <c r="F77" s="277">
        <f>H76</f>
        <v>0.5034722222222221</v>
      </c>
      <c r="G77" s="150">
        <v>1</v>
      </c>
      <c r="H77" s="277">
        <f t="shared" si="9"/>
        <v>0.50416666666666654</v>
      </c>
      <c r="I77" s="162"/>
    </row>
    <row r="78" spans="1:9" ht="28.5" x14ac:dyDescent="0.2">
      <c r="A78" s="122" t="s">
        <v>328</v>
      </c>
      <c r="B78" s="134" t="s">
        <v>183</v>
      </c>
      <c r="C78" s="134" t="s">
        <v>326</v>
      </c>
      <c r="D78" s="141" t="s">
        <v>313</v>
      </c>
      <c r="E78" s="134" t="s">
        <v>327</v>
      </c>
      <c r="F78" s="277">
        <f>H77</f>
        <v>0.50416666666666654</v>
      </c>
      <c r="G78" s="150">
        <v>1</v>
      </c>
      <c r="H78" s="277">
        <f t="shared" si="9"/>
        <v>0.50486111111111098</v>
      </c>
      <c r="I78" s="162"/>
    </row>
    <row r="79" spans="1:9" ht="28.5" x14ac:dyDescent="0.2">
      <c r="A79" s="122" t="s">
        <v>476</v>
      </c>
      <c r="B79" s="134" t="s">
        <v>183</v>
      </c>
      <c r="C79" s="134" t="s">
        <v>329</v>
      </c>
      <c r="D79" s="141" t="s">
        <v>313</v>
      </c>
      <c r="E79" s="134" t="s">
        <v>330</v>
      </c>
      <c r="F79" s="277">
        <f>H78</f>
        <v>0.50486111111111098</v>
      </c>
      <c r="G79" s="150">
        <v>1</v>
      </c>
      <c r="H79" s="277">
        <f t="shared" si="9"/>
        <v>0.50555555555555542</v>
      </c>
      <c r="I79" s="162"/>
    </row>
    <row r="80" spans="1:9" ht="15.75" x14ac:dyDescent="0.25">
      <c r="A80" s="121" t="s">
        <v>331</v>
      </c>
      <c r="B80" s="133"/>
      <c r="C80" s="133" t="s">
        <v>332</v>
      </c>
      <c r="D80" s="133"/>
      <c r="E80" s="133"/>
      <c r="F80" s="276"/>
      <c r="G80" s="149"/>
      <c r="H80" s="276"/>
      <c r="I80" s="161"/>
    </row>
    <row r="81" spans="1:9" ht="28.5" x14ac:dyDescent="0.2">
      <c r="A81" s="122" t="s">
        <v>333</v>
      </c>
      <c r="B81" s="134" t="s">
        <v>183</v>
      </c>
      <c r="C81" s="134" t="s">
        <v>334</v>
      </c>
      <c r="D81" s="141" t="s">
        <v>313</v>
      </c>
      <c r="E81" s="134" t="s">
        <v>225</v>
      </c>
      <c r="F81" s="277">
        <f>H79</f>
        <v>0.50555555555555542</v>
      </c>
      <c r="G81" s="150">
        <v>1</v>
      </c>
      <c r="H81" s="277">
        <f t="shared" ref="H81:H87" si="10">F81+TIME(0,G81,0)</f>
        <v>0.50624999999999987</v>
      </c>
      <c r="I81" s="162"/>
    </row>
    <row r="82" spans="1:9" ht="28.5" x14ac:dyDescent="0.2">
      <c r="A82" s="122" t="s">
        <v>335</v>
      </c>
      <c r="B82" s="134" t="s">
        <v>183</v>
      </c>
      <c r="C82" s="134" t="s">
        <v>336</v>
      </c>
      <c r="D82" s="141" t="s">
        <v>313</v>
      </c>
      <c r="E82" s="134" t="s">
        <v>337</v>
      </c>
      <c r="F82" s="277">
        <f t="shared" ref="F82:F87" si="11">H81</f>
        <v>0.50624999999999987</v>
      </c>
      <c r="G82" s="150">
        <v>1</v>
      </c>
      <c r="H82" s="277">
        <f t="shared" si="10"/>
        <v>0.50694444444444431</v>
      </c>
      <c r="I82" s="162"/>
    </row>
    <row r="83" spans="1:9" ht="28.5" x14ac:dyDescent="0.2">
      <c r="A83" s="122" t="s">
        <v>338</v>
      </c>
      <c r="B83" s="134" t="s">
        <v>183</v>
      </c>
      <c r="C83" s="134" t="s">
        <v>339</v>
      </c>
      <c r="D83" s="141" t="s">
        <v>313</v>
      </c>
      <c r="E83" s="134" t="s">
        <v>340</v>
      </c>
      <c r="F83" s="277">
        <f t="shared" si="11"/>
        <v>0.50694444444444431</v>
      </c>
      <c r="G83" s="150">
        <v>1</v>
      </c>
      <c r="H83" s="277">
        <f t="shared" si="10"/>
        <v>0.50763888888888875</v>
      </c>
      <c r="I83" s="162"/>
    </row>
    <row r="84" spans="1:9" ht="28.5" x14ac:dyDescent="0.2">
      <c r="A84" s="122" t="s">
        <v>341</v>
      </c>
      <c r="B84" s="134" t="s">
        <v>183</v>
      </c>
      <c r="C84" s="134" t="s">
        <v>342</v>
      </c>
      <c r="D84" s="141" t="s">
        <v>313</v>
      </c>
      <c r="E84" s="134" t="s">
        <v>343</v>
      </c>
      <c r="F84" s="277">
        <f t="shared" si="11"/>
        <v>0.50763888888888875</v>
      </c>
      <c r="G84" s="150">
        <v>1</v>
      </c>
      <c r="H84" s="277">
        <f t="shared" si="10"/>
        <v>0.50833333333333319</v>
      </c>
      <c r="I84" s="162"/>
    </row>
    <row r="85" spans="1:9" ht="28.5" x14ac:dyDescent="0.2">
      <c r="A85" s="122" t="s">
        <v>344</v>
      </c>
      <c r="B85" s="134" t="s">
        <v>183</v>
      </c>
      <c r="C85" s="134" t="s">
        <v>345</v>
      </c>
      <c r="D85" s="141" t="s">
        <v>313</v>
      </c>
      <c r="E85" s="134" t="s">
        <v>346</v>
      </c>
      <c r="F85" s="277">
        <f t="shared" si="11"/>
        <v>0.50833333333333319</v>
      </c>
      <c r="G85" s="150">
        <v>1</v>
      </c>
      <c r="H85" s="277">
        <f t="shared" si="10"/>
        <v>0.50902777777777763</v>
      </c>
      <c r="I85" s="162"/>
    </row>
    <row r="86" spans="1:9" ht="28.5" x14ac:dyDescent="0.2">
      <c r="A86" s="122" t="s">
        <v>347</v>
      </c>
      <c r="B86" s="134" t="s">
        <v>183</v>
      </c>
      <c r="C86" s="134" t="s">
        <v>348</v>
      </c>
      <c r="D86" s="141" t="s">
        <v>313</v>
      </c>
      <c r="E86" s="134" t="s">
        <v>215</v>
      </c>
      <c r="F86" s="277">
        <f t="shared" si="11"/>
        <v>0.50902777777777763</v>
      </c>
      <c r="G86" s="150">
        <v>1</v>
      </c>
      <c r="H86" s="277">
        <f t="shared" si="10"/>
        <v>0.50972222222222208</v>
      </c>
      <c r="I86" s="162"/>
    </row>
    <row r="87" spans="1:9" ht="28.5" x14ac:dyDescent="0.2">
      <c r="A87" s="122" t="s">
        <v>349</v>
      </c>
      <c r="B87" s="134" t="s">
        <v>183</v>
      </c>
      <c r="C87" s="134" t="s">
        <v>350</v>
      </c>
      <c r="D87" s="141" t="s">
        <v>313</v>
      </c>
      <c r="E87" s="134" t="s">
        <v>351</v>
      </c>
      <c r="F87" s="277">
        <f t="shared" si="11"/>
        <v>0.50972222222222208</v>
      </c>
      <c r="G87" s="150">
        <v>1</v>
      </c>
      <c r="H87" s="277">
        <f t="shared" si="10"/>
        <v>0.51041666666666652</v>
      </c>
      <c r="I87" s="162"/>
    </row>
    <row r="88" spans="1:9" ht="15.75" x14ac:dyDescent="0.25">
      <c r="A88" s="121" t="s">
        <v>352</v>
      </c>
      <c r="B88" s="133"/>
      <c r="C88" s="133" t="s">
        <v>353</v>
      </c>
      <c r="D88" s="133"/>
      <c r="E88" s="133"/>
      <c r="F88" s="276"/>
      <c r="G88" s="149"/>
      <c r="H88" s="276"/>
      <c r="I88" s="161"/>
    </row>
    <row r="89" spans="1:9" ht="28.5" x14ac:dyDescent="0.2">
      <c r="A89" s="122" t="s">
        <v>354</v>
      </c>
      <c r="B89" s="134" t="s">
        <v>183</v>
      </c>
      <c r="C89" s="134" t="s">
        <v>355</v>
      </c>
      <c r="D89" s="141" t="s">
        <v>313</v>
      </c>
      <c r="E89" s="134" t="s">
        <v>356</v>
      </c>
      <c r="F89" s="277">
        <f>H87</f>
        <v>0.51041666666666652</v>
      </c>
      <c r="G89" s="150">
        <v>1</v>
      </c>
      <c r="H89" s="277">
        <f>F89+TIME(0,G89,0)</f>
        <v>0.51111111111111096</v>
      </c>
      <c r="I89" s="162"/>
    </row>
    <row r="90" spans="1:9" ht="28.5" x14ac:dyDescent="0.2">
      <c r="A90" s="125" t="s">
        <v>491</v>
      </c>
      <c r="B90" s="137" t="s">
        <v>183</v>
      </c>
      <c r="C90" s="137" t="s">
        <v>492</v>
      </c>
      <c r="D90" s="172" t="s">
        <v>313</v>
      </c>
      <c r="E90" s="137" t="s">
        <v>475</v>
      </c>
      <c r="F90" s="280">
        <f>H89</f>
        <v>0.51111111111111096</v>
      </c>
      <c r="G90" s="153">
        <v>1</v>
      </c>
      <c r="H90" s="280">
        <f>F90+TIME(0,G90,0)</f>
        <v>0.5118055555555554</v>
      </c>
      <c r="I90" s="165"/>
    </row>
    <row r="92" spans="1:9" ht="15.75" x14ac:dyDescent="0.25">
      <c r="A92" s="126" t="s">
        <v>357</v>
      </c>
      <c r="B92" s="138"/>
      <c r="C92" s="138" t="s">
        <v>185</v>
      </c>
      <c r="D92" s="138"/>
      <c r="E92" s="138" t="s">
        <v>205</v>
      </c>
      <c r="F92" s="281">
        <f>H90</f>
        <v>0.5118055555555554</v>
      </c>
      <c r="G92" s="154">
        <v>0</v>
      </c>
      <c r="H92" s="281">
        <f>F92+TIME(0,G92,0)</f>
        <v>0.5118055555555554</v>
      </c>
      <c r="I92" s="138"/>
    </row>
    <row r="93" spans="1:9" x14ac:dyDescent="0.2">
      <c r="A93" s="127"/>
      <c r="B93" s="127"/>
      <c r="C93" s="127" t="s">
        <v>358</v>
      </c>
      <c r="D93" s="127"/>
      <c r="E93" s="127"/>
      <c r="F93" s="282"/>
      <c r="G93" s="155">
        <f>(H93-H92) * 24 * 60</f>
        <v>13.000000000000274</v>
      </c>
      <c r="H93" s="282">
        <v>0.52083333333333337</v>
      </c>
      <c r="I93" s="127"/>
    </row>
    <row r="95" spans="1:9" ht="15.75" x14ac:dyDescent="0.25">
      <c r="A95" s="456" t="s">
        <v>546</v>
      </c>
      <c r="B95" s="457"/>
      <c r="C95" s="457"/>
      <c r="D95" s="457"/>
      <c r="E95" s="457"/>
      <c r="F95" s="457"/>
      <c r="G95" s="457"/>
      <c r="H95" s="457"/>
      <c r="I95" s="457"/>
    </row>
    <row r="96" spans="1:9" s="3" customFormat="1" ht="31.5" x14ac:dyDescent="0.25">
      <c r="A96" s="117" t="s">
        <v>193</v>
      </c>
      <c r="B96" s="117" t="s">
        <v>194</v>
      </c>
      <c r="C96" s="117" t="s">
        <v>95</v>
      </c>
      <c r="D96" s="117" t="s">
        <v>195</v>
      </c>
      <c r="E96" s="117" t="s">
        <v>196</v>
      </c>
      <c r="F96" s="272" t="s">
        <v>197</v>
      </c>
      <c r="G96" s="145" t="s">
        <v>198</v>
      </c>
      <c r="H96" s="272" t="s">
        <v>199</v>
      </c>
      <c r="I96" s="117" t="s">
        <v>200</v>
      </c>
    </row>
    <row r="97" spans="1:9" ht="15.75" x14ac:dyDescent="0.25">
      <c r="A97" s="118" t="s">
        <v>201</v>
      </c>
      <c r="B97" s="130"/>
      <c r="C97" s="130" t="s">
        <v>202</v>
      </c>
      <c r="D97" s="130"/>
      <c r="E97" s="130"/>
      <c r="F97" s="273"/>
      <c r="G97" s="146"/>
      <c r="H97" s="273"/>
      <c r="I97" s="158"/>
    </row>
    <row r="98" spans="1:9" ht="15" x14ac:dyDescent="0.2">
      <c r="A98" s="119" t="s">
        <v>203</v>
      </c>
      <c r="B98" s="131" t="s">
        <v>183</v>
      </c>
      <c r="C98" s="131" t="s">
        <v>204</v>
      </c>
      <c r="D98" s="131"/>
      <c r="E98" s="131" t="s">
        <v>205</v>
      </c>
      <c r="F98" s="274">
        <v>0.4375</v>
      </c>
      <c r="G98" s="147">
        <v>1</v>
      </c>
      <c r="H98" s="274">
        <f>F98+TIME(0,G98,0)</f>
        <v>0.43819444444444444</v>
      </c>
      <c r="I98" s="159"/>
    </row>
    <row r="99" spans="1:9" ht="15" x14ac:dyDescent="0.2">
      <c r="A99" s="119" t="s">
        <v>206</v>
      </c>
      <c r="B99" s="131" t="s">
        <v>183</v>
      </c>
      <c r="C99" s="131" t="s">
        <v>359</v>
      </c>
      <c r="D99" s="131"/>
      <c r="E99" s="131" t="s">
        <v>182</v>
      </c>
      <c r="F99" s="274">
        <f>H98</f>
        <v>0.43819444444444444</v>
      </c>
      <c r="G99" s="147">
        <v>1</v>
      </c>
      <c r="H99" s="274">
        <f>F99+TIME(0,G99,0)</f>
        <v>0.43888888888888888</v>
      </c>
      <c r="I99" s="159"/>
    </row>
    <row r="100" spans="1:9" ht="30" x14ac:dyDescent="0.2">
      <c r="A100" s="120" t="s">
        <v>208</v>
      </c>
      <c r="B100" s="132" t="s">
        <v>186</v>
      </c>
      <c r="C100" s="132" t="s">
        <v>360</v>
      </c>
      <c r="D100" s="143" t="s">
        <v>151</v>
      </c>
      <c r="E100" s="132" t="s">
        <v>205</v>
      </c>
      <c r="F100" s="275">
        <f>H99</f>
        <v>0.43888888888888888</v>
      </c>
      <c r="G100" s="148">
        <v>1</v>
      </c>
      <c r="H100" s="275">
        <f>F100+TIME(0,G100,0)</f>
        <v>0.43958333333333333</v>
      </c>
      <c r="I100" s="160"/>
    </row>
    <row r="102" spans="1:9" ht="15.75" x14ac:dyDescent="0.25">
      <c r="A102" s="118" t="s">
        <v>218</v>
      </c>
      <c r="B102" s="130"/>
      <c r="C102" s="130" t="s">
        <v>219</v>
      </c>
      <c r="D102" s="130"/>
      <c r="E102" s="130"/>
      <c r="F102" s="273"/>
      <c r="G102" s="146"/>
      <c r="H102" s="273"/>
      <c r="I102" s="158"/>
    </row>
    <row r="103" spans="1:9" ht="30" x14ac:dyDescent="0.2">
      <c r="A103" s="119" t="s">
        <v>220</v>
      </c>
      <c r="B103" s="131" t="s">
        <v>183</v>
      </c>
      <c r="C103" s="131" t="s">
        <v>361</v>
      </c>
      <c r="D103" s="140" t="s">
        <v>257</v>
      </c>
      <c r="E103" s="131" t="s">
        <v>205</v>
      </c>
      <c r="F103" s="274">
        <f>H100</f>
        <v>0.43958333333333333</v>
      </c>
      <c r="G103" s="147">
        <v>1</v>
      </c>
      <c r="H103" s="274">
        <f>F103+TIME(0,G103,0)</f>
        <v>0.44027777777777777</v>
      </c>
      <c r="I103" s="159"/>
    </row>
    <row r="104" spans="1:9" ht="30" x14ac:dyDescent="0.2">
      <c r="A104" s="119" t="s">
        <v>251</v>
      </c>
      <c r="B104" s="131" t="s">
        <v>183</v>
      </c>
      <c r="C104" s="131" t="s">
        <v>362</v>
      </c>
      <c r="D104" s="140" t="s">
        <v>257</v>
      </c>
      <c r="E104" s="131" t="s">
        <v>205</v>
      </c>
      <c r="F104" s="274">
        <f>H103</f>
        <v>0.44027777777777777</v>
      </c>
      <c r="G104" s="147">
        <v>1</v>
      </c>
      <c r="H104" s="274">
        <f>F104+TIME(0,G104,0)</f>
        <v>0.44097222222222221</v>
      </c>
      <c r="I104" s="159"/>
    </row>
    <row r="105" spans="1:9" ht="30" x14ac:dyDescent="0.2">
      <c r="A105" s="119" t="s">
        <v>253</v>
      </c>
      <c r="B105" s="131" t="s">
        <v>183</v>
      </c>
      <c r="C105" s="131" t="s">
        <v>363</v>
      </c>
      <c r="D105" s="140" t="s">
        <v>257</v>
      </c>
      <c r="E105" s="131" t="s">
        <v>205</v>
      </c>
      <c r="F105" s="274">
        <f>H104</f>
        <v>0.44097222222222221</v>
      </c>
      <c r="G105" s="147">
        <v>1</v>
      </c>
      <c r="H105" s="274">
        <f>F105+TIME(0,G105,0)</f>
        <v>0.44166666666666665</v>
      </c>
      <c r="I105" s="159"/>
    </row>
    <row r="106" spans="1:9" ht="15" x14ac:dyDescent="0.2">
      <c r="A106" s="119" t="s">
        <v>259</v>
      </c>
      <c r="B106" s="131" t="s">
        <v>183</v>
      </c>
      <c r="C106" s="131" t="s">
        <v>364</v>
      </c>
      <c r="D106" s="131"/>
      <c r="E106" s="131" t="s">
        <v>182</v>
      </c>
      <c r="F106" s="274">
        <f>H105</f>
        <v>0.44166666666666665</v>
      </c>
      <c r="G106" s="147">
        <v>1</v>
      </c>
      <c r="H106" s="274">
        <f>F106+TIME(0,G106,0)</f>
        <v>0.44236111111111109</v>
      </c>
      <c r="I106" s="159"/>
    </row>
    <row r="107" spans="1:9" ht="15" x14ac:dyDescent="0.2">
      <c r="A107" s="120" t="s">
        <v>261</v>
      </c>
      <c r="B107" s="132"/>
      <c r="C107" s="132"/>
      <c r="D107" s="132"/>
      <c r="E107" s="132"/>
      <c r="F107" s="275">
        <f>H106</f>
        <v>0.44236111111111109</v>
      </c>
      <c r="G107" s="148">
        <v>0</v>
      </c>
      <c r="H107" s="275">
        <f>F107+TIME(0,G107,0)</f>
        <v>0.44236111111111109</v>
      </c>
      <c r="I107" s="160"/>
    </row>
    <row r="109" spans="1:9" ht="15.75" x14ac:dyDescent="0.25">
      <c r="A109" s="118" t="s">
        <v>262</v>
      </c>
      <c r="B109" s="130"/>
      <c r="C109" s="130" t="s">
        <v>366</v>
      </c>
      <c r="D109" s="130"/>
      <c r="E109" s="130"/>
      <c r="F109" s="273"/>
      <c r="G109" s="146"/>
      <c r="H109" s="273"/>
      <c r="I109" s="158"/>
    </row>
    <row r="110" spans="1:9" ht="15" x14ac:dyDescent="0.2">
      <c r="A110" s="119" t="s">
        <v>264</v>
      </c>
      <c r="B110" s="131" t="s">
        <v>183</v>
      </c>
      <c r="C110" s="131" t="s">
        <v>367</v>
      </c>
      <c r="D110" s="131"/>
      <c r="E110" s="131"/>
      <c r="F110" s="274">
        <f>H107</f>
        <v>0.44236111111111109</v>
      </c>
      <c r="G110" s="147">
        <v>0</v>
      </c>
      <c r="H110" s="274">
        <f>F110+TIME(0,G110,0)</f>
        <v>0.44236111111111109</v>
      </c>
      <c r="I110" s="159"/>
    </row>
    <row r="111" spans="1:9" ht="15" x14ac:dyDescent="0.2">
      <c r="A111" s="120" t="s">
        <v>267</v>
      </c>
      <c r="B111" s="132"/>
      <c r="C111" s="132"/>
      <c r="D111" s="132"/>
      <c r="E111" s="132"/>
      <c r="F111" s="275">
        <f>H110</f>
        <v>0.44236111111111109</v>
      </c>
      <c r="G111" s="148">
        <v>0</v>
      </c>
      <c r="H111" s="275">
        <f>F111+TIME(0,G111,0)</f>
        <v>0.44236111111111109</v>
      </c>
      <c r="I111" s="160"/>
    </row>
    <row r="113" spans="1:9" ht="15.75" x14ac:dyDescent="0.25">
      <c r="A113" s="118" t="s">
        <v>290</v>
      </c>
      <c r="B113" s="130"/>
      <c r="C113" s="130" t="s">
        <v>368</v>
      </c>
      <c r="D113" s="130"/>
      <c r="E113" s="130"/>
      <c r="F113" s="273"/>
      <c r="G113" s="146"/>
      <c r="H113" s="273"/>
      <c r="I113" s="158"/>
    </row>
    <row r="114" spans="1:9" ht="15.75" x14ac:dyDescent="0.25">
      <c r="A114" s="121" t="s">
        <v>292</v>
      </c>
      <c r="B114" s="133"/>
      <c r="C114" s="133" t="s">
        <v>370</v>
      </c>
      <c r="D114" s="133"/>
      <c r="E114" s="133"/>
      <c r="F114" s="276"/>
      <c r="G114" s="149"/>
      <c r="H114" s="276"/>
      <c r="I114" s="161"/>
    </row>
    <row r="115" spans="1:9" ht="14.25" x14ac:dyDescent="0.2">
      <c r="A115" s="122" t="s">
        <v>294</v>
      </c>
      <c r="B115" s="134" t="s">
        <v>184</v>
      </c>
      <c r="C115" s="134" t="s">
        <v>578</v>
      </c>
      <c r="D115" s="134"/>
      <c r="E115" s="134" t="s">
        <v>205</v>
      </c>
      <c r="F115" s="277">
        <f>H111</f>
        <v>0.44236111111111109</v>
      </c>
      <c r="G115" s="150">
        <v>10</v>
      </c>
      <c r="H115" s="277">
        <f>F115+TIME(0,G115,0)</f>
        <v>0.44930555555555551</v>
      </c>
      <c r="I115" s="162"/>
    </row>
    <row r="116" spans="1:9" ht="14.25" x14ac:dyDescent="0.2">
      <c r="A116" s="122" t="s">
        <v>296</v>
      </c>
      <c r="B116" s="134" t="s">
        <v>183</v>
      </c>
      <c r="C116" s="134" t="s">
        <v>371</v>
      </c>
      <c r="D116" s="134"/>
      <c r="E116" s="134" t="s">
        <v>372</v>
      </c>
      <c r="F116" s="277">
        <f>H115</f>
        <v>0.44930555555555551</v>
      </c>
      <c r="G116" s="150">
        <v>0</v>
      </c>
      <c r="H116" s="277">
        <f>F116+TIME(0,G116,0)</f>
        <v>0.44930555555555551</v>
      </c>
      <c r="I116" s="162"/>
    </row>
    <row r="117" spans="1:9" ht="14.25" x14ac:dyDescent="0.2">
      <c r="A117" s="122" t="s">
        <v>298</v>
      </c>
      <c r="B117" s="134" t="s">
        <v>183</v>
      </c>
      <c r="C117" s="134" t="s">
        <v>373</v>
      </c>
      <c r="D117" s="134"/>
      <c r="E117" s="134" t="s">
        <v>225</v>
      </c>
      <c r="F117" s="277">
        <f>H116</f>
        <v>0.44930555555555551</v>
      </c>
      <c r="G117" s="150">
        <v>10</v>
      </c>
      <c r="H117" s="277">
        <f>F117+TIME(0,G117,0)</f>
        <v>0.45624999999999993</v>
      </c>
      <c r="I117" s="162"/>
    </row>
    <row r="118" spans="1:9" ht="14.25" x14ac:dyDescent="0.2">
      <c r="A118" s="122" t="s">
        <v>300</v>
      </c>
      <c r="B118" s="134"/>
      <c r="C118" s="134"/>
      <c r="D118" s="134"/>
      <c r="E118" s="134"/>
      <c r="F118" s="277">
        <f>H117</f>
        <v>0.45624999999999993</v>
      </c>
      <c r="G118" s="150">
        <v>0</v>
      </c>
      <c r="H118" s="277">
        <f>F118+TIME(0,G118,0)</f>
        <v>0.45624999999999993</v>
      </c>
      <c r="I118" s="162"/>
    </row>
    <row r="119" spans="1:9" ht="15.75" x14ac:dyDescent="0.25">
      <c r="A119" s="121" t="s">
        <v>315</v>
      </c>
      <c r="B119" s="133"/>
      <c r="C119" s="133" t="s">
        <v>369</v>
      </c>
      <c r="D119" s="133"/>
      <c r="E119" s="133"/>
      <c r="F119" s="276"/>
      <c r="G119" s="149"/>
      <c r="H119" s="276"/>
      <c r="I119" s="161"/>
    </row>
    <row r="120" spans="1:9" ht="14.25" x14ac:dyDescent="0.2">
      <c r="A120" s="122" t="s">
        <v>317</v>
      </c>
      <c r="B120" s="134" t="s">
        <v>183</v>
      </c>
      <c r="C120" s="134" t="s">
        <v>596</v>
      </c>
      <c r="D120" s="134"/>
      <c r="E120" s="134" t="s">
        <v>496</v>
      </c>
      <c r="F120" s="277">
        <f>H118</f>
        <v>0.45624999999999993</v>
      </c>
      <c r="G120" s="150">
        <v>5</v>
      </c>
      <c r="H120" s="277">
        <f>F120+TIME(0,G120,0)</f>
        <v>0.45972222222222214</v>
      </c>
      <c r="I120" s="162" t="s">
        <v>597</v>
      </c>
    </row>
    <row r="121" spans="1:9" ht="14.25" x14ac:dyDescent="0.2">
      <c r="A121" s="125" t="s">
        <v>320</v>
      </c>
      <c r="B121" s="137"/>
      <c r="C121" s="137"/>
      <c r="D121" s="137"/>
      <c r="E121" s="137"/>
      <c r="F121" s="280">
        <f>H120</f>
        <v>0.45972222222222214</v>
      </c>
      <c r="G121" s="153">
        <v>0</v>
      </c>
      <c r="H121" s="280">
        <f>F121+TIME(0,G121,0)</f>
        <v>0.45972222222222214</v>
      </c>
      <c r="I121" s="165"/>
    </row>
    <row r="123" spans="1:9" ht="15.75" x14ac:dyDescent="0.25">
      <c r="A123" s="118" t="s">
        <v>357</v>
      </c>
      <c r="B123" s="130"/>
      <c r="C123" s="130" t="s">
        <v>374</v>
      </c>
      <c r="D123" s="130"/>
      <c r="E123" s="130"/>
      <c r="F123" s="273"/>
      <c r="G123" s="146"/>
      <c r="H123" s="273"/>
      <c r="I123" s="158"/>
    </row>
    <row r="124" spans="1:9" ht="30" x14ac:dyDescent="0.2">
      <c r="A124" s="119" t="s">
        <v>375</v>
      </c>
      <c r="B124" s="131" t="s">
        <v>186</v>
      </c>
      <c r="C124" s="131" t="s">
        <v>376</v>
      </c>
      <c r="D124" s="140" t="s">
        <v>151</v>
      </c>
      <c r="E124" s="131" t="s">
        <v>205</v>
      </c>
      <c r="F124" s="274">
        <f>H121</f>
        <v>0.45972222222222214</v>
      </c>
      <c r="G124" s="147">
        <v>6</v>
      </c>
      <c r="H124" s="274">
        <f t="shared" ref="H124:H134" si="12">F124+TIME(0,G124,0)</f>
        <v>0.4638888888888888</v>
      </c>
      <c r="I124" s="159"/>
    </row>
    <row r="125" spans="1:9" ht="15" x14ac:dyDescent="0.2">
      <c r="A125" s="119" t="s">
        <v>377</v>
      </c>
      <c r="B125" s="131" t="s">
        <v>434</v>
      </c>
      <c r="C125" s="131" t="s">
        <v>579</v>
      </c>
      <c r="D125" s="131"/>
      <c r="E125" s="131" t="s">
        <v>356</v>
      </c>
      <c r="F125" s="274">
        <f t="shared" ref="F125:F134" si="13">H124</f>
        <v>0.4638888888888888</v>
      </c>
      <c r="G125" s="147">
        <v>9</v>
      </c>
      <c r="H125" s="274">
        <f t="shared" si="12"/>
        <v>0.47013888888888877</v>
      </c>
      <c r="I125" s="159" t="s">
        <v>597</v>
      </c>
    </row>
    <row r="126" spans="1:9" ht="15" x14ac:dyDescent="0.2">
      <c r="A126" s="119" t="s">
        <v>439</v>
      </c>
      <c r="B126" s="131" t="s">
        <v>186</v>
      </c>
      <c r="C126" s="131" t="s">
        <v>603</v>
      </c>
      <c r="D126" s="131"/>
      <c r="E126" s="131" t="s">
        <v>580</v>
      </c>
      <c r="F126" s="274">
        <f t="shared" si="13"/>
        <v>0.47013888888888877</v>
      </c>
      <c r="G126" s="147">
        <v>0</v>
      </c>
      <c r="H126" s="274">
        <f t="shared" si="12"/>
        <v>0.47013888888888877</v>
      </c>
      <c r="I126" s="159" t="s">
        <v>604</v>
      </c>
    </row>
    <row r="127" spans="1:9" ht="15" x14ac:dyDescent="0.2">
      <c r="A127" s="119" t="s">
        <v>449</v>
      </c>
      <c r="B127" s="131" t="s">
        <v>186</v>
      </c>
      <c r="C127" s="131" t="s">
        <v>598</v>
      </c>
      <c r="D127" s="131"/>
      <c r="E127" s="131" t="s">
        <v>225</v>
      </c>
      <c r="F127" s="274">
        <f t="shared" si="13"/>
        <v>0.47013888888888877</v>
      </c>
      <c r="G127" s="147">
        <v>3</v>
      </c>
      <c r="H127" s="274">
        <f t="shared" si="12"/>
        <v>0.4722222222222221</v>
      </c>
      <c r="I127" s="159" t="s">
        <v>599</v>
      </c>
    </row>
    <row r="128" spans="1:9" ht="15" x14ac:dyDescent="0.2">
      <c r="A128" s="119" t="s">
        <v>582</v>
      </c>
      <c r="B128" s="131" t="s">
        <v>184</v>
      </c>
      <c r="C128" s="131" t="s">
        <v>605</v>
      </c>
      <c r="D128" s="131"/>
      <c r="E128" s="131" t="s">
        <v>499</v>
      </c>
      <c r="F128" s="274">
        <f t="shared" si="13"/>
        <v>0.4722222222222221</v>
      </c>
      <c r="G128" s="147">
        <v>15</v>
      </c>
      <c r="H128" s="274">
        <f t="shared" si="12"/>
        <v>0.48263888888888878</v>
      </c>
      <c r="I128" s="159"/>
    </row>
    <row r="129" spans="1:9" ht="15" x14ac:dyDescent="0.2">
      <c r="A129" s="119" t="s">
        <v>584</v>
      </c>
      <c r="B129" s="131" t="s">
        <v>183</v>
      </c>
      <c r="C129" s="131" t="s">
        <v>581</v>
      </c>
      <c r="D129" s="131"/>
      <c r="E129" s="131" t="s">
        <v>272</v>
      </c>
      <c r="F129" s="274">
        <f t="shared" si="13"/>
        <v>0.48263888888888878</v>
      </c>
      <c r="G129" s="147">
        <v>12</v>
      </c>
      <c r="H129" s="274">
        <f t="shared" si="12"/>
        <v>0.49097222222222214</v>
      </c>
      <c r="I129" s="159"/>
    </row>
    <row r="130" spans="1:9" ht="30" x14ac:dyDescent="0.2">
      <c r="A130" s="119" t="s">
        <v>585</v>
      </c>
      <c r="B130" s="131" t="s">
        <v>183</v>
      </c>
      <c r="C130" s="131" t="s">
        <v>583</v>
      </c>
      <c r="D130" s="140" t="s">
        <v>257</v>
      </c>
      <c r="E130" s="131" t="s">
        <v>205</v>
      </c>
      <c r="F130" s="274">
        <f t="shared" si="13"/>
        <v>0.49097222222222214</v>
      </c>
      <c r="G130" s="147">
        <v>5</v>
      </c>
      <c r="H130" s="274">
        <f t="shared" si="12"/>
        <v>0.49444444444444435</v>
      </c>
      <c r="I130" s="159"/>
    </row>
    <row r="131" spans="1:9" ht="30" x14ac:dyDescent="0.2">
      <c r="A131" s="119" t="s">
        <v>586</v>
      </c>
      <c r="B131" s="131" t="s">
        <v>184</v>
      </c>
      <c r="C131" s="131" t="s">
        <v>600</v>
      </c>
      <c r="D131" s="131"/>
      <c r="E131" s="131" t="s">
        <v>606</v>
      </c>
      <c r="F131" s="274">
        <f t="shared" si="13"/>
        <v>0.49444444444444435</v>
      </c>
      <c r="G131" s="147">
        <v>10</v>
      </c>
      <c r="H131" s="274">
        <f t="shared" si="12"/>
        <v>0.50138888888888877</v>
      </c>
      <c r="I131" s="159" t="s">
        <v>597</v>
      </c>
    </row>
    <row r="132" spans="1:9" ht="30" x14ac:dyDescent="0.2">
      <c r="A132" s="119" t="s">
        <v>587</v>
      </c>
      <c r="B132" s="131" t="s">
        <v>434</v>
      </c>
      <c r="C132" s="131" t="s">
        <v>601</v>
      </c>
      <c r="D132" s="131"/>
      <c r="E132" s="131" t="s">
        <v>606</v>
      </c>
      <c r="F132" s="274">
        <f t="shared" si="13"/>
        <v>0.50138888888888877</v>
      </c>
      <c r="G132" s="147">
        <v>20</v>
      </c>
      <c r="H132" s="274">
        <f t="shared" si="12"/>
        <v>0.51527777777777761</v>
      </c>
      <c r="I132" s="159" t="s">
        <v>597</v>
      </c>
    </row>
    <row r="133" spans="1:9" ht="15" x14ac:dyDescent="0.2">
      <c r="A133" s="119" t="s">
        <v>588</v>
      </c>
      <c r="B133" s="131"/>
      <c r="C133" s="131"/>
      <c r="D133" s="131"/>
      <c r="E133" s="131"/>
      <c r="F133" s="274">
        <f t="shared" si="13"/>
        <v>0.51527777777777761</v>
      </c>
      <c r="G133" s="147">
        <v>0</v>
      </c>
      <c r="H133" s="274">
        <f t="shared" si="12"/>
        <v>0.51527777777777761</v>
      </c>
      <c r="I133" s="159"/>
    </row>
    <row r="134" spans="1:9" ht="15" x14ac:dyDescent="0.2">
      <c r="A134" s="120" t="s">
        <v>602</v>
      </c>
      <c r="B134" s="132"/>
      <c r="C134" s="132"/>
      <c r="D134" s="132"/>
      <c r="E134" s="132"/>
      <c r="F134" s="275">
        <f t="shared" si="13"/>
        <v>0.51527777777777761</v>
      </c>
      <c r="G134" s="148">
        <v>0</v>
      </c>
      <c r="H134" s="275">
        <f t="shared" si="12"/>
        <v>0.51527777777777761</v>
      </c>
      <c r="I134" s="160"/>
    </row>
    <row r="136" spans="1:9" ht="15.75" x14ac:dyDescent="0.25">
      <c r="A136" s="126" t="s">
        <v>378</v>
      </c>
      <c r="B136" s="138"/>
      <c r="C136" s="138" t="s">
        <v>185</v>
      </c>
      <c r="D136" s="138"/>
      <c r="E136" s="138" t="s">
        <v>205</v>
      </c>
      <c r="F136" s="281">
        <f>H134</f>
        <v>0.51527777777777761</v>
      </c>
      <c r="G136" s="154">
        <v>0</v>
      </c>
      <c r="H136" s="281">
        <f>F136+TIME(0,G136,0)</f>
        <v>0.51527777777777761</v>
      </c>
      <c r="I136" s="138"/>
    </row>
    <row r="137" spans="1:9" x14ac:dyDescent="0.2">
      <c r="A137" s="127"/>
      <c r="B137" s="127"/>
      <c r="C137" s="127" t="s">
        <v>358</v>
      </c>
      <c r="D137" s="127"/>
      <c r="E137" s="127"/>
      <c r="F137" s="282"/>
      <c r="G137" s="155">
        <f>(H137-H136) * 24 * 60</f>
        <v>8.0000000000002913</v>
      </c>
      <c r="H137" s="282">
        <v>0.52083333333333337</v>
      </c>
      <c r="I137" s="127"/>
    </row>
    <row r="139" spans="1:9" ht="15.75" x14ac:dyDescent="0.25">
      <c r="A139" s="456" t="s">
        <v>547</v>
      </c>
      <c r="B139" s="457"/>
      <c r="C139" s="457"/>
      <c r="D139" s="457"/>
      <c r="E139" s="457"/>
      <c r="F139" s="457"/>
      <c r="G139" s="457"/>
      <c r="H139" s="457"/>
      <c r="I139" s="457"/>
    </row>
    <row r="140" spans="1:9" s="3" customFormat="1" ht="31.5" x14ac:dyDescent="0.25">
      <c r="A140" s="117" t="s">
        <v>193</v>
      </c>
      <c r="B140" s="117" t="s">
        <v>194</v>
      </c>
      <c r="C140" s="117" t="s">
        <v>95</v>
      </c>
      <c r="D140" s="117" t="s">
        <v>195</v>
      </c>
      <c r="E140" s="117" t="s">
        <v>196</v>
      </c>
      <c r="F140" s="272" t="s">
        <v>197</v>
      </c>
      <c r="G140" s="145" t="s">
        <v>198</v>
      </c>
      <c r="H140" s="272" t="s">
        <v>199</v>
      </c>
      <c r="I140" s="117" t="s">
        <v>200</v>
      </c>
    </row>
    <row r="141" spans="1:9" ht="15.75" x14ac:dyDescent="0.25">
      <c r="A141" s="118" t="s">
        <v>201</v>
      </c>
      <c r="B141" s="130"/>
      <c r="C141" s="130" t="s">
        <v>202</v>
      </c>
      <c r="D141" s="130"/>
      <c r="E141" s="130"/>
      <c r="F141" s="273"/>
      <c r="G141" s="146"/>
      <c r="H141" s="273"/>
      <c r="I141" s="158"/>
    </row>
    <row r="142" spans="1:9" ht="15" x14ac:dyDescent="0.2">
      <c r="A142" s="119" t="s">
        <v>203</v>
      </c>
      <c r="B142" s="131" t="s">
        <v>183</v>
      </c>
      <c r="C142" s="131" t="s">
        <v>204</v>
      </c>
      <c r="D142" s="131"/>
      <c r="E142" s="131" t="s">
        <v>205</v>
      </c>
      <c r="F142" s="274">
        <v>0.33333333333333331</v>
      </c>
      <c r="G142" s="147">
        <v>1</v>
      </c>
      <c r="H142" s="274">
        <f>F142+TIME(0,G142,0)</f>
        <v>0.33402777777777776</v>
      </c>
      <c r="I142" s="159"/>
    </row>
    <row r="143" spans="1:9" ht="15" x14ac:dyDescent="0.2">
      <c r="A143" s="119" t="s">
        <v>206</v>
      </c>
      <c r="B143" s="131" t="s">
        <v>183</v>
      </c>
      <c r="C143" s="131" t="s">
        <v>359</v>
      </c>
      <c r="D143" s="131"/>
      <c r="E143" s="131" t="s">
        <v>182</v>
      </c>
      <c r="F143" s="274">
        <f>H142</f>
        <v>0.33402777777777776</v>
      </c>
      <c r="G143" s="147">
        <v>1</v>
      </c>
      <c r="H143" s="274">
        <f>F143+TIME(0,G143,0)</f>
        <v>0.3347222222222222</v>
      </c>
      <c r="I143" s="159"/>
    </row>
    <row r="144" spans="1:9" ht="30" x14ac:dyDescent="0.2">
      <c r="A144" s="120" t="s">
        <v>208</v>
      </c>
      <c r="B144" s="132" t="s">
        <v>186</v>
      </c>
      <c r="C144" s="132" t="s">
        <v>360</v>
      </c>
      <c r="D144" s="143" t="s">
        <v>151</v>
      </c>
      <c r="E144" s="132" t="s">
        <v>205</v>
      </c>
      <c r="F144" s="275">
        <f>H143</f>
        <v>0.3347222222222222</v>
      </c>
      <c r="G144" s="148">
        <v>1</v>
      </c>
      <c r="H144" s="275">
        <f>F144+TIME(0,G144,0)</f>
        <v>0.33541666666666664</v>
      </c>
      <c r="I144" s="160"/>
    </row>
    <row r="146" spans="1:9" ht="15.75" x14ac:dyDescent="0.25">
      <c r="A146" s="118" t="s">
        <v>218</v>
      </c>
      <c r="B146" s="130"/>
      <c r="C146" s="130" t="s">
        <v>219</v>
      </c>
      <c r="D146" s="130"/>
      <c r="E146" s="130"/>
      <c r="F146" s="273"/>
      <c r="G146" s="146"/>
      <c r="H146" s="273"/>
      <c r="I146" s="158"/>
    </row>
    <row r="147" spans="1:9" ht="30" x14ac:dyDescent="0.2">
      <c r="A147" s="119" t="s">
        <v>220</v>
      </c>
      <c r="B147" s="131" t="s">
        <v>183</v>
      </c>
      <c r="C147" s="131" t="s">
        <v>361</v>
      </c>
      <c r="D147" s="140" t="s">
        <v>257</v>
      </c>
      <c r="E147" s="131" t="s">
        <v>205</v>
      </c>
      <c r="F147" s="274">
        <f>H144</f>
        <v>0.33541666666666664</v>
      </c>
      <c r="G147" s="147">
        <v>1</v>
      </c>
      <c r="H147" s="274">
        <f t="shared" ref="H147:H155" si="14">F147+TIME(0,G147,0)</f>
        <v>0.33611111111111108</v>
      </c>
      <c r="I147" s="159"/>
    </row>
    <row r="148" spans="1:9" ht="30" x14ac:dyDescent="0.2">
      <c r="A148" s="119" t="s">
        <v>251</v>
      </c>
      <c r="B148" s="131" t="s">
        <v>183</v>
      </c>
      <c r="C148" s="131" t="s">
        <v>362</v>
      </c>
      <c r="D148" s="140" t="s">
        <v>257</v>
      </c>
      <c r="E148" s="131" t="s">
        <v>205</v>
      </c>
      <c r="F148" s="274">
        <f t="shared" ref="F148:F155" si="15">H147</f>
        <v>0.33611111111111108</v>
      </c>
      <c r="G148" s="147">
        <v>1</v>
      </c>
      <c r="H148" s="274">
        <f t="shared" si="14"/>
        <v>0.33680555555555552</v>
      </c>
      <c r="I148" s="159"/>
    </row>
    <row r="149" spans="1:9" ht="15" x14ac:dyDescent="0.2">
      <c r="A149" s="119" t="s">
        <v>253</v>
      </c>
      <c r="B149" s="131" t="s">
        <v>183</v>
      </c>
      <c r="C149" s="131" t="s">
        <v>379</v>
      </c>
      <c r="D149" s="131"/>
      <c r="E149" s="131" t="s">
        <v>215</v>
      </c>
      <c r="F149" s="274">
        <f t="shared" si="15"/>
        <v>0.33680555555555552</v>
      </c>
      <c r="G149" s="147">
        <v>1</v>
      </c>
      <c r="H149" s="274">
        <f t="shared" si="14"/>
        <v>0.33749999999999997</v>
      </c>
      <c r="I149" s="159"/>
    </row>
    <row r="150" spans="1:9" ht="30" x14ac:dyDescent="0.2">
      <c r="A150" s="119" t="s">
        <v>259</v>
      </c>
      <c r="B150" s="131" t="s">
        <v>183</v>
      </c>
      <c r="C150" s="131" t="s">
        <v>380</v>
      </c>
      <c r="D150" s="140" t="s">
        <v>257</v>
      </c>
      <c r="E150" s="131" t="s">
        <v>205</v>
      </c>
      <c r="F150" s="274">
        <f t="shared" si="15"/>
        <v>0.33749999999999997</v>
      </c>
      <c r="G150" s="147">
        <v>1</v>
      </c>
      <c r="H150" s="274">
        <f t="shared" si="14"/>
        <v>0.33819444444444441</v>
      </c>
      <c r="I150" s="159"/>
    </row>
    <row r="151" spans="1:9" ht="30" x14ac:dyDescent="0.2">
      <c r="A151" s="119" t="s">
        <v>261</v>
      </c>
      <c r="B151" s="131" t="s">
        <v>183</v>
      </c>
      <c r="C151" s="131" t="s">
        <v>381</v>
      </c>
      <c r="D151" s="140" t="s">
        <v>257</v>
      </c>
      <c r="E151" s="131" t="s">
        <v>205</v>
      </c>
      <c r="F151" s="274">
        <f t="shared" si="15"/>
        <v>0.33819444444444441</v>
      </c>
      <c r="G151" s="147">
        <v>1</v>
      </c>
      <c r="H151" s="274">
        <f t="shared" si="14"/>
        <v>0.33888888888888885</v>
      </c>
      <c r="I151" s="159"/>
    </row>
    <row r="152" spans="1:9" ht="30" x14ac:dyDescent="0.2">
      <c r="A152" s="119" t="s">
        <v>365</v>
      </c>
      <c r="B152" s="131" t="s">
        <v>183</v>
      </c>
      <c r="C152" s="131" t="s">
        <v>382</v>
      </c>
      <c r="D152" s="140" t="s">
        <v>257</v>
      </c>
      <c r="E152" s="131" t="s">
        <v>205</v>
      </c>
      <c r="F152" s="274">
        <f t="shared" si="15"/>
        <v>0.33888888888888885</v>
      </c>
      <c r="G152" s="147">
        <v>1</v>
      </c>
      <c r="H152" s="274">
        <f t="shared" si="14"/>
        <v>0.33958333333333329</v>
      </c>
      <c r="I152" s="159"/>
    </row>
    <row r="153" spans="1:9" ht="30" x14ac:dyDescent="0.2">
      <c r="A153" s="119" t="s">
        <v>383</v>
      </c>
      <c r="B153" s="131" t="s">
        <v>183</v>
      </c>
      <c r="C153" s="131" t="s">
        <v>384</v>
      </c>
      <c r="D153" s="140" t="s">
        <v>257</v>
      </c>
      <c r="E153" s="131" t="s">
        <v>205</v>
      </c>
      <c r="F153" s="274">
        <f t="shared" si="15"/>
        <v>0.33958333333333329</v>
      </c>
      <c r="G153" s="147">
        <v>1</v>
      </c>
      <c r="H153" s="274">
        <f t="shared" si="14"/>
        <v>0.34027777777777773</v>
      </c>
      <c r="I153" s="159"/>
    </row>
    <row r="154" spans="1:9" ht="15" x14ac:dyDescent="0.2">
      <c r="A154" s="119" t="s">
        <v>385</v>
      </c>
      <c r="B154" s="131" t="s">
        <v>183</v>
      </c>
      <c r="C154" s="131" t="s">
        <v>576</v>
      </c>
      <c r="D154" s="131"/>
      <c r="E154" s="131" t="s">
        <v>205</v>
      </c>
      <c r="F154" s="274">
        <f t="shared" si="15"/>
        <v>0.34027777777777773</v>
      </c>
      <c r="G154" s="147">
        <v>1</v>
      </c>
      <c r="H154" s="274">
        <f t="shared" si="14"/>
        <v>0.34097222222222218</v>
      </c>
      <c r="I154" s="159" t="s">
        <v>607</v>
      </c>
    </row>
    <row r="155" spans="1:9" ht="15" x14ac:dyDescent="0.2">
      <c r="A155" s="120" t="s">
        <v>593</v>
      </c>
      <c r="B155" s="132"/>
      <c r="C155" s="132"/>
      <c r="D155" s="132"/>
      <c r="E155" s="132"/>
      <c r="F155" s="275">
        <f t="shared" si="15"/>
        <v>0.34097222222222218</v>
      </c>
      <c r="G155" s="148">
        <v>0</v>
      </c>
      <c r="H155" s="275">
        <f t="shared" si="14"/>
        <v>0.34097222222222218</v>
      </c>
      <c r="I155" s="160" t="s">
        <v>608</v>
      </c>
    </row>
    <row r="157" spans="1:9" ht="15.75" x14ac:dyDescent="0.25">
      <c r="A157" s="118" t="s">
        <v>262</v>
      </c>
      <c r="B157" s="130"/>
      <c r="C157" s="130" t="s">
        <v>386</v>
      </c>
      <c r="D157" s="130"/>
      <c r="E157" s="130"/>
      <c r="F157" s="273"/>
      <c r="G157" s="146"/>
      <c r="H157" s="273"/>
      <c r="I157" s="158"/>
    </row>
    <row r="158" spans="1:9" ht="15.75" x14ac:dyDescent="0.25">
      <c r="A158" s="121" t="s">
        <v>264</v>
      </c>
      <c r="B158" s="133"/>
      <c r="C158" s="133" t="s">
        <v>387</v>
      </c>
      <c r="D158" s="133"/>
      <c r="E158" s="133"/>
      <c r="F158" s="276"/>
      <c r="G158" s="149"/>
      <c r="H158" s="276"/>
      <c r="I158" s="161"/>
    </row>
    <row r="159" spans="1:9" ht="28.5" x14ac:dyDescent="0.2">
      <c r="A159" s="122" t="s">
        <v>388</v>
      </c>
      <c r="B159" s="134" t="s">
        <v>183</v>
      </c>
      <c r="C159" s="134" t="s">
        <v>389</v>
      </c>
      <c r="D159" s="141" t="s">
        <v>390</v>
      </c>
      <c r="E159" s="134" t="s">
        <v>205</v>
      </c>
      <c r="F159" s="277">
        <f>H155</f>
        <v>0.34097222222222218</v>
      </c>
      <c r="G159" s="150">
        <v>2</v>
      </c>
      <c r="H159" s="277">
        <f t="shared" ref="H159:H164" si="16">F159+TIME(0,G159,0)</f>
        <v>0.34236111111111106</v>
      </c>
      <c r="I159" s="162"/>
    </row>
    <row r="160" spans="1:9" ht="28.5" x14ac:dyDescent="0.2">
      <c r="A160" s="122" t="s">
        <v>391</v>
      </c>
      <c r="B160" s="134" t="s">
        <v>183</v>
      </c>
      <c r="C160" s="134" t="s">
        <v>392</v>
      </c>
      <c r="D160" s="134"/>
      <c r="E160" s="134" t="s">
        <v>272</v>
      </c>
      <c r="F160" s="277">
        <f>H159</f>
        <v>0.34236111111111106</v>
      </c>
      <c r="G160" s="150">
        <v>2</v>
      </c>
      <c r="H160" s="277">
        <f t="shared" si="16"/>
        <v>0.34374999999999994</v>
      </c>
      <c r="I160" s="162"/>
    </row>
    <row r="161" spans="1:9" ht="28.5" x14ac:dyDescent="0.2">
      <c r="A161" s="122" t="s">
        <v>393</v>
      </c>
      <c r="B161" s="134" t="s">
        <v>184</v>
      </c>
      <c r="C161" s="134" t="s">
        <v>479</v>
      </c>
      <c r="D161" s="141" t="s">
        <v>271</v>
      </c>
      <c r="E161" s="134" t="s">
        <v>272</v>
      </c>
      <c r="F161" s="277">
        <f>H160</f>
        <v>0.34374999999999994</v>
      </c>
      <c r="G161" s="150">
        <v>10</v>
      </c>
      <c r="H161" s="277">
        <f t="shared" si="16"/>
        <v>0.35069444444444436</v>
      </c>
      <c r="I161" s="162"/>
    </row>
    <row r="162" spans="1:9" ht="14.25" x14ac:dyDescent="0.2">
      <c r="A162" s="122" t="s">
        <v>394</v>
      </c>
      <c r="B162" s="134" t="s">
        <v>183</v>
      </c>
      <c r="C162" s="134" t="s">
        <v>395</v>
      </c>
      <c r="D162" s="134"/>
      <c r="E162" s="134" t="s">
        <v>215</v>
      </c>
      <c r="F162" s="277">
        <f>H161</f>
        <v>0.35069444444444436</v>
      </c>
      <c r="G162" s="150">
        <v>5</v>
      </c>
      <c r="H162" s="277">
        <f t="shared" si="16"/>
        <v>0.35416666666666657</v>
      </c>
      <c r="I162" s="162"/>
    </row>
    <row r="163" spans="1:9" ht="28.5" x14ac:dyDescent="0.2">
      <c r="A163" s="122" t="s">
        <v>396</v>
      </c>
      <c r="B163" s="134" t="s">
        <v>183</v>
      </c>
      <c r="C163" s="134" t="s">
        <v>397</v>
      </c>
      <c r="D163" s="141" t="s">
        <v>390</v>
      </c>
      <c r="E163" s="134" t="s">
        <v>314</v>
      </c>
      <c r="F163" s="277">
        <f>H162</f>
        <v>0.35416666666666657</v>
      </c>
      <c r="G163" s="150">
        <v>3</v>
      </c>
      <c r="H163" s="277">
        <f t="shared" si="16"/>
        <v>0.3562499999999999</v>
      </c>
      <c r="I163" s="162"/>
    </row>
    <row r="164" spans="1:9" ht="14.25" x14ac:dyDescent="0.2">
      <c r="A164" s="122" t="s">
        <v>480</v>
      </c>
      <c r="B164" s="134" t="s">
        <v>183</v>
      </c>
      <c r="C164" s="134"/>
      <c r="D164" s="134"/>
      <c r="E164" s="134"/>
      <c r="F164" s="277">
        <f>H163</f>
        <v>0.3562499999999999</v>
      </c>
      <c r="G164" s="150">
        <v>0</v>
      </c>
      <c r="H164" s="277">
        <f t="shared" si="16"/>
        <v>0.3562499999999999</v>
      </c>
      <c r="I164" s="162"/>
    </row>
    <row r="165" spans="1:9" ht="15.75" x14ac:dyDescent="0.25">
      <c r="A165" s="121" t="s">
        <v>267</v>
      </c>
      <c r="B165" s="133"/>
      <c r="C165" s="133" t="s">
        <v>316</v>
      </c>
      <c r="D165" s="133"/>
      <c r="E165" s="133"/>
      <c r="F165" s="276"/>
      <c r="G165" s="149"/>
      <c r="H165" s="276"/>
      <c r="I165" s="161"/>
    </row>
    <row r="166" spans="1:9" ht="28.5" x14ac:dyDescent="0.2">
      <c r="A166" s="122" t="s">
        <v>398</v>
      </c>
      <c r="B166" s="134" t="s">
        <v>183</v>
      </c>
      <c r="C166" s="134" t="s">
        <v>399</v>
      </c>
      <c r="D166" s="141" t="s">
        <v>390</v>
      </c>
      <c r="E166" s="134" t="s">
        <v>319</v>
      </c>
      <c r="F166" s="277">
        <f>H164</f>
        <v>0.3562499999999999</v>
      </c>
      <c r="G166" s="150">
        <v>3</v>
      </c>
      <c r="H166" s="277">
        <f t="shared" ref="H166:H171" si="17">F166+TIME(0,G166,0)</f>
        <v>0.35833333333333323</v>
      </c>
      <c r="I166" s="162"/>
    </row>
    <row r="167" spans="1:9" ht="28.5" x14ac:dyDescent="0.2">
      <c r="A167" s="122" t="s">
        <v>400</v>
      </c>
      <c r="B167" s="134" t="s">
        <v>183</v>
      </c>
      <c r="C167" s="134" t="s">
        <v>164</v>
      </c>
      <c r="D167" s="141" t="s">
        <v>390</v>
      </c>
      <c r="E167" s="134" t="s">
        <v>272</v>
      </c>
      <c r="F167" s="277">
        <f>H166</f>
        <v>0.35833333333333323</v>
      </c>
      <c r="G167" s="150">
        <v>10</v>
      </c>
      <c r="H167" s="277">
        <f t="shared" si="17"/>
        <v>0.36527777777777765</v>
      </c>
      <c r="I167" s="162"/>
    </row>
    <row r="168" spans="1:9" ht="28.5" x14ac:dyDescent="0.2">
      <c r="A168" s="122" t="s">
        <v>401</v>
      </c>
      <c r="B168" s="134" t="s">
        <v>183</v>
      </c>
      <c r="C168" s="134" t="s">
        <v>321</v>
      </c>
      <c r="D168" s="141" t="s">
        <v>390</v>
      </c>
      <c r="E168" s="134" t="s">
        <v>215</v>
      </c>
      <c r="F168" s="277">
        <f>H167</f>
        <v>0.36527777777777765</v>
      </c>
      <c r="G168" s="150">
        <v>3</v>
      </c>
      <c r="H168" s="277">
        <f t="shared" si="17"/>
        <v>0.36736111111111097</v>
      </c>
      <c r="I168" s="162"/>
    </row>
    <row r="169" spans="1:9" ht="28.5" x14ac:dyDescent="0.2">
      <c r="A169" s="122" t="s">
        <v>402</v>
      </c>
      <c r="B169" s="134" t="s">
        <v>183</v>
      </c>
      <c r="C169" s="134" t="s">
        <v>323</v>
      </c>
      <c r="D169" s="141" t="s">
        <v>390</v>
      </c>
      <c r="E169" s="134" t="s">
        <v>324</v>
      </c>
      <c r="F169" s="277">
        <f>H168</f>
        <v>0.36736111111111097</v>
      </c>
      <c r="G169" s="150">
        <v>5</v>
      </c>
      <c r="H169" s="277">
        <f t="shared" si="17"/>
        <v>0.37083333333333318</v>
      </c>
      <c r="I169" s="162"/>
    </row>
    <row r="170" spans="1:9" ht="28.5" x14ac:dyDescent="0.2">
      <c r="A170" s="122" t="s">
        <v>403</v>
      </c>
      <c r="B170" s="134" t="s">
        <v>183</v>
      </c>
      <c r="C170" s="134" t="s">
        <v>326</v>
      </c>
      <c r="D170" s="141" t="s">
        <v>390</v>
      </c>
      <c r="E170" s="134" t="s">
        <v>187</v>
      </c>
      <c r="F170" s="277">
        <f>H169</f>
        <v>0.37083333333333318</v>
      </c>
      <c r="G170" s="150">
        <v>3</v>
      </c>
      <c r="H170" s="277">
        <f t="shared" si="17"/>
        <v>0.37291666666666651</v>
      </c>
      <c r="I170" s="162"/>
    </row>
    <row r="171" spans="1:9" ht="28.5" x14ac:dyDescent="0.2">
      <c r="A171" s="122" t="s">
        <v>477</v>
      </c>
      <c r="B171" s="134" t="s">
        <v>183</v>
      </c>
      <c r="C171" s="134" t="s">
        <v>404</v>
      </c>
      <c r="D171" s="141" t="s">
        <v>390</v>
      </c>
      <c r="E171" s="134" t="s">
        <v>330</v>
      </c>
      <c r="F171" s="277">
        <f>H170</f>
        <v>0.37291666666666651</v>
      </c>
      <c r="G171" s="150">
        <v>3</v>
      </c>
      <c r="H171" s="277">
        <f t="shared" si="17"/>
        <v>0.37499999999999983</v>
      </c>
      <c r="I171" s="162"/>
    </row>
    <row r="172" spans="1:9" ht="15.75" x14ac:dyDescent="0.25">
      <c r="A172" s="121" t="s">
        <v>269</v>
      </c>
      <c r="B172" s="133"/>
      <c r="C172" s="133" t="s">
        <v>332</v>
      </c>
      <c r="D172" s="133"/>
      <c r="E172" s="133"/>
      <c r="F172" s="276"/>
      <c r="G172" s="149"/>
      <c r="H172" s="276"/>
      <c r="I172" s="161"/>
    </row>
    <row r="173" spans="1:9" ht="28.5" x14ac:dyDescent="0.2">
      <c r="A173" s="122" t="s">
        <v>405</v>
      </c>
      <c r="B173" s="134" t="s">
        <v>183</v>
      </c>
      <c r="C173" s="134" t="s">
        <v>334</v>
      </c>
      <c r="D173" s="141" t="s">
        <v>390</v>
      </c>
      <c r="E173" s="134" t="s">
        <v>225</v>
      </c>
      <c r="F173" s="277">
        <f>H171</f>
        <v>0.37499999999999983</v>
      </c>
      <c r="G173" s="150">
        <v>3</v>
      </c>
      <c r="H173" s="277">
        <f t="shared" ref="H173:H179" si="18">F173+TIME(0,G173,0)</f>
        <v>0.37708333333333316</v>
      </c>
      <c r="I173" s="162"/>
    </row>
    <row r="174" spans="1:9" ht="28.5" x14ac:dyDescent="0.2">
      <c r="A174" s="122" t="s">
        <v>406</v>
      </c>
      <c r="B174" s="134" t="s">
        <v>183</v>
      </c>
      <c r="C174" s="134" t="s">
        <v>336</v>
      </c>
      <c r="D174" s="141" t="s">
        <v>390</v>
      </c>
      <c r="E174" s="134" t="s">
        <v>337</v>
      </c>
      <c r="F174" s="277">
        <f t="shared" ref="F174:F179" si="19">H173</f>
        <v>0.37708333333333316</v>
      </c>
      <c r="G174" s="150">
        <v>3</v>
      </c>
      <c r="H174" s="277">
        <f t="shared" si="18"/>
        <v>0.37916666666666649</v>
      </c>
      <c r="I174" s="162"/>
    </row>
    <row r="175" spans="1:9" ht="28.5" x14ac:dyDescent="0.2">
      <c r="A175" s="122" t="s">
        <v>407</v>
      </c>
      <c r="B175" s="134" t="s">
        <v>183</v>
      </c>
      <c r="C175" s="134" t="s">
        <v>339</v>
      </c>
      <c r="D175" s="141" t="s">
        <v>390</v>
      </c>
      <c r="E175" s="134" t="s">
        <v>340</v>
      </c>
      <c r="F175" s="277">
        <f t="shared" si="19"/>
        <v>0.37916666666666649</v>
      </c>
      <c r="G175" s="150">
        <v>3</v>
      </c>
      <c r="H175" s="277">
        <f t="shared" si="18"/>
        <v>0.38124999999999981</v>
      </c>
      <c r="I175" s="162"/>
    </row>
    <row r="176" spans="1:9" ht="28.5" x14ac:dyDescent="0.2">
      <c r="A176" s="122" t="s">
        <v>408</v>
      </c>
      <c r="B176" s="134" t="s">
        <v>183</v>
      </c>
      <c r="C176" s="134" t="s">
        <v>342</v>
      </c>
      <c r="D176" s="141" t="s">
        <v>390</v>
      </c>
      <c r="E176" s="134" t="s">
        <v>343</v>
      </c>
      <c r="F176" s="277">
        <f t="shared" si="19"/>
        <v>0.38124999999999981</v>
      </c>
      <c r="G176" s="150">
        <v>3</v>
      </c>
      <c r="H176" s="277">
        <f t="shared" si="18"/>
        <v>0.38333333333333314</v>
      </c>
      <c r="I176" s="162"/>
    </row>
    <row r="177" spans="1:9" ht="28.5" x14ac:dyDescent="0.2">
      <c r="A177" s="122" t="s">
        <v>409</v>
      </c>
      <c r="B177" s="134" t="s">
        <v>183</v>
      </c>
      <c r="C177" s="134" t="s">
        <v>345</v>
      </c>
      <c r="D177" s="141" t="s">
        <v>390</v>
      </c>
      <c r="E177" s="134" t="s">
        <v>346</v>
      </c>
      <c r="F177" s="277">
        <f t="shared" si="19"/>
        <v>0.38333333333333314</v>
      </c>
      <c r="G177" s="150">
        <v>3</v>
      </c>
      <c r="H177" s="277">
        <f t="shared" si="18"/>
        <v>0.38541666666666646</v>
      </c>
      <c r="I177" s="162"/>
    </row>
    <row r="178" spans="1:9" ht="28.5" x14ac:dyDescent="0.2">
      <c r="A178" s="122" t="s">
        <v>410</v>
      </c>
      <c r="B178" s="134" t="s">
        <v>183</v>
      </c>
      <c r="C178" s="134" t="s">
        <v>348</v>
      </c>
      <c r="D178" s="141" t="s">
        <v>390</v>
      </c>
      <c r="E178" s="134" t="s">
        <v>215</v>
      </c>
      <c r="F178" s="277">
        <f t="shared" si="19"/>
        <v>0.38541666666666646</v>
      </c>
      <c r="G178" s="150">
        <v>3</v>
      </c>
      <c r="H178" s="277">
        <f t="shared" si="18"/>
        <v>0.38749999999999979</v>
      </c>
      <c r="I178" s="162"/>
    </row>
    <row r="179" spans="1:9" ht="28.5" x14ac:dyDescent="0.2">
      <c r="A179" s="122" t="s">
        <v>411</v>
      </c>
      <c r="B179" s="134" t="s">
        <v>183</v>
      </c>
      <c r="C179" s="134" t="s">
        <v>350</v>
      </c>
      <c r="D179" s="141" t="s">
        <v>390</v>
      </c>
      <c r="E179" s="134" t="s">
        <v>351</v>
      </c>
      <c r="F179" s="277">
        <f t="shared" si="19"/>
        <v>0.38749999999999979</v>
      </c>
      <c r="G179" s="150">
        <v>3</v>
      </c>
      <c r="H179" s="277">
        <f t="shared" si="18"/>
        <v>0.38958333333333311</v>
      </c>
      <c r="I179" s="162"/>
    </row>
    <row r="180" spans="1:9" ht="15.75" x14ac:dyDescent="0.25">
      <c r="A180" s="121" t="s">
        <v>273</v>
      </c>
      <c r="B180" s="133"/>
      <c r="C180" s="133" t="s">
        <v>412</v>
      </c>
      <c r="D180" s="133"/>
      <c r="E180" s="133"/>
      <c r="F180" s="276"/>
      <c r="G180" s="149"/>
      <c r="H180" s="276"/>
      <c r="I180" s="161"/>
    </row>
    <row r="181" spans="1:9" ht="28.5" x14ac:dyDescent="0.2">
      <c r="A181" s="122" t="s">
        <v>413</v>
      </c>
      <c r="B181" s="134" t="s">
        <v>183</v>
      </c>
      <c r="C181" s="134" t="s">
        <v>414</v>
      </c>
      <c r="D181" s="141" t="s">
        <v>390</v>
      </c>
      <c r="E181" s="134" t="s">
        <v>356</v>
      </c>
      <c r="F181" s="277">
        <f>H179</f>
        <v>0.38958333333333311</v>
      </c>
      <c r="G181" s="150">
        <v>3</v>
      </c>
      <c r="H181" s="277">
        <f>F181+TIME(0,G181,0)</f>
        <v>0.39166666666666644</v>
      </c>
      <c r="I181" s="162"/>
    </row>
    <row r="182" spans="1:9" ht="28.5" x14ac:dyDescent="0.2">
      <c r="A182" s="122" t="s">
        <v>493</v>
      </c>
      <c r="B182" s="134" t="s">
        <v>183</v>
      </c>
      <c r="C182" s="134" t="s">
        <v>494</v>
      </c>
      <c r="D182" s="141" t="s">
        <v>390</v>
      </c>
      <c r="E182" s="134" t="s">
        <v>475</v>
      </c>
      <c r="F182" s="277">
        <f>H181</f>
        <v>0.39166666666666644</v>
      </c>
      <c r="G182" s="150">
        <v>3</v>
      </c>
      <c r="H182" s="277">
        <f>F182+TIME(0,G182,0)</f>
        <v>0.39374999999999977</v>
      </c>
      <c r="I182" s="162"/>
    </row>
    <row r="183" spans="1:9" ht="15.75" x14ac:dyDescent="0.25">
      <c r="A183" s="121" t="s">
        <v>275</v>
      </c>
      <c r="B183" s="133"/>
      <c r="C183" s="133" t="s">
        <v>415</v>
      </c>
      <c r="D183" s="133"/>
      <c r="E183" s="133"/>
      <c r="F183" s="276"/>
      <c r="G183" s="149"/>
      <c r="H183" s="276"/>
      <c r="I183" s="161"/>
    </row>
    <row r="184" spans="1:9" ht="14.25" x14ac:dyDescent="0.2">
      <c r="A184" s="122" t="s">
        <v>416</v>
      </c>
      <c r="B184" s="134" t="s">
        <v>183</v>
      </c>
      <c r="C184" s="134" t="s">
        <v>417</v>
      </c>
      <c r="D184" s="134"/>
      <c r="E184" s="134"/>
      <c r="F184" s="277">
        <f>H182</f>
        <v>0.39374999999999977</v>
      </c>
      <c r="G184" s="150">
        <v>0</v>
      </c>
      <c r="H184" s="277">
        <f>F184+TIME(0,G184,0)</f>
        <v>0.39374999999999977</v>
      </c>
      <c r="I184" s="162"/>
    </row>
    <row r="185" spans="1:9" ht="28.5" x14ac:dyDescent="0.2">
      <c r="A185" s="122" t="s">
        <v>418</v>
      </c>
      <c r="B185" s="134" t="s">
        <v>183</v>
      </c>
      <c r="C185" s="134" t="s">
        <v>419</v>
      </c>
      <c r="D185" s="141" t="s">
        <v>390</v>
      </c>
      <c r="E185" s="134" t="s">
        <v>324</v>
      </c>
      <c r="F185" s="277">
        <f>H184</f>
        <v>0.39374999999999977</v>
      </c>
      <c r="G185" s="150">
        <v>3</v>
      </c>
      <c r="H185" s="277">
        <f>F185+TIME(0,G185,0)</f>
        <v>0.39583333333333309</v>
      </c>
      <c r="I185" s="162" t="s">
        <v>607</v>
      </c>
    </row>
    <row r="186" spans="1:9" ht="28.5" x14ac:dyDescent="0.2">
      <c r="A186" s="122" t="s">
        <v>420</v>
      </c>
      <c r="B186" s="134" t="s">
        <v>183</v>
      </c>
      <c r="C186" s="134" t="s">
        <v>423</v>
      </c>
      <c r="D186" s="141" t="s">
        <v>390</v>
      </c>
      <c r="E186" s="134" t="s">
        <v>424</v>
      </c>
      <c r="F186" s="277">
        <f>H185</f>
        <v>0.39583333333333309</v>
      </c>
      <c r="G186" s="150">
        <v>5</v>
      </c>
      <c r="H186" s="277">
        <f>F186+TIME(0,G186,0)</f>
        <v>0.3993055555555553</v>
      </c>
      <c r="I186" s="162" t="s">
        <v>607</v>
      </c>
    </row>
    <row r="187" spans="1:9" ht="28.5" x14ac:dyDescent="0.2">
      <c r="A187" s="122" t="s">
        <v>421</v>
      </c>
      <c r="B187" s="134" t="s">
        <v>183</v>
      </c>
      <c r="C187" s="134" t="s">
        <v>425</v>
      </c>
      <c r="D187" s="141" t="s">
        <v>390</v>
      </c>
      <c r="E187" s="134" t="s">
        <v>426</v>
      </c>
      <c r="F187" s="277">
        <f>H186</f>
        <v>0.3993055555555553</v>
      </c>
      <c r="G187" s="150">
        <v>5</v>
      </c>
      <c r="H187" s="277">
        <f>F187+TIME(0,G187,0)</f>
        <v>0.40277777777777751</v>
      </c>
      <c r="I187" s="162" t="s">
        <v>607</v>
      </c>
    </row>
    <row r="188" spans="1:9" ht="28.5" x14ac:dyDescent="0.2">
      <c r="A188" s="125" t="s">
        <v>422</v>
      </c>
      <c r="B188" s="137" t="s">
        <v>183</v>
      </c>
      <c r="C188" s="137" t="s">
        <v>498</v>
      </c>
      <c r="D188" s="172" t="s">
        <v>390</v>
      </c>
      <c r="E188" s="137" t="s">
        <v>499</v>
      </c>
      <c r="F188" s="280">
        <f>H187</f>
        <v>0.40277777777777751</v>
      </c>
      <c r="G188" s="153">
        <v>10</v>
      </c>
      <c r="H188" s="280">
        <f>F188+TIME(0,G188,0)</f>
        <v>0.40972222222222193</v>
      </c>
      <c r="I188" s="165" t="s">
        <v>607</v>
      </c>
    </row>
    <row r="190" spans="1:9" ht="15.75" x14ac:dyDescent="0.25">
      <c r="A190" s="118" t="s">
        <v>290</v>
      </c>
      <c r="B190" s="130"/>
      <c r="C190" s="130" t="s">
        <v>427</v>
      </c>
      <c r="D190" s="130"/>
      <c r="E190" s="130"/>
      <c r="F190" s="273"/>
      <c r="G190" s="146"/>
      <c r="H190" s="273"/>
      <c r="I190" s="158"/>
    </row>
    <row r="191" spans="1:9" ht="15" x14ac:dyDescent="0.2">
      <c r="A191" s="120" t="s">
        <v>292</v>
      </c>
      <c r="B191" s="132"/>
      <c r="C191" s="132"/>
      <c r="D191" s="132"/>
      <c r="E191" s="132"/>
      <c r="F191" s="275">
        <f>H188</f>
        <v>0.40972222222222193</v>
      </c>
      <c r="G191" s="148">
        <v>0</v>
      </c>
      <c r="H191" s="275">
        <f>F191+TIME(0,G191,0)</f>
        <v>0.40972222222222193</v>
      </c>
      <c r="I191" s="160"/>
    </row>
    <row r="193" spans="1:9" ht="15.75" x14ac:dyDescent="0.25">
      <c r="A193" s="118" t="s">
        <v>357</v>
      </c>
      <c r="B193" s="130"/>
      <c r="C193" s="130" t="s">
        <v>428</v>
      </c>
      <c r="D193" s="130"/>
      <c r="E193" s="130"/>
      <c r="F193" s="273"/>
      <c r="G193" s="146"/>
      <c r="H193" s="273"/>
      <c r="I193" s="158"/>
    </row>
    <row r="194" spans="1:9" ht="15.75" x14ac:dyDescent="0.25">
      <c r="A194" s="121" t="s">
        <v>375</v>
      </c>
      <c r="B194" s="133"/>
      <c r="C194" s="133" t="s">
        <v>429</v>
      </c>
      <c r="D194" s="133"/>
      <c r="E194" s="133"/>
      <c r="F194" s="276"/>
      <c r="G194" s="149"/>
      <c r="H194" s="276"/>
      <c r="I194" s="161"/>
    </row>
    <row r="195" spans="1:9" ht="14.25" x14ac:dyDescent="0.2">
      <c r="A195" s="122" t="s">
        <v>430</v>
      </c>
      <c r="B195" s="134" t="s">
        <v>186</v>
      </c>
      <c r="C195" s="134" t="s">
        <v>431</v>
      </c>
      <c r="D195" s="141" t="s">
        <v>4</v>
      </c>
      <c r="E195" s="134" t="s">
        <v>225</v>
      </c>
      <c r="F195" s="277">
        <f>H191</f>
        <v>0.40972222222222193</v>
      </c>
      <c r="G195" s="150">
        <v>3</v>
      </c>
      <c r="H195" s="277">
        <f>F195+TIME(0,G195,0)</f>
        <v>0.41180555555555526</v>
      </c>
      <c r="I195" s="162"/>
    </row>
    <row r="196" spans="1:9" ht="14.25" x14ac:dyDescent="0.2">
      <c r="A196" s="122" t="s">
        <v>481</v>
      </c>
      <c r="B196" s="134" t="s">
        <v>186</v>
      </c>
      <c r="C196" s="134" t="s">
        <v>482</v>
      </c>
      <c r="D196" s="141" t="s">
        <v>4</v>
      </c>
      <c r="E196" s="134" t="s">
        <v>225</v>
      </c>
      <c r="F196" s="277">
        <f>H195</f>
        <v>0.41180555555555526</v>
      </c>
      <c r="G196" s="150">
        <v>3</v>
      </c>
      <c r="H196" s="277">
        <f>F196+TIME(0,G196,0)</f>
        <v>0.41388888888888858</v>
      </c>
      <c r="I196" s="162"/>
    </row>
    <row r="197" spans="1:9" ht="14.25" x14ac:dyDescent="0.2">
      <c r="A197" s="122" t="s">
        <v>497</v>
      </c>
      <c r="B197" s="134"/>
      <c r="C197" s="134"/>
      <c r="D197" s="134"/>
      <c r="E197" s="134"/>
      <c r="F197" s="277">
        <f>H196</f>
        <v>0.41388888888888858</v>
      </c>
      <c r="G197" s="150">
        <v>0</v>
      </c>
      <c r="H197" s="277">
        <f>F197+TIME(0,G197,0)</f>
        <v>0.41388888888888858</v>
      </c>
      <c r="I197" s="162"/>
    </row>
    <row r="198" spans="1:9" ht="15.75" x14ac:dyDescent="0.25">
      <c r="A198" s="121" t="s">
        <v>377</v>
      </c>
      <c r="B198" s="133"/>
      <c r="C198" s="133" t="s">
        <v>432</v>
      </c>
      <c r="D198" s="133"/>
      <c r="E198" s="133"/>
      <c r="F198" s="276"/>
      <c r="G198" s="149"/>
      <c r="H198" s="276"/>
      <c r="I198" s="161"/>
    </row>
    <row r="199" spans="1:9" ht="14.25" x14ac:dyDescent="0.2">
      <c r="A199" s="122" t="s">
        <v>433</v>
      </c>
      <c r="B199" s="134" t="s">
        <v>434</v>
      </c>
      <c r="C199" s="134" t="s">
        <v>399</v>
      </c>
      <c r="D199" s="134"/>
      <c r="E199" s="134" t="s">
        <v>319</v>
      </c>
      <c r="F199" s="277">
        <f>H197</f>
        <v>0.41388888888888858</v>
      </c>
      <c r="G199" s="150">
        <v>0</v>
      </c>
      <c r="H199" s="277">
        <f t="shared" ref="H199:H204" si="20">F199+TIME(0,G199,0)</f>
        <v>0.41388888888888858</v>
      </c>
      <c r="I199" s="162"/>
    </row>
    <row r="200" spans="1:9" ht="14.25" x14ac:dyDescent="0.2">
      <c r="A200" s="122" t="s">
        <v>435</v>
      </c>
      <c r="B200" s="134" t="s">
        <v>434</v>
      </c>
      <c r="C200" s="134" t="s">
        <v>164</v>
      </c>
      <c r="D200" s="134"/>
      <c r="E200" s="134" t="s">
        <v>272</v>
      </c>
      <c r="F200" s="277">
        <f>H199</f>
        <v>0.41388888888888858</v>
      </c>
      <c r="G200" s="150">
        <v>0</v>
      </c>
      <c r="H200" s="277">
        <f t="shared" si="20"/>
        <v>0.41388888888888858</v>
      </c>
      <c r="I200" s="162"/>
    </row>
    <row r="201" spans="1:9" ht="14.25" x14ac:dyDescent="0.2">
      <c r="A201" s="122" t="s">
        <v>436</v>
      </c>
      <c r="B201" s="134" t="s">
        <v>434</v>
      </c>
      <c r="C201" s="134" t="s">
        <v>321</v>
      </c>
      <c r="D201" s="134"/>
      <c r="E201" s="134" t="s">
        <v>215</v>
      </c>
      <c r="F201" s="277">
        <f>H200</f>
        <v>0.41388888888888858</v>
      </c>
      <c r="G201" s="150">
        <v>0</v>
      </c>
      <c r="H201" s="277">
        <f t="shared" si="20"/>
        <v>0.41388888888888858</v>
      </c>
      <c r="I201" s="162"/>
    </row>
    <row r="202" spans="1:9" ht="14.25" x14ac:dyDescent="0.2">
      <c r="A202" s="122" t="s">
        <v>437</v>
      </c>
      <c r="B202" s="134" t="s">
        <v>186</v>
      </c>
      <c r="C202" s="134" t="s">
        <v>323</v>
      </c>
      <c r="D202" s="134"/>
      <c r="E202" s="134" t="s">
        <v>324</v>
      </c>
      <c r="F202" s="277">
        <f>H201</f>
        <v>0.41388888888888858</v>
      </c>
      <c r="G202" s="150">
        <v>0</v>
      </c>
      <c r="H202" s="277">
        <f t="shared" si="20"/>
        <v>0.41388888888888858</v>
      </c>
      <c r="I202" s="162"/>
    </row>
    <row r="203" spans="1:9" ht="14.25" x14ac:dyDescent="0.2">
      <c r="A203" s="122" t="s">
        <v>438</v>
      </c>
      <c r="B203" s="134" t="s">
        <v>186</v>
      </c>
      <c r="C203" s="134" t="s">
        <v>326</v>
      </c>
      <c r="D203" s="134"/>
      <c r="E203" s="134" t="s">
        <v>187</v>
      </c>
      <c r="F203" s="277">
        <f>H202</f>
        <v>0.41388888888888858</v>
      </c>
      <c r="G203" s="150">
        <v>0</v>
      </c>
      <c r="H203" s="277">
        <f t="shared" si="20"/>
        <v>0.41388888888888858</v>
      </c>
      <c r="I203" s="162"/>
    </row>
    <row r="204" spans="1:9" ht="14.25" x14ac:dyDescent="0.2">
      <c r="A204" s="122" t="s">
        <v>478</v>
      </c>
      <c r="B204" s="134" t="s">
        <v>434</v>
      </c>
      <c r="C204" s="134" t="s">
        <v>404</v>
      </c>
      <c r="D204" s="134"/>
      <c r="E204" s="134" t="s">
        <v>330</v>
      </c>
      <c r="F204" s="277">
        <f>H203</f>
        <v>0.41388888888888858</v>
      </c>
      <c r="G204" s="150">
        <v>0</v>
      </c>
      <c r="H204" s="277">
        <f t="shared" si="20"/>
        <v>0.41388888888888858</v>
      </c>
      <c r="I204" s="162"/>
    </row>
    <row r="205" spans="1:9" ht="15.75" x14ac:dyDescent="0.25">
      <c r="A205" s="121" t="s">
        <v>439</v>
      </c>
      <c r="B205" s="133"/>
      <c r="C205" s="133" t="s">
        <v>440</v>
      </c>
      <c r="D205" s="133"/>
      <c r="E205" s="133"/>
      <c r="F205" s="276"/>
      <c r="G205" s="149"/>
      <c r="H205" s="276"/>
      <c r="I205" s="161"/>
    </row>
    <row r="206" spans="1:9" ht="14.25" x14ac:dyDescent="0.2">
      <c r="A206" s="122" t="s">
        <v>441</v>
      </c>
      <c r="B206" s="134" t="s">
        <v>434</v>
      </c>
      <c r="C206" s="134" t="s">
        <v>334</v>
      </c>
      <c r="D206" s="141" t="s">
        <v>4</v>
      </c>
      <c r="E206" s="134" t="s">
        <v>225</v>
      </c>
      <c r="F206" s="277">
        <f>H204</f>
        <v>0.41388888888888858</v>
      </c>
      <c r="G206" s="150">
        <v>5</v>
      </c>
      <c r="H206" s="277">
        <f t="shared" ref="H206:H212" si="21">F206+TIME(0,G206,0)</f>
        <v>0.41736111111111079</v>
      </c>
      <c r="I206" s="162"/>
    </row>
    <row r="207" spans="1:9" ht="14.25" x14ac:dyDescent="0.2">
      <c r="A207" s="122" t="s">
        <v>442</v>
      </c>
      <c r="B207" s="134" t="s">
        <v>186</v>
      </c>
      <c r="C207" s="134" t="s">
        <v>443</v>
      </c>
      <c r="D207" s="141" t="s">
        <v>4</v>
      </c>
      <c r="E207" s="134" t="s">
        <v>337</v>
      </c>
      <c r="F207" s="277">
        <f t="shared" ref="F207:F212" si="22">H206</f>
        <v>0.41736111111111079</v>
      </c>
      <c r="G207" s="150">
        <v>3</v>
      </c>
      <c r="H207" s="277">
        <f t="shared" si="21"/>
        <v>0.41944444444444412</v>
      </c>
      <c r="I207" s="162" t="s">
        <v>607</v>
      </c>
    </row>
    <row r="208" spans="1:9" ht="14.25" x14ac:dyDescent="0.2">
      <c r="A208" s="122" t="s">
        <v>444</v>
      </c>
      <c r="B208" s="134" t="s">
        <v>186</v>
      </c>
      <c r="C208" s="134" t="s">
        <v>339</v>
      </c>
      <c r="D208" s="134"/>
      <c r="E208" s="134" t="s">
        <v>340</v>
      </c>
      <c r="F208" s="277">
        <f t="shared" si="22"/>
        <v>0.41944444444444412</v>
      </c>
      <c r="G208" s="150">
        <v>0</v>
      </c>
      <c r="H208" s="277">
        <f t="shared" si="21"/>
        <v>0.41944444444444412</v>
      </c>
      <c r="I208" s="162" t="s">
        <v>607</v>
      </c>
    </row>
    <row r="209" spans="1:9" ht="14.25" x14ac:dyDescent="0.2">
      <c r="A209" s="122" t="s">
        <v>445</v>
      </c>
      <c r="B209" s="134" t="s">
        <v>186</v>
      </c>
      <c r="C209" s="134" t="s">
        <v>342</v>
      </c>
      <c r="D209" s="134"/>
      <c r="E209" s="134" t="s">
        <v>343</v>
      </c>
      <c r="F209" s="277">
        <f t="shared" si="22"/>
        <v>0.41944444444444412</v>
      </c>
      <c r="G209" s="150">
        <v>0</v>
      </c>
      <c r="H209" s="277">
        <f t="shared" si="21"/>
        <v>0.41944444444444412</v>
      </c>
      <c r="I209" s="162"/>
    </row>
    <row r="210" spans="1:9" ht="14.25" x14ac:dyDescent="0.2">
      <c r="A210" s="122" t="s">
        <v>446</v>
      </c>
      <c r="B210" s="134" t="s">
        <v>186</v>
      </c>
      <c r="C210" s="134" t="s">
        <v>345</v>
      </c>
      <c r="D210" s="141" t="s">
        <v>4</v>
      </c>
      <c r="E210" s="134" t="s">
        <v>346</v>
      </c>
      <c r="F210" s="277">
        <f t="shared" si="22"/>
        <v>0.41944444444444412</v>
      </c>
      <c r="G210" s="150">
        <v>3</v>
      </c>
      <c r="H210" s="277">
        <f t="shared" si="21"/>
        <v>0.42152777777777745</v>
      </c>
      <c r="I210" s="162" t="s">
        <v>607</v>
      </c>
    </row>
    <row r="211" spans="1:9" ht="14.25" x14ac:dyDescent="0.2">
      <c r="A211" s="122" t="s">
        <v>447</v>
      </c>
      <c r="B211" s="134" t="s">
        <v>186</v>
      </c>
      <c r="C211" s="134" t="s">
        <v>348</v>
      </c>
      <c r="D211" s="134"/>
      <c r="E211" s="134" t="s">
        <v>215</v>
      </c>
      <c r="F211" s="277">
        <f t="shared" si="22"/>
        <v>0.42152777777777745</v>
      </c>
      <c r="G211" s="150">
        <v>0</v>
      </c>
      <c r="H211" s="277">
        <f t="shared" si="21"/>
        <v>0.42152777777777745</v>
      </c>
      <c r="I211" s="162" t="s">
        <v>607</v>
      </c>
    </row>
    <row r="212" spans="1:9" ht="14.25" x14ac:dyDescent="0.2">
      <c r="A212" s="122" t="s">
        <v>448</v>
      </c>
      <c r="B212" s="134" t="s">
        <v>186</v>
      </c>
      <c r="C212" s="134" t="s">
        <v>350</v>
      </c>
      <c r="D212" s="134"/>
      <c r="E212" s="134" t="s">
        <v>351</v>
      </c>
      <c r="F212" s="277">
        <f t="shared" si="22"/>
        <v>0.42152777777777745</v>
      </c>
      <c r="G212" s="150">
        <v>0</v>
      </c>
      <c r="H212" s="277">
        <f t="shared" si="21"/>
        <v>0.42152777777777745</v>
      </c>
      <c r="I212" s="162"/>
    </row>
    <row r="213" spans="1:9" ht="15.75" x14ac:dyDescent="0.25">
      <c r="A213" s="121" t="s">
        <v>449</v>
      </c>
      <c r="B213" s="133"/>
      <c r="C213" s="133" t="s">
        <v>450</v>
      </c>
      <c r="D213" s="133"/>
      <c r="E213" s="133"/>
      <c r="F213" s="276"/>
      <c r="G213" s="149"/>
      <c r="H213" s="276"/>
      <c r="I213" s="161"/>
    </row>
    <row r="214" spans="1:9" ht="14.25" x14ac:dyDescent="0.2">
      <c r="A214" s="122" t="s">
        <v>451</v>
      </c>
      <c r="B214" s="134" t="s">
        <v>186</v>
      </c>
      <c r="C214" s="134" t="s">
        <v>414</v>
      </c>
      <c r="D214" s="141" t="s">
        <v>4</v>
      </c>
      <c r="E214" s="134" t="s">
        <v>356</v>
      </c>
      <c r="F214" s="277">
        <f>H212</f>
        <v>0.42152777777777745</v>
      </c>
      <c r="G214" s="150">
        <v>3</v>
      </c>
      <c r="H214" s="277">
        <f>F214+TIME(0,G214,0)</f>
        <v>0.42361111111111077</v>
      </c>
      <c r="I214" s="162" t="s">
        <v>607</v>
      </c>
    </row>
    <row r="215" spans="1:9" ht="14.25" x14ac:dyDescent="0.2">
      <c r="A215" s="125" t="s">
        <v>495</v>
      </c>
      <c r="B215" s="137" t="s">
        <v>186</v>
      </c>
      <c r="C215" s="137" t="s">
        <v>494</v>
      </c>
      <c r="D215" s="137"/>
      <c r="E215" s="137" t="s">
        <v>475</v>
      </c>
      <c r="F215" s="280">
        <f>H214</f>
        <v>0.42361111111111077</v>
      </c>
      <c r="G215" s="153">
        <v>0</v>
      </c>
      <c r="H215" s="280">
        <f>F215+TIME(0,G215,0)</f>
        <v>0.42361111111111077</v>
      </c>
      <c r="I215" s="165" t="s">
        <v>607</v>
      </c>
    </row>
    <row r="217" spans="1:9" ht="15.75" x14ac:dyDescent="0.25">
      <c r="A217" s="118" t="s">
        <v>378</v>
      </c>
      <c r="B217" s="130"/>
      <c r="C217" s="130" t="s">
        <v>589</v>
      </c>
      <c r="D217" s="130"/>
      <c r="E217" s="130"/>
      <c r="F217" s="273"/>
      <c r="G217" s="146"/>
      <c r="H217" s="273"/>
      <c r="I217" s="158"/>
    </row>
    <row r="218" spans="1:9" ht="15" x14ac:dyDescent="0.2">
      <c r="A218" s="119" t="s">
        <v>452</v>
      </c>
      <c r="B218" s="131" t="s">
        <v>186</v>
      </c>
      <c r="C218" s="131" t="s">
        <v>609</v>
      </c>
      <c r="D218" s="140" t="s">
        <v>4</v>
      </c>
      <c r="E218" s="131" t="s">
        <v>424</v>
      </c>
      <c r="F218" s="274">
        <f>H215</f>
        <v>0.42361111111111077</v>
      </c>
      <c r="G218" s="147">
        <v>5</v>
      </c>
      <c r="H218" s="274">
        <f t="shared" ref="H218:H223" si="23">F218+TIME(0,G218,0)</f>
        <v>0.42708333333333298</v>
      </c>
      <c r="I218" s="159" t="s">
        <v>607</v>
      </c>
    </row>
    <row r="219" spans="1:9" ht="15" x14ac:dyDescent="0.2">
      <c r="A219" s="119" t="s">
        <v>610</v>
      </c>
      <c r="B219" s="131" t="s">
        <v>186</v>
      </c>
      <c r="C219" s="131" t="s">
        <v>611</v>
      </c>
      <c r="D219" s="140" t="s">
        <v>4</v>
      </c>
      <c r="E219" s="131" t="s">
        <v>612</v>
      </c>
      <c r="F219" s="274">
        <f>H218</f>
        <v>0.42708333333333298</v>
      </c>
      <c r="G219" s="147">
        <v>10</v>
      </c>
      <c r="H219" s="274">
        <f t="shared" si="23"/>
        <v>0.4340277777777774</v>
      </c>
      <c r="I219" s="159" t="s">
        <v>608</v>
      </c>
    </row>
    <row r="220" spans="1:9" ht="15" x14ac:dyDescent="0.2">
      <c r="A220" s="119" t="s">
        <v>613</v>
      </c>
      <c r="B220" s="131" t="s">
        <v>434</v>
      </c>
      <c r="C220" s="131" t="s">
        <v>614</v>
      </c>
      <c r="D220" s="140" t="s">
        <v>4</v>
      </c>
      <c r="E220" s="131" t="s">
        <v>475</v>
      </c>
      <c r="F220" s="274">
        <f>H219</f>
        <v>0.4340277777777774</v>
      </c>
      <c r="G220" s="147">
        <v>3</v>
      </c>
      <c r="H220" s="274">
        <f t="shared" si="23"/>
        <v>0.43611111111111073</v>
      </c>
      <c r="I220" s="159" t="s">
        <v>608</v>
      </c>
    </row>
    <row r="221" spans="1:9" ht="30" x14ac:dyDescent="0.2">
      <c r="A221" s="119" t="s">
        <v>615</v>
      </c>
      <c r="B221" s="131" t="s">
        <v>434</v>
      </c>
      <c r="C221" s="131" t="s">
        <v>616</v>
      </c>
      <c r="D221" s="140" t="s">
        <v>4</v>
      </c>
      <c r="E221" s="131" t="s">
        <v>330</v>
      </c>
      <c r="F221" s="274">
        <f>H220</f>
        <v>0.43611111111111073</v>
      </c>
      <c r="G221" s="147">
        <v>5</v>
      </c>
      <c r="H221" s="274">
        <f t="shared" si="23"/>
        <v>0.43958333333333294</v>
      </c>
      <c r="I221" s="159" t="s">
        <v>608</v>
      </c>
    </row>
    <row r="222" spans="1:9" ht="15" x14ac:dyDescent="0.2">
      <c r="A222" s="119" t="s">
        <v>617</v>
      </c>
      <c r="B222" s="131"/>
      <c r="C222" s="131"/>
      <c r="D222" s="131"/>
      <c r="E222" s="131"/>
      <c r="F222" s="274">
        <f>H221</f>
        <v>0.43958333333333294</v>
      </c>
      <c r="G222" s="147">
        <v>0</v>
      </c>
      <c r="H222" s="274">
        <f t="shared" si="23"/>
        <v>0.43958333333333294</v>
      </c>
      <c r="I222" s="159" t="s">
        <v>608</v>
      </c>
    </row>
    <row r="223" spans="1:9" ht="15" x14ac:dyDescent="0.2">
      <c r="A223" s="120" t="s">
        <v>618</v>
      </c>
      <c r="B223" s="132"/>
      <c r="C223" s="132"/>
      <c r="D223" s="132"/>
      <c r="E223" s="132"/>
      <c r="F223" s="275">
        <f>H222</f>
        <v>0.43958333333333294</v>
      </c>
      <c r="G223" s="148">
        <v>0</v>
      </c>
      <c r="H223" s="275">
        <f t="shared" si="23"/>
        <v>0.43958333333333294</v>
      </c>
      <c r="I223" s="160" t="s">
        <v>608</v>
      </c>
    </row>
    <row r="225" spans="1:9" ht="15.75" x14ac:dyDescent="0.25">
      <c r="A225" s="126" t="s">
        <v>453</v>
      </c>
      <c r="B225" s="138"/>
      <c r="C225" s="138" t="s">
        <v>454</v>
      </c>
      <c r="D225" s="138"/>
      <c r="E225" s="138"/>
      <c r="F225" s="281"/>
      <c r="G225" s="154"/>
      <c r="H225" s="281"/>
      <c r="I225" s="138"/>
    </row>
    <row r="226" spans="1:9" ht="30" x14ac:dyDescent="0.2">
      <c r="A226" s="128" t="s">
        <v>455</v>
      </c>
      <c r="B226" s="139" t="s">
        <v>183</v>
      </c>
      <c r="C226" s="139" t="s">
        <v>456</v>
      </c>
      <c r="D226" s="144" t="s">
        <v>257</v>
      </c>
      <c r="E226" s="139" t="s">
        <v>205</v>
      </c>
      <c r="F226" s="283">
        <f>H223</f>
        <v>0.43958333333333294</v>
      </c>
      <c r="G226" s="156">
        <v>1</v>
      </c>
      <c r="H226" s="283">
        <f>F226+TIME(0,G226,0)</f>
        <v>0.44027777777777738</v>
      </c>
      <c r="I226" s="139"/>
    </row>
    <row r="227" spans="1:9" ht="30" x14ac:dyDescent="0.2">
      <c r="A227" s="128" t="s">
        <v>457</v>
      </c>
      <c r="B227" s="139" t="s">
        <v>183</v>
      </c>
      <c r="C227" s="139" t="s">
        <v>276</v>
      </c>
      <c r="D227" s="144" t="s">
        <v>257</v>
      </c>
      <c r="E227" s="139" t="s">
        <v>205</v>
      </c>
      <c r="F227" s="283">
        <f>H226</f>
        <v>0.44027777777777738</v>
      </c>
      <c r="G227" s="156">
        <v>1</v>
      </c>
      <c r="H227" s="283">
        <f>F227+TIME(0,G227,0)</f>
        <v>0.44097222222222182</v>
      </c>
      <c r="I227" s="139"/>
    </row>
    <row r="228" spans="1:9" ht="15" x14ac:dyDescent="0.2">
      <c r="A228" s="128" t="s">
        <v>458</v>
      </c>
      <c r="B228" s="139" t="s">
        <v>186</v>
      </c>
      <c r="C228" s="139" t="s">
        <v>11</v>
      </c>
      <c r="D228" s="139"/>
      <c r="E228" s="139" t="s">
        <v>205</v>
      </c>
      <c r="F228" s="283">
        <f>H227</f>
        <v>0.44097222222222182</v>
      </c>
      <c r="G228" s="156">
        <v>0</v>
      </c>
      <c r="H228" s="283">
        <f>F228+TIME(0,G228,0)</f>
        <v>0.44097222222222182</v>
      </c>
      <c r="I228" s="139"/>
    </row>
    <row r="229" spans="1:9" x14ac:dyDescent="0.2">
      <c r="A229" s="127"/>
      <c r="B229" s="127"/>
      <c r="C229" s="127" t="s">
        <v>358</v>
      </c>
      <c r="D229" s="127"/>
      <c r="E229" s="127"/>
      <c r="F229" s="282"/>
      <c r="G229" s="155">
        <f>(H229-H228) * 24 * 60</f>
        <v>85.000000000000583</v>
      </c>
      <c r="H229" s="282">
        <v>0.5</v>
      </c>
      <c r="I229" s="12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9:I139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57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69" r:id="rId30"/>
    <hyperlink ref="D71" r:id="rId31"/>
    <hyperlink ref="D74" r:id="rId32"/>
    <hyperlink ref="D75" r:id="rId33"/>
    <hyperlink ref="D76" r:id="rId34"/>
    <hyperlink ref="D77" r:id="rId35"/>
    <hyperlink ref="D78" r:id="rId36"/>
    <hyperlink ref="D79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90" r:id="rId46"/>
    <hyperlink ref="D100" r:id="rId47"/>
    <hyperlink ref="D103" r:id="rId48"/>
    <hyperlink ref="D104" r:id="rId49"/>
    <hyperlink ref="D105" r:id="rId50"/>
    <hyperlink ref="D124" r:id="rId51"/>
    <hyperlink ref="D130" r:id="rId52"/>
    <hyperlink ref="D144" r:id="rId53"/>
    <hyperlink ref="D147" r:id="rId54"/>
    <hyperlink ref="D148" r:id="rId55"/>
    <hyperlink ref="D150" r:id="rId56"/>
    <hyperlink ref="D151" r:id="rId57"/>
    <hyperlink ref="D152" r:id="rId58"/>
    <hyperlink ref="D153" r:id="rId59"/>
    <hyperlink ref="D159" r:id="rId60"/>
    <hyperlink ref="D161" r:id="rId61"/>
    <hyperlink ref="D163" r:id="rId62"/>
    <hyperlink ref="D166" r:id="rId63"/>
    <hyperlink ref="D167" r:id="rId64"/>
    <hyperlink ref="D168" r:id="rId65"/>
    <hyperlink ref="D169" r:id="rId66"/>
    <hyperlink ref="D170" r:id="rId67"/>
    <hyperlink ref="D171" r:id="rId68"/>
    <hyperlink ref="D173" r:id="rId69"/>
    <hyperlink ref="D174" r:id="rId70"/>
    <hyperlink ref="D175" r:id="rId71"/>
    <hyperlink ref="D176" r:id="rId72"/>
    <hyperlink ref="D177" r:id="rId73"/>
    <hyperlink ref="D178" r:id="rId74"/>
    <hyperlink ref="D179" r:id="rId75"/>
    <hyperlink ref="D181" r:id="rId76"/>
    <hyperlink ref="D182" r:id="rId77"/>
    <hyperlink ref="D185" r:id="rId78"/>
    <hyperlink ref="D186" r:id="rId79"/>
    <hyperlink ref="D187" r:id="rId80"/>
    <hyperlink ref="D188" r:id="rId81"/>
    <hyperlink ref="D195" r:id="rId82"/>
    <hyperlink ref="D196" r:id="rId83"/>
    <hyperlink ref="D206" r:id="rId84"/>
    <hyperlink ref="D207" r:id="rId85"/>
    <hyperlink ref="D210" r:id="rId86"/>
    <hyperlink ref="D214" r:id="rId87"/>
    <hyperlink ref="D218" r:id="rId88"/>
    <hyperlink ref="D219" r:id="rId89"/>
    <hyperlink ref="D220" r:id="rId90"/>
    <hyperlink ref="D221" r:id="rId91"/>
    <hyperlink ref="D226" r:id="rId92"/>
    <hyperlink ref="D227" r:id="rId93"/>
  </hyperlinks>
  <pageMargins left="0.7" right="0.7" top="0.75" bottom="0.75" header="0.3" footer="0.3"/>
  <pageSetup paperSize="9" orientation="portrait" r:id="rId94"/>
  <legacyDrawing r:id="rId9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8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8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8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4" t="str">
        <f>"Agenda R" &amp; Parameters!$B$8</f>
        <v>Agenda R6</v>
      </c>
      <c r="B8" s="455"/>
      <c r="C8" s="455"/>
      <c r="D8" s="455"/>
      <c r="E8" s="455"/>
      <c r="F8" s="455"/>
      <c r="G8" s="455"/>
      <c r="H8" s="455"/>
      <c r="I8" s="455"/>
    </row>
    <row r="12" spans="1:9" ht="15.75" x14ac:dyDescent="0.25">
      <c r="A12" s="456" t="s">
        <v>548</v>
      </c>
      <c r="B12" s="457"/>
      <c r="C12" s="457"/>
      <c r="D12" s="457"/>
      <c r="E12" s="457"/>
      <c r="F12" s="457"/>
      <c r="G12" s="457"/>
      <c r="H12" s="457"/>
      <c r="I12" s="457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61" t="s">
        <v>509</v>
      </c>
      <c r="B2" s="461"/>
      <c r="C2" s="461"/>
      <c r="D2" s="461"/>
      <c r="E2" s="461"/>
      <c r="F2" s="461"/>
      <c r="G2" s="461"/>
      <c r="H2" s="461"/>
      <c r="I2" s="184"/>
    </row>
    <row r="3" spans="1:9" s="186" customFormat="1" ht="15.75" customHeight="1" x14ac:dyDescent="0.2">
      <c r="A3" s="462" t="s">
        <v>510</v>
      </c>
      <c r="B3" s="462"/>
      <c r="C3" s="462"/>
      <c r="D3" s="462"/>
      <c r="E3" s="462"/>
      <c r="F3" s="462"/>
      <c r="G3" s="462"/>
      <c r="H3" s="462"/>
    </row>
    <row r="4" spans="1:9" ht="15.75" customHeight="1" x14ac:dyDescent="0.2">
      <c r="A4" s="463" t="s">
        <v>511</v>
      </c>
      <c r="B4" s="463"/>
      <c r="C4" s="463"/>
      <c r="D4" s="463"/>
      <c r="E4" s="463"/>
      <c r="F4" s="463"/>
      <c r="G4" s="463"/>
      <c r="H4" s="463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512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60"/>
      <c r="D7" s="460"/>
      <c r="E7" s="460"/>
      <c r="F7" s="460"/>
      <c r="G7" s="460"/>
      <c r="H7" s="460"/>
      <c r="I7" s="460"/>
    </row>
    <row r="8" spans="1:9" ht="15.75" customHeight="1" x14ac:dyDescent="0.2">
      <c r="A8" s="195"/>
      <c r="B8" s="459" t="s">
        <v>513</v>
      </c>
      <c r="C8" s="459"/>
      <c r="D8" s="459"/>
      <c r="E8" s="459"/>
      <c r="F8" s="459"/>
      <c r="G8" s="459"/>
      <c r="H8" s="459"/>
      <c r="I8" s="459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514</v>
      </c>
      <c r="D10" s="204" t="s">
        <v>515</v>
      </c>
      <c r="E10" s="204" t="s">
        <v>516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514</v>
      </c>
      <c r="D11" s="211" t="s">
        <v>517</v>
      </c>
      <c r="E11" s="212" t="s">
        <v>516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514</v>
      </c>
      <c r="D12" s="218" t="s">
        <v>518</v>
      </c>
      <c r="E12" s="204" t="s">
        <v>516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519</v>
      </c>
      <c r="E13" s="212" t="s">
        <v>516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520</v>
      </c>
      <c r="E14" s="222" t="s">
        <v>516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521</v>
      </c>
      <c r="E15" s="212" t="s">
        <v>516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514</v>
      </c>
      <c r="D16" s="204" t="s">
        <v>185</v>
      </c>
      <c r="E16" s="204" t="s">
        <v>516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60"/>
      <c r="D18" s="460"/>
      <c r="E18" s="460"/>
      <c r="F18" s="460"/>
      <c r="G18" s="460"/>
      <c r="H18" s="460"/>
      <c r="I18" s="460"/>
    </row>
    <row r="19" spans="1:9" ht="15.75" customHeight="1" x14ac:dyDescent="0.2">
      <c r="A19" s="195"/>
      <c r="B19" s="459" t="s">
        <v>522</v>
      </c>
      <c r="C19" s="459"/>
      <c r="D19" s="459"/>
      <c r="E19" s="459"/>
      <c r="F19" s="459"/>
      <c r="G19" s="459"/>
      <c r="H19" s="459"/>
      <c r="I19" s="459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514</v>
      </c>
      <c r="D21" s="204" t="s">
        <v>515</v>
      </c>
      <c r="E21" s="204" t="s">
        <v>516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514</v>
      </c>
      <c r="D22" s="218" t="s">
        <v>518</v>
      </c>
      <c r="E22" s="212" t="s">
        <v>516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520</v>
      </c>
      <c r="E23" s="204" t="s">
        <v>516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523</v>
      </c>
      <c r="E24" s="212" t="s">
        <v>516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524</v>
      </c>
      <c r="E25" s="222" t="s">
        <v>516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525</v>
      </c>
      <c r="E26" s="212" t="s">
        <v>516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514</v>
      </c>
      <c r="D27" s="204" t="s">
        <v>185</v>
      </c>
      <c r="E27" s="204" t="s">
        <v>516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60"/>
      <c r="D29" s="460"/>
      <c r="E29" s="460"/>
      <c r="F29" s="460"/>
      <c r="G29" s="460"/>
      <c r="H29" s="460"/>
      <c r="I29" s="460"/>
    </row>
    <row r="30" spans="1:9" ht="15.75" customHeight="1" x14ac:dyDescent="0.2">
      <c r="A30" s="195"/>
      <c r="B30" s="459" t="s">
        <v>526</v>
      </c>
      <c r="C30" s="459"/>
      <c r="D30" s="459"/>
      <c r="E30" s="459"/>
      <c r="F30" s="459"/>
      <c r="G30" s="459"/>
      <c r="H30" s="459"/>
      <c r="I30" s="459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514</v>
      </c>
      <c r="D32" s="204" t="s">
        <v>515</v>
      </c>
      <c r="E32" s="204" t="s">
        <v>516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514</v>
      </c>
      <c r="D33" s="218" t="s">
        <v>518</v>
      </c>
      <c r="E33" s="212" t="s">
        <v>516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527</v>
      </c>
      <c r="E34" s="204" t="s">
        <v>516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528</v>
      </c>
      <c r="E35" s="212" t="s">
        <v>516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529</v>
      </c>
      <c r="E36" s="204" t="s">
        <v>516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530</v>
      </c>
      <c r="E37" s="212" t="s">
        <v>516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531</v>
      </c>
      <c r="E38" s="204" t="s">
        <v>512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514</v>
      </c>
      <c r="D39" s="236" t="s">
        <v>532</v>
      </c>
      <c r="E39" s="238" t="s">
        <v>516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533</v>
      </c>
      <c r="E40" s="241" t="s">
        <v>516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534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535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536</v>
      </c>
      <c r="C45" s="251" t="s">
        <v>537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538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539</v>
      </c>
      <c r="D47" s="245" t="s">
        <v>536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540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541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500</v>
      </c>
    </row>
    <row r="2" spans="1:2" x14ac:dyDescent="0.2">
      <c r="A2" s="53" t="s">
        <v>129</v>
      </c>
      <c r="B2" t="s">
        <v>501</v>
      </c>
    </row>
    <row r="3" spans="1:2" ht="13.5" thickBot="1" x14ac:dyDescent="0.25">
      <c r="A3" s="53" t="s">
        <v>130</v>
      </c>
      <c r="B3" t="s">
        <v>502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TGaj Agenda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2015-03-12T19:48:27Z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