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41" r:id="rId6"/>
    <sheet name="CAC" sheetId="842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42" l="1"/>
  <c r="H26" i="842"/>
  <c r="F26" i="842"/>
  <c r="H24" i="842"/>
  <c r="F24" i="842"/>
  <c r="H22" i="842"/>
  <c r="F22" i="842"/>
  <c r="H20" i="842"/>
  <c r="F20" i="842"/>
  <c r="H18" i="842"/>
  <c r="F18" i="842"/>
  <c r="H16" i="842"/>
  <c r="F16" i="842"/>
  <c r="H14" i="842"/>
  <c r="A8" i="842"/>
  <c r="A3" i="842"/>
  <c r="A2" i="842"/>
  <c r="A1" i="842"/>
  <c r="G222" i="841"/>
  <c r="H221" i="841"/>
  <c r="F221" i="841"/>
  <c r="H220" i="841"/>
  <c r="F220" i="841"/>
  <c r="H219" i="841"/>
  <c r="F219" i="841"/>
  <c r="H216" i="841"/>
  <c r="F216" i="841"/>
  <c r="H213" i="841"/>
  <c r="F213" i="841"/>
  <c r="H212" i="841"/>
  <c r="F212" i="841"/>
  <c r="H210" i="841"/>
  <c r="F210" i="841"/>
  <c r="H209" i="841"/>
  <c r="F209" i="841"/>
  <c r="H208" i="841"/>
  <c r="F208" i="841"/>
  <c r="H207" i="841"/>
  <c r="F207" i="841"/>
  <c r="H206" i="841"/>
  <c r="F206" i="841"/>
  <c r="H205" i="841"/>
  <c r="F205" i="841"/>
  <c r="H204" i="841"/>
  <c r="F204" i="841"/>
  <c r="H202" i="841"/>
  <c r="F202" i="841"/>
  <c r="H201" i="841"/>
  <c r="F201" i="841"/>
  <c r="H200" i="841"/>
  <c r="F200" i="841"/>
  <c r="H199" i="841"/>
  <c r="F199" i="841"/>
  <c r="H198" i="841"/>
  <c r="F198" i="841"/>
  <c r="H197" i="841"/>
  <c r="F197" i="841"/>
  <c r="H195" i="841"/>
  <c r="F195" i="841"/>
  <c r="H194" i="841"/>
  <c r="F194" i="841"/>
  <c r="H193" i="841"/>
  <c r="F193" i="841"/>
  <c r="H189" i="841"/>
  <c r="F189" i="841"/>
  <c r="H186" i="841"/>
  <c r="F186" i="841"/>
  <c r="H185" i="841"/>
  <c r="F185" i="841"/>
  <c r="H184" i="841"/>
  <c r="F184" i="841"/>
  <c r="H183" i="841"/>
  <c r="F183" i="841"/>
  <c r="H182" i="841"/>
  <c r="F182" i="841"/>
  <c r="H180" i="841"/>
  <c r="F180" i="841"/>
  <c r="H179" i="841"/>
  <c r="F179" i="841"/>
  <c r="H177" i="841"/>
  <c r="F177" i="841"/>
  <c r="H176" i="841"/>
  <c r="F176" i="841"/>
  <c r="H175" i="841"/>
  <c r="F175" i="841"/>
  <c r="H174" i="841"/>
  <c r="F174" i="841"/>
  <c r="H173" i="841"/>
  <c r="F173" i="841"/>
  <c r="H172" i="841"/>
  <c r="F172" i="841"/>
  <c r="H171" i="841"/>
  <c r="F171" i="841"/>
  <c r="H169" i="841"/>
  <c r="F169" i="841"/>
  <c r="H168" i="841"/>
  <c r="F168" i="841"/>
  <c r="H167" i="841"/>
  <c r="F167" i="841"/>
  <c r="H166" i="841"/>
  <c r="F166" i="841"/>
  <c r="H165" i="841"/>
  <c r="F165" i="841"/>
  <c r="H164" i="841"/>
  <c r="F164" i="841"/>
  <c r="H162" i="841"/>
  <c r="F162" i="841"/>
  <c r="H161" i="841"/>
  <c r="F161" i="841"/>
  <c r="H160" i="841"/>
  <c r="F160" i="841"/>
  <c r="H159" i="841"/>
  <c r="F159" i="841"/>
  <c r="H158" i="841"/>
  <c r="F158" i="841"/>
  <c r="H157" i="841"/>
  <c r="F157" i="841"/>
  <c r="H153" i="841"/>
  <c r="F153" i="841"/>
  <c r="H152" i="841"/>
  <c r="F152" i="841"/>
  <c r="H151" i="841"/>
  <c r="F151" i="841"/>
  <c r="H150" i="841"/>
  <c r="F150" i="841"/>
  <c r="H149" i="841"/>
  <c r="F149" i="841"/>
  <c r="H148" i="841"/>
  <c r="F148" i="841"/>
  <c r="H147" i="841"/>
  <c r="F147" i="841"/>
  <c r="H146" i="841"/>
  <c r="F146" i="841"/>
  <c r="H143" i="841"/>
  <c r="F143" i="841"/>
  <c r="H142" i="841"/>
  <c r="F142" i="841"/>
  <c r="H141" i="841"/>
  <c r="G136" i="841"/>
  <c r="H135" i="841"/>
  <c r="F135" i="841"/>
  <c r="H133" i="841"/>
  <c r="F133" i="841"/>
  <c r="H132" i="841"/>
  <c r="F132" i="841"/>
  <c r="H131" i="841"/>
  <c r="F131" i="841"/>
  <c r="H130" i="841"/>
  <c r="F130" i="841"/>
  <c r="H129" i="841"/>
  <c r="F129" i="841"/>
  <c r="H128" i="841"/>
  <c r="F128" i="841"/>
  <c r="H127" i="841"/>
  <c r="F127" i="841"/>
  <c r="H126" i="841"/>
  <c r="F126" i="841"/>
  <c r="H125" i="841"/>
  <c r="F125" i="841"/>
  <c r="H124" i="841"/>
  <c r="F124" i="841"/>
  <c r="H121" i="841"/>
  <c r="F121" i="841"/>
  <c r="H120" i="841"/>
  <c r="F120" i="841"/>
  <c r="H118" i="841"/>
  <c r="F118" i="841"/>
  <c r="H117" i="841"/>
  <c r="F117" i="841"/>
  <c r="H116" i="841"/>
  <c r="F116" i="841"/>
  <c r="H115" i="841"/>
  <c r="F115" i="841"/>
  <c r="H111" i="841"/>
  <c r="F111" i="841"/>
  <c r="H110" i="841"/>
  <c r="F110" i="841"/>
  <c r="H107" i="841"/>
  <c r="F107" i="841"/>
  <c r="H106" i="841"/>
  <c r="F106" i="841"/>
  <c r="H105" i="841"/>
  <c r="F105" i="841"/>
  <c r="H104" i="841"/>
  <c r="F104" i="841"/>
  <c r="H103" i="841"/>
  <c r="F103" i="841"/>
  <c r="H100" i="841"/>
  <c r="F100" i="841"/>
  <c r="H99" i="841"/>
  <c r="F99" i="841"/>
  <c r="H98" i="841"/>
  <c r="G93" i="841"/>
  <c r="H92" i="841"/>
  <c r="F92" i="841"/>
  <c r="H90" i="841"/>
  <c r="F90" i="841"/>
  <c r="H89" i="841"/>
  <c r="F89" i="841"/>
  <c r="H87" i="841"/>
  <c r="F87" i="841"/>
  <c r="H86" i="841"/>
  <c r="F86" i="841"/>
  <c r="H85" i="841"/>
  <c r="F85" i="841"/>
  <c r="H84" i="841"/>
  <c r="F84" i="841"/>
  <c r="H83" i="841"/>
  <c r="F83" i="841"/>
  <c r="H82" i="841"/>
  <c r="F82" i="841"/>
  <c r="H81" i="841"/>
  <c r="F81" i="841"/>
  <c r="H79" i="841"/>
  <c r="F79" i="841"/>
  <c r="H78" i="841"/>
  <c r="F78" i="841"/>
  <c r="H77" i="841"/>
  <c r="F77" i="841"/>
  <c r="H76" i="841"/>
  <c r="F76" i="841"/>
  <c r="H75" i="841"/>
  <c r="F75" i="841"/>
  <c r="H74" i="841"/>
  <c r="F74" i="841"/>
  <c r="H72" i="841"/>
  <c r="F72" i="841"/>
  <c r="H71" i="841"/>
  <c r="F71" i="841"/>
  <c r="H70" i="841"/>
  <c r="F70" i="841"/>
  <c r="H69" i="841"/>
  <c r="F69" i="841"/>
  <c r="H68" i="841"/>
  <c r="F68" i="841"/>
  <c r="H67" i="841"/>
  <c r="F67" i="841"/>
  <c r="H66" i="841"/>
  <c r="F66" i="841"/>
  <c r="H65" i="841"/>
  <c r="F65" i="841"/>
  <c r="H64" i="841"/>
  <c r="F64" i="841"/>
  <c r="H63" i="841"/>
  <c r="F63" i="841"/>
  <c r="H62" i="841"/>
  <c r="F62" i="841"/>
  <c r="H58" i="841"/>
  <c r="F58" i="841"/>
  <c r="H57" i="841"/>
  <c r="F57" i="841"/>
  <c r="H56" i="841"/>
  <c r="F56" i="841"/>
  <c r="H55" i="841"/>
  <c r="F55" i="841"/>
  <c r="H54" i="841"/>
  <c r="F54" i="841"/>
  <c r="H53" i="841"/>
  <c r="F53" i="841"/>
  <c r="H52" i="841"/>
  <c r="F52" i="841"/>
  <c r="H51" i="841"/>
  <c r="F51" i="841"/>
  <c r="H50" i="841"/>
  <c r="F50" i="841"/>
  <c r="H49" i="841"/>
  <c r="F49" i="841"/>
  <c r="H48" i="841"/>
  <c r="F48" i="841"/>
  <c r="H47" i="841"/>
  <c r="F47" i="841"/>
  <c r="H44" i="841"/>
  <c r="F44" i="841"/>
  <c r="H43" i="841"/>
  <c r="F43" i="841"/>
  <c r="H42" i="841"/>
  <c r="F42" i="841"/>
  <c r="H41" i="841"/>
  <c r="F41" i="841"/>
  <c r="H40" i="841"/>
  <c r="F40" i="841"/>
  <c r="H39" i="841"/>
  <c r="F39" i="841"/>
  <c r="H38" i="841"/>
  <c r="F38" i="841"/>
  <c r="H37" i="841"/>
  <c r="F37" i="841"/>
  <c r="H35" i="841"/>
  <c r="F35" i="841"/>
  <c r="H34" i="841"/>
  <c r="F34" i="841"/>
  <c r="H33" i="841"/>
  <c r="F33" i="841"/>
  <c r="H32" i="841"/>
  <c r="F32" i="841"/>
  <c r="H31" i="841"/>
  <c r="F31" i="841"/>
  <c r="H30" i="841"/>
  <c r="F30" i="841"/>
  <c r="H29" i="841"/>
  <c r="F29" i="841"/>
  <c r="H28" i="841"/>
  <c r="F28" i="841"/>
  <c r="H27" i="841"/>
  <c r="F27" i="841"/>
  <c r="H26" i="841"/>
  <c r="F26" i="841"/>
  <c r="H24" i="841"/>
  <c r="F24" i="841"/>
  <c r="H20" i="841"/>
  <c r="F20" i="841"/>
  <c r="H19" i="841"/>
  <c r="F19" i="841"/>
  <c r="H18" i="841"/>
  <c r="F18" i="841"/>
  <c r="H17" i="841"/>
  <c r="F17" i="841"/>
  <c r="H16" i="841"/>
  <c r="F16" i="841"/>
  <c r="H15" i="841"/>
  <c r="A8" i="841"/>
  <c r="A3" i="841"/>
  <c r="A2" i="841"/>
  <c r="A1" i="841"/>
  <c r="B8" i="782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<sst xmlns="http://schemas.openxmlformats.org/spreadsheetml/2006/main" count="1211" uniqueCount="602">
  <si>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</si>
  <si>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</si>
  <si>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</si>
  <si>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</si>
  <si>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</si>
  <si>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</si>
  <si>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</si>
  <si>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</si>
  <si>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</si>
  <si>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</si>
  <si>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</si>
  <si>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</si>
  <si>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</si>
  <si>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</si>
  <si>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</si>
  <si>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</si>
  <si>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</si>
  <si>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</si>
  <si>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</si>
  <si>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</si>
  <si>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</si>
  <si>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</si>
  <si>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</si>
  <si>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</si>
  <si>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</si>
  <si>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</si>
  <si>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</si>
  <si>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</si>
  <si>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</si>
  <si>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</si>
  <si>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</si>
  <si>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</si>
  <si>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</si>
  <si>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</si>
  <si>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</si>
  <si>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</si>
  <si>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</si>
  <si>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</si>
  <si>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</si>
  <si>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</si>
  <si>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</si>
  <si>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</si>
  <si>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</si>
  <si>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</si>
  <si>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</si>
  <si>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</si>
  <si>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</si>
  <si>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</si>
  <si>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</si>
  <si>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</si>
  <si>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</si>
  <si>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</si>
  <si>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</si>
  <si>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</si>
  <si>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</si>
  <si>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</si>
  <si>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</si>
  <si>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</si>
  <si>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</si>
  <si>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</si>
  <si>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</si>
  <si>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</si>
  <si>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</si>
  <si>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</si>
  <si>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</si>
  <si>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</si>
  <si>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</si>
  <si>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</si>
  <si>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</si>
  <si>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</si>
  <si>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</si>
  <si>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</si>
  <si>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</si>
  <si>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</si>
  <si>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</si>
  <si>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</si>
  <si>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</si>
  <si>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</si>
  <si>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</si>
  <si>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</si>
  <si>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</si>
  <si>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</si>
  <si>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</si>
  <si>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</si>
  <si>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</si>
  <si>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</si>
  <si>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</si>
  <si>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</si>
  <si>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</si>
  <si>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</si>
  <si>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</si>
  <si>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</si>
  <si>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</si>
  <si>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</si>
  <si>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</si>
  <si>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</si>
  <si>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</si>
  <si>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</si>
  <si>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</si>
  <si>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</si>
  <si>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</si>
  <si>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</si>
  <si>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</si>
  <si>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</si>
  <si>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</si>
  <si>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</si>
  <si>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</si>
  <si>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</si>
  <si>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</si>
  <si>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</si>
  <si>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</si>
  <si>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</si>
  <si>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</si>
  <si>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</si>
  <si>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</si>
  <si>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</si>
  <si>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</si>
  <si>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</si>
  <si>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</si>
  <si>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</si>
  <si>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</si>
  <si>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</si>
  <si>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</si>
  <si>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</si>
  <si>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</si>
  <si>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</si>
  <si>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</si>
  <si>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</si>
  <si>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</si>
  <si>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</si>
  <si>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</si>
  <si>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</si>
  <si>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</si>
  <si>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</si>
  <si>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</si>
  <si>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</si>
  <si>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</si>
  <si>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</si>
  <si>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</si>
  <si>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</si>
  <si>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</si>
  <si>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</si>
  <si>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</si>
  <si>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</si>
  <si>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</si>
  <si>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</si>
  <si>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</si>
  <si>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</si>
  <si>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</si>
  <si>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</si>
  <si>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</si>
  <si>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</si>
  <si>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</si>
  <si>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</si>
  <si>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</si>
  <si>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</si>
  <si>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</si>
  <si>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</si>
  <si>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</si>
  <si>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</si>
  <si>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</si>
  <si>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</si>
  <si>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</si>
  <si>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</si>
  <si>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</si>
  <si>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</si>
  <si>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</si>
  <si>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</si>
  <si>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</si>
  <si>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</si>
  <si>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</si>
  <si>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</si>
  <si>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</si>
  <si>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</si>
  <si>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</si>
  <si>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</si>
  <si>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</si>
  <si>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</si>
  <si>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</si>
  <si>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</si>
  <si>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</si>
  <si>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</si>
  <si>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</si>
  <si>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</si>
  <si>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</si>
  <si>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</si>
  <si>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</si>
  <si>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</si>
  <si>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</si>
  <si>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</si>
  <si>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</si>
  <si>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</si>
  <si>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</si>
  <si>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</si>
  <si>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</si>
  <si>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</si>
  <si>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</si>
  <si>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</si>
  <si>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</si>
  <si>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</si>
  <si>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</si>
  <si>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</si>
  <si>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</si>
  <si>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</si>
  <si>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</si>
  <si>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</si>
  <si>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</si>
  <si>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</si>
  <si>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</si>
  <si>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</si>
  <si>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</si>
  <si>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</si>
  <si>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</si>
  <si>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</si>
  <si>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</si>
  <si>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</si>
  <si>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</si>
  <si>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</si>
  <si>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</si>
  <si>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</si>
  <si>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</si>
  <si>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</si>
  <si>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</si>
  <si>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</si>
  <si>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</si>
  <si>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</si>
  <si>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</si>
  <si>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</si>
  <si>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</si>
  <si>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</si>
  <si>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</si>
  <si>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</si>
  <si>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</si>
  <si>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</si>
  <si>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</si>
  <si>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</si>
  <si>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</si>
  <si>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</si>
  <si>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</si>
  <si>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</si>
  <si>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</si>
  <si>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</si>
  <si>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</si>
  <si>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</si>
  <si>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</si>
  <si>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</si>
  <si>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</si>
  <si>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</si>
  <si>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</si>
  <si>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</si>
  <si>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</si>
  <si>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</si>
  <si>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</si>
  <si>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</si>
  <si>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</si>
  <si>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</si>
  <si>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</si>
  <si>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</si>
  <si>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</si>
  <si>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</si>
  <si>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</si>
  <si>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</si>
  <si>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</si>
  <si>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</si>
  <si>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</si>
  <si>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</si>
  <si>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</si>
  <si>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</si>
  <si>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</si>
  <si>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</si>
  <si>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</si>
  <si>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</si>
  <si>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</si>
  <si>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</si>
  <si>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</si>
  <si>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</si>
  <si>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</si>
  <si>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</si>
  <si>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</si>
  <si>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</si>
  <si>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</si>
  <si>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</si>
  <si>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</si>
  <si>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</si>
  <si>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</si>
  <si>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</si>
  <si>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</si>
  <si>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</si>
  <si>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</si>
  <si>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</si>
  <si>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</si>
  <si>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</si>
  <si>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</si>
  <si>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</si>
  <si>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</si>
  <si>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</si>
  <si>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</si>
  <si>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</si>
  <si>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</si>
  <si>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</si>
  <si>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</si>
  <si>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</si>
  <si>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</si>
  <si>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</si>
  <si>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</si>
  <si>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</si>
  <si>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</si>
  <si>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</si>
  <si>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</si>
  <si>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</si>
  <si>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</si>
  <si>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</si>
  <si>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</si>
  <si>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</si>
  <si>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</si>
  <si>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</si>
  <si>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</si>
  <si>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</si>
  <si>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</si>
  <si>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</si>
  <si>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</si>
  <si>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</si>
  <si>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</si>
  <si>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</si>
  <si>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</si>
  <si>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</si>
  <si>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</si>
  <si>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</si>
  <si>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</si>
  <si>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</si>
  <si>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</si>
  <si>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</si>
  <si>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</si>
  <si>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</si>
  <si>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</si>
  <si>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</si>
  <si>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</si>
  <si>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</si>
  <si>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</si>
  <si>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</si>
  <si>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</si>
  <si>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</si>
  <si>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</si>
  <si>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</si>
  <si>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</si>
  <si>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</si>
  <si>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</si>
  <si>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</si>
  <si>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</si>
  <si>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</si>
  <si>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</si>
  <si>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</si>
  <si>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</si>
  <si>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</si>
  <si>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</si>
  <si>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</si>
  <si>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</si>
  <si>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</si>
  <si>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</si>
  <si>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</si>
  <si>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</si>
  <si>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</si>
  <si>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</si>
  <si>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</si>
  <si>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</si>
  <si>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</si>
  <si>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</si>
  <si>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</si>
  <si>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</si>
  <si>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</si>
  <si>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</si>
  <si>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</si>
  <si>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</si>
  <si>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</si>
  <si>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</si>
  <si>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</si>
  <si>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</si>
  <si>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</si>
  <si>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</si>
  <si>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</si>
  <si>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</si>
  <si>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</si>
  <si>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</si>
  <si>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</si>
  <si>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</si>
  <si>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</si>
  <si>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</si>
  <si>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</si>
  <si>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</si>
  <si>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</si>
  <si>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</si>
  <si>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</si>
  <si>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</si>
  <si>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</si>
  <si>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</si>
  <si>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</si>
  <si>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</si>
  <si>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</si>
  <si>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</si>
  <si>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</si>
  <si>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</si>
  <si>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</si>
  <si>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</si>
  <si>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</si>
  <si>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</si>
  <si>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</si>
  <si>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</si>
  <si>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</si>
  <si>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</si>
  <si>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</si>
  <si>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</si>
  <si>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</si>
  <si>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</si>
  <si>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</si>
  <si>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</si>
  <si>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</si>
  <si>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</si>
  <si>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</si>
  <si>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</si>
  <si>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</si>
  <si>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</si>
  <si>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</si>
  <si>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</si>
  <si>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</si>
  <si>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</si>
  <si>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</si>
  <si>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</si>
  <si>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</si>
  <si>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</si>
  <si>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</si>
  <si>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</si>
  <si>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</si>
  <si>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</si>
  <si>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</si>
  <si>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</si>
  <si>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</si>
  <si>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</si>
  <si>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</si>
  <si>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</si>
  <si>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</si>
  <si>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</si>
  <si>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</si>
  <si>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</si>
  <si>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</si>
  <si>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</si>
  <si>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</si>
  <si>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</si>
  <si>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</si>
  <si>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</si>
  <si>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</si>
  <si>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</si>
  <si>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</si>
  <si>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</si>
  <si>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</si>
  <si>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</si>
  <si>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</si>
  <si>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</si>
  <si>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</si>
  <si>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</si>
  <si>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</si>
  <si>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</si>
  <si>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</si>
  <si>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</si>
  <si>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</si>
  <si>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</si>
  <si>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</si>
  <si>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</si>
  <si>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</si>
  <si>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</si>
  <si>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</si>
  <si>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</si>
  <si>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</si>
  <si>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</si>
  <si>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</si>
  <si>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</si>
  <si>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</si>
  <si>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</si>
  <si>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</si>
  <si>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</si>
  <si>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</si>
  <si>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</si>
  <si>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</si>
  <si>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</si>
  <si>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</si>
  <si>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</si>
  <si>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</si>
  <si>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</si>
  <si>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</si>
  <si>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</si>
  <si>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</si>
  <si>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</si>
  <si>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</si>
  <si>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</si>
  <si>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</si>
  <si>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</si>
  <si>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</si>
  <si>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</si>
  <si>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</si>
  <si>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</si>
  <si>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</si>
  <si>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</si>
  <si>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</si>
  <si>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</si>
  <si>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</si>
  <si>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</si>
  <si>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</si>
  <si>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</si>
  <si>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</si>
  <si>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</si>
  <si>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</si>
  <si>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</si>
  <si>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</si>
  <si>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</si>
  <si>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</si>
  <si>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</si>
  <si>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</si>
  <si>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</si>
  <si>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</si>
  <si>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</si>
  <si>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</si>
  <si>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</si>
  <si>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</si>
  <si>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</si>
  <si>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</si>
  <si>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</si>
  <si>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</si>
  <si>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</si>
  <si>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</si>
  <si>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</si>
  <si>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</si>
  <si>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</si>
  <si>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</si>
  <si>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</si>
  <si>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</si>
  <si>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</si>
  <si>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</si>
  <si>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</si>
  <si>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</si>
  <si>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</si>
  <si>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</si>
  <si>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</si>
  <si>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</si>
  <si>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</si>
  <si>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</si>
  <si>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</si>
  <si>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</si>
  <si>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</si>
  <si>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</si>
  <si>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</si>
  <si>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</si>
  <si>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doc.: IEEE 802.11-15/0218r1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</si>
  <si>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</si>
  <si>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</si>
  <si>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</si>
  <si>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</si>
  <si>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</si>
  <si>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</si>
  <si>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</si>
  <si>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</si>
  <si>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</si>
  <si>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</si>
  <si>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</si>
  <si>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</si>
  <si>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</si>
  <si>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</si>
  <si>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</si>
  <si>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</si>
  <si>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</si>
  <si>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</si>
  <si>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</si>
  <si>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</si>
  <si>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</si>
  <si>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</si>
  <si>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</si>
  <si>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</si>
  <si>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</si>
  <si>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</si>
  <si>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</si>
  <si>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</si>
  <si>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</si>
  <si>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</si>
  <si>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Liaison from 802c (TBD)</t>
  </si>
  <si>
    <t>Report on NG60 PAR changes and approval</t>
  </si>
  <si>
    <t>Report from 802.24 and possible motion (TBD)</t>
  </si>
  <si>
    <t>Gilb</t>
  </si>
  <si>
    <t>PAR SC Review Report</t>
  </si>
  <si>
    <t xml:space="preserve">    5.5</t>
  </si>
  <si>
    <t>Documentation Project</t>
  </si>
  <si>
    <t xml:space="preserve">    5.6</t>
  </si>
  <si>
    <t>The future of the MAC Privacy ECSG</t>
  </si>
  <si>
    <t xml:space="preserve">    5.7</t>
  </si>
  <si>
    <t>DSRC Report out and Q&amp;A from WG (TBC)</t>
  </si>
  <si>
    <t>Kennedy / Lansford</t>
  </si>
  <si>
    <t xml:space="preserve">    5.8</t>
  </si>
  <si>
    <t>Motions related to DSRC topic (TBC)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</si>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</sst>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4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4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4" TargetMode="External"/><Relationship Id="rId87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4-0227" TargetMode="External"/><Relationship Id="rId82" Type="http://schemas.openxmlformats.org/officeDocument/2006/relationships/hyperlink" Target="https://mentor.ieee.org/802.11/dcn/11-15-0224" TargetMode="External"/><Relationship Id="rId19" Type="http://schemas.openxmlformats.org/officeDocument/2006/relationships/hyperlink" Target="https://mentor.ieee.org/802.11/dcn/11-14-022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4" TargetMode="External"/><Relationship Id="rId85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4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4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4" TargetMode="External"/><Relationship Id="rId86" Type="http://schemas.openxmlformats.org/officeDocument/2006/relationships/hyperlink" Target="https://mentor.ieee.org/802.11/dcn/11-15-022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550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504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42071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88" t="s">
        <v>163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50" t="s">
        <v>162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51"/>
      <c r="C32" s="287"/>
      <c r="D32" s="287"/>
      <c r="E32" s="287"/>
      <c r="F32" s="287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86"/>
      <c r="D34" s="286"/>
      <c r="E34" s="286"/>
      <c r="F34" s="286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7" t="str">
        <f>Parameters!B1</f>
        <v>150th IEEE 802.11 WIRELESS LOCAL AREA NETWORKS SESSION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9"/>
      <c r="IS2" s="1" t="s">
        <v>7</v>
      </c>
    </row>
    <row r="3" spans="1:253" ht="15.75" customHeight="1" x14ac:dyDescent="0.2">
      <c r="B3" s="300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/>
    </row>
    <row r="4" spans="1:253" ht="15.75" customHeight="1" x14ac:dyDescent="0.2"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</row>
    <row r="5" spans="1:253" ht="21" customHeight="1" x14ac:dyDescent="0.2">
      <c r="B5" s="306" t="str">
        <f>Parameters!B2</f>
        <v>Estrel Hotel and Convention Centre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253" ht="15.75" customHeight="1" x14ac:dyDescent="0.2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</row>
    <row r="7" spans="1:253" ht="15.75" customHeight="1" x14ac:dyDescent="0.2">
      <c r="A7" s="73"/>
      <c r="B7" s="309" t="str">
        <f>Parameters!B3</f>
        <v>March 8-13, 2015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170"/>
      <c r="R7" s="170"/>
    </row>
    <row r="8" spans="1:253" ht="15.75" customHeight="1" x14ac:dyDescent="0.2">
      <c r="A8" s="73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08" t="s">
        <v>6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170"/>
      <c r="R25" s="170"/>
    </row>
    <row r="26" spans="1:21" ht="15.75" customHeight="1" x14ac:dyDescent="0.2">
      <c r="A26" s="73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170"/>
      <c r="R26" s="170"/>
    </row>
    <row r="27" spans="1:21" ht="15.75" customHeight="1" x14ac:dyDescent="0.2">
      <c r="B27" s="307" t="s">
        <v>161</v>
      </c>
      <c r="C27" s="307"/>
      <c r="D27" s="307"/>
      <c r="E27" s="307"/>
      <c r="F27" s="307"/>
      <c r="G27" s="307"/>
      <c r="H27" s="307"/>
      <c r="I27" s="307"/>
      <c r="J27" s="313"/>
      <c r="K27" s="313"/>
      <c r="L27" s="310" t="str">
        <f>Title!C14</f>
        <v>adrian.p.stephens@ieee.org</v>
      </c>
      <c r="M27" s="311"/>
      <c r="N27" s="311"/>
      <c r="O27" s="311"/>
      <c r="P27" s="311"/>
      <c r="Q27" s="311"/>
      <c r="R27" s="311"/>
    </row>
    <row r="28" spans="1:21" ht="15.75" customHeight="1" x14ac:dyDescent="0.2">
      <c r="B28" s="314"/>
      <c r="C28" s="314"/>
      <c r="D28" s="314"/>
      <c r="E28" s="314"/>
      <c r="F28" s="314"/>
      <c r="G28" s="314"/>
      <c r="H28" s="314"/>
      <c r="I28" s="314"/>
      <c r="J28" s="313"/>
      <c r="K28" s="313"/>
      <c r="L28" s="312"/>
      <c r="M28" s="312"/>
      <c r="N28" s="312"/>
      <c r="O28" s="312"/>
      <c r="P28" s="312"/>
      <c r="Q28" s="312"/>
      <c r="R28" s="312"/>
    </row>
    <row r="29" spans="1:21" ht="15.75" customHeight="1" x14ac:dyDescent="0.2">
      <c r="B29" s="307" t="s">
        <v>58</v>
      </c>
      <c r="C29" s="307"/>
      <c r="D29" s="307"/>
      <c r="E29" s="307"/>
      <c r="F29" s="307"/>
      <c r="G29" s="307"/>
      <c r="H29" s="307"/>
      <c r="I29" s="307"/>
      <c r="J29" s="313"/>
      <c r="K29" s="313"/>
      <c r="L29" s="310" t="str">
        <f>Title!I14</f>
        <v>jrosdahl@ieee.org</v>
      </c>
      <c r="M29" s="311"/>
      <c r="N29" s="311"/>
      <c r="O29" s="311"/>
      <c r="P29" s="311"/>
      <c r="Q29" s="311"/>
      <c r="R29" s="311"/>
    </row>
    <row r="30" spans="1:21" ht="15.75" customHeight="1" x14ac:dyDescent="0.2">
      <c r="B30" s="314"/>
      <c r="C30" s="314"/>
      <c r="D30" s="314"/>
      <c r="E30" s="314"/>
      <c r="F30" s="314"/>
      <c r="G30" s="314"/>
      <c r="H30" s="314"/>
      <c r="I30" s="314"/>
      <c r="J30" s="313"/>
      <c r="K30" s="313"/>
      <c r="L30" s="312"/>
      <c r="M30" s="312"/>
      <c r="N30" s="312"/>
      <c r="O30" s="312"/>
      <c r="P30" s="312"/>
      <c r="Q30" s="312"/>
      <c r="R30" s="312"/>
    </row>
    <row r="31" spans="1:21" ht="15.75" customHeight="1" x14ac:dyDescent="0.2">
      <c r="B31" s="307" t="s">
        <v>71</v>
      </c>
      <c r="C31" s="307"/>
      <c r="D31" s="307"/>
      <c r="E31" s="307"/>
      <c r="F31" s="307"/>
      <c r="G31" s="307"/>
      <c r="H31" s="307"/>
      <c r="I31" s="307"/>
      <c r="J31" s="313"/>
      <c r="K31" s="313"/>
      <c r="L31" s="310" t="str">
        <f>Title!I20</f>
        <v>dstanley@arubanetworks.com</v>
      </c>
      <c r="M31" s="311"/>
      <c r="N31" s="311"/>
      <c r="O31" s="311"/>
      <c r="P31" s="311"/>
      <c r="Q31" s="311"/>
      <c r="R31" s="311"/>
    </row>
    <row r="32" spans="1:21" ht="15.75" customHeight="1" x14ac:dyDescent="0.2">
      <c r="B32" s="314"/>
      <c r="C32" s="314"/>
      <c r="D32" s="314"/>
      <c r="E32" s="314"/>
      <c r="F32" s="314"/>
      <c r="G32" s="314"/>
      <c r="H32" s="314"/>
      <c r="I32" s="314"/>
      <c r="J32" s="313"/>
      <c r="K32" s="313"/>
      <c r="L32" s="312"/>
      <c r="M32" s="312"/>
      <c r="N32" s="312"/>
      <c r="O32" s="312"/>
      <c r="P32" s="312"/>
      <c r="Q32" s="312"/>
      <c r="R32" s="312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16" t="s">
        <v>133</v>
      </c>
      <c r="B3" s="316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554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555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556</v>
      </c>
    </row>
    <row r="8" spans="1:4" x14ac:dyDescent="0.2">
      <c r="A8" s="62" t="s">
        <v>173</v>
      </c>
      <c r="B8" s="62" t="s">
        <v>174</v>
      </c>
      <c r="C8" s="62" t="s">
        <v>509</v>
      </c>
      <c r="D8" s="108" t="s">
        <v>553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557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558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559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560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561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562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563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564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565</v>
      </c>
      <c r="C30" s="2"/>
      <c r="D30" s="2"/>
    </row>
    <row r="31" spans="1:4" x14ac:dyDescent="0.2">
      <c r="A31" s="69" t="s">
        <v>152</v>
      </c>
      <c r="B31" s="173" t="s">
        <v>566</v>
      </c>
      <c r="C31" s="2"/>
      <c r="D31" s="2"/>
    </row>
    <row r="32" spans="1:4" x14ac:dyDescent="0.2">
      <c r="A32" s="69" t="s">
        <v>153</v>
      </c>
      <c r="B32" s="173" t="s">
        <v>567</v>
      </c>
      <c r="C32" s="2"/>
      <c r="D32" s="2"/>
    </row>
    <row r="33" spans="1:4" x14ac:dyDescent="0.2">
      <c r="A33" s="69" t="s">
        <v>154</v>
      </c>
      <c r="B33" s="173" t="s">
        <v>568</v>
      </c>
      <c r="C33" s="2"/>
      <c r="D33" s="2"/>
    </row>
    <row r="34" spans="1:4" x14ac:dyDescent="0.2">
      <c r="A34" s="69" t="s">
        <v>4</v>
      </c>
      <c r="B34" s="173" t="s">
        <v>569</v>
      </c>
      <c r="C34" s="2"/>
      <c r="D34" s="2"/>
    </row>
    <row r="35" spans="1:4" x14ac:dyDescent="0.2">
      <c r="A35" s="69" t="s">
        <v>155</v>
      </c>
      <c r="B35" s="173" t="s">
        <v>570</v>
      </c>
      <c r="C35" s="2"/>
      <c r="D35" s="2"/>
    </row>
    <row r="36" spans="1:4" ht="14.25" x14ac:dyDescent="0.2">
      <c r="A36" s="69" t="s">
        <v>156</v>
      </c>
      <c r="B36" s="173" t="s">
        <v>571</v>
      </c>
      <c r="C36" s="2"/>
      <c r="D36" s="2"/>
    </row>
    <row r="37" spans="1:4" x14ac:dyDescent="0.2">
      <c r="A37" s="69" t="s">
        <v>157</v>
      </c>
      <c r="B37" s="173" t="s">
        <v>572</v>
      </c>
      <c r="C37" s="2"/>
      <c r="D37" s="2"/>
    </row>
    <row r="38" spans="1:4" ht="14.25" x14ac:dyDescent="0.2">
      <c r="A38" s="69" t="s">
        <v>158</v>
      </c>
      <c r="B38" s="173" t="s">
        <v>573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543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5" zoomScale="70" zoomScaleNormal="70" workbookViewId="0">
      <selection activeCell="G18" sqref="G18:G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05" t="str">
        <f>"Agenda R" &amp;Parameters!B8</f>
        <v>Agenda R1</v>
      </c>
      <c r="B1" s="407" t="str">
        <f>Parameters!B2</f>
        <v>Estrel Hotel and Convention Centre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</row>
    <row r="2" spans="1:32" ht="20.25" customHeight="1" x14ac:dyDescent="0.2">
      <c r="A2" s="406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406"/>
      <c r="B3" s="411" t="str">
        <f>Parameters!B3</f>
        <v>March 8-13, 2015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21">
        <f>B5+1</f>
        <v>42072</v>
      </c>
      <c r="D5" s="422"/>
      <c r="E5" s="422"/>
      <c r="F5" s="422"/>
      <c r="G5" s="422"/>
      <c r="H5" s="423"/>
      <c r="I5" s="421">
        <f>B5+2</f>
        <v>42073</v>
      </c>
      <c r="J5" s="422"/>
      <c r="K5" s="422"/>
      <c r="L5" s="422"/>
      <c r="M5" s="422"/>
      <c r="N5" s="423"/>
      <c r="O5" s="421">
        <f>B5+3</f>
        <v>42074</v>
      </c>
      <c r="P5" s="422"/>
      <c r="Q5" s="422"/>
      <c r="R5" s="422"/>
      <c r="S5" s="422"/>
      <c r="T5" s="423"/>
      <c r="U5" s="421">
        <f>B5+4</f>
        <v>42075</v>
      </c>
      <c r="V5" s="422"/>
      <c r="W5" s="422"/>
      <c r="X5" s="422"/>
      <c r="Y5" s="422"/>
      <c r="Z5" s="423"/>
      <c r="AA5" s="421">
        <f>B5+5</f>
        <v>42076</v>
      </c>
      <c r="AB5" s="422"/>
      <c r="AC5" s="422"/>
      <c r="AD5" s="422"/>
      <c r="AE5" s="422"/>
      <c r="AF5" s="423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24" t="s">
        <v>470</v>
      </c>
      <c r="J6" s="425"/>
      <c r="K6" s="425"/>
      <c r="L6" s="425"/>
      <c r="M6" s="425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34" t="s">
        <v>60</v>
      </c>
      <c r="D7" s="331" t="s">
        <v>72</v>
      </c>
      <c r="E7" s="328"/>
      <c r="F7" s="325" t="s">
        <v>489</v>
      </c>
      <c r="G7" s="322" t="s">
        <v>2</v>
      </c>
      <c r="H7" s="271"/>
      <c r="I7" s="334" t="s">
        <v>60</v>
      </c>
      <c r="J7" s="408" t="s">
        <v>468</v>
      </c>
      <c r="K7" s="328"/>
      <c r="L7" s="395" t="s">
        <v>488</v>
      </c>
      <c r="M7" s="322" t="s">
        <v>2</v>
      </c>
      <c r="N7" s="328"/>
      <c r="O7" s="397" t="s">
        <v>51</v>
      </c>
      <c r="P7" s="389" t="s">
        <v>574</v>
      </c>
      <c r="Q7" s="390"/>
      <c r="R7" s="372" t="s">
        <v>61</v>
      </c>
      <c r="S7" s="403" t="s">
        <v>178</v>
      </c>
      <c r="T7" s="328"/>
      <c r="U7" s="400" t="s">
        <v>168</v>
      </c>
      <c r="V7" s="331" t="s">
        <v>72</v>
      </c>
      <c r="W7" s="334" t="s">
        <v>60</v>
      </c>
      <c r="X7" s="325" t="s">
        <v>489</v>
      </c>
      <c r="Y7" s="322" t="s">
        <v>2</v>
      </c>
      <c r="Z7" s="19"/>
      <c r="AA7" s="412" t="s">
        <v>74</v>
      </c>
      <c r="AB7" s="413"/>
      <c r="AC7" s="413"/>
      <c r="AD7" s="413"/>
      <c r="AE7" s="413"/>
      <c r="AF7" s="414"/>
    </row>
    <row r="8" spans="1:32" ht="15.75" customHeight="1" x14ac:dyDescent="0.2">
      <c r="A8" s="13" t="s">
        <v>41</v>
      </c>
      <c r="B8" s="11"/>
      <c r="C8" s="335"/>
      <c r="D8" s="332"/>
      <c r="E8" s="329"/>
      <c r="F8" s="326"/>
      <c r="G8" s="323"/>
      <c r="H8" s="317" t="s">
        <v>552</v>
      </c>
      <c r="I8" s="335"/>
      <c r="J8" s="409"/>
      <c r="K8" s="329"/>
      <c r="L8" s="396"/>
      <c r="M8" s="323"/>
      <c r="N8" s="329"/>
      <c r="O8" s="398"/>
      <c r="P8" s="391"/>
      <c r="Q8" s="392"/>
      <c r="R8" s="373"/>
      <c r="S8" s="404"/>
      <c r="T8" s="329"/>
      <c r="U8" s="401"/>
      <c r="V8" s="332"/>
      <c r="W8" s="335"/>
      <c r="X8" s="326"/>
      <c r="Y8" s="323"/>
      <c r="Z8" s="19"/>
      <c r="AA8" s="415"/>
      <c r="AB8" s="416"/>
      <c r="AC8" s="416"/>
      <c r="AD8" s="416"/>
      <c r="AE8" s="416"/>
      <c r="AF8" s="417"/>
    </row>
    <row r="9" spans="1:32" ht="15.75" customHeight="1" x14ac:dyDescent="0.2">
      <c r="A9" s="13" t="s">
        <v>39</v>
      </c>
      <c r="B9" s="11"/>
      <c r="C9" s="335"/>
      <c r="D9" s="332"/>
      <c r="E9" s="329"/>
      <c r="F9" s="326"/>
      <c r="G9" s="323"/>
      <c r="H9" s="317"/>
      <c r="I9" s="335"/>
      <c r="J9" s="409"/>
      <c r="K9" s="329"/>
      <c r="L9" s="396"/>
      <c r="M9" s="323"/>
      <c r="N9" s="329"/>
      <c r="O9" s="398"/>
      <c r="P9" s="391"/>
      <c r="Q9" s="392"/>
      <c r="R9" s="373"/>
      <c r="S9" s="404"/>
      <c r="T9" s="329"/>
      <c r="U9" s="401"/>
      <c r="V9" s="332"/>
      <c r="W9" s="335"/>
      <c r="X9" s="326"/>
      <c r="Y9" s="323"/>
      <c r="Z9" s="19"/>
      <c r="AA9" s="415"/>
      <c r="AB9" s="416"/>
      <c r="AC9" s="416"/>
      <c r="AD9" s="416"/>
      <c r="AE9" s="416"/>
      <c r="AF9" s="417"/>
    </row>
    <row r="10" spans="1:32" ht="15.75" customHeight="1" x14ac:dyDescent="0.2">
      <c r="A10" s="13" t="s">
        <v>40</v>
      </c>
      <c r="B10" s="11"/>
      <c r="C10" s="336"/>
      <c r="D10" s="333"/>
      <c r="E10" s="330"/>
      <c r="F10" s="327"/>
      <c r="G10" s="324"/>
      <c r="H10" s="317"/>
      <c r="I10" s="336"/>
      <c r="J10" s="410"/>
      <c r="K10" s="330"/>
      <c r="L10" s="396"/>
      <c r="M10" s="323"/>
      <c r="N10" s="330"/>
      <c r="O10" s="399"/>
      <c r="P10" s="393"/>
      <c r="Q10" s="394"/>
      <c r="R10" s="373"/>
      <c r="S10" s="404"/>
      <c r="T10" s="330"/>
      <c r="U10" s="402"/>
      <c r="V10" s="333"/>
      <c r="W10" s="336"/>
      <c r="X10" s="327"/>
      <c r="Y10" s="324"/>
      <c r="Z10" s="19"/>
      <c r="AA10" s="415"/>
      <c r="AB10" s="416"/>
      <c r="AC10" s="416"/>
      <c r="AD10" s="416"/>
      <c r="AE10" s="416"/>
      <c r="AF10" s="417"/>
    </row>
    <row r="11" spans="1:32" ht="27" customHeight="1" x14ac:dyDescent="0.2">
      <c r="A11" s="85" t="s">
        <v>26</v>
      </c>
      <c r="B11" s="11"/>
      <c r="C11" s="319" t="s">
        <v>10</v>
      </c>
      <c r="D11" s="320"/>
      <c r="E11" s="320"/>
      <c r="F11" s="320"/>
      <c r="G11" s="321"/>
      <c r="H11" s="318"/>
      <c r="I11" s="352" t="s">
        <v>10</v>
      </c>
      <c r="J11" s="352"/>
      <c r="K11" s="352"/>
      <c r="L11" s="352"/>
      <c r="M11" s="352"/>
      <c r="N11" s="352"/>
      <c r="O11" s="321" t="s">
        <v>10</v>
      </c>
      <c r="P11" s="352"/>
      <c r="Q11" s="352"/>
      <c r="R11" s="352"/>
      <c r="S11" s="352"/>
      <c r="T11" s="352"/>
      <c r="U11" s="352" t="s">
        <v>10</v>
      </c>
      <c r="V11" s="352"/>
      <c r="W11" s="352"/>
      <c r="X11" s="352"/>
      <c r="Y11" s="352"/>
      <c r="Z11" s="352"/>
      <c r="AA11" s="415"/>
      <c r="AB11" s="416"/>
      <c r="AC11" s="416"/>
      <c r="AD11" s="416"/>
      <c r="AE11" s="416"/>
      <c r="AF11" s="417"/>
    </row>
    <row r="12" spans="1:32" ht="15.75" customHeight="1" x14ac:dyDescent="0.2">
      <c r="A12" s="14" t="s">
        <v>25</v>
      </c>
      <c r="B12" s="11"/>
      <c r="C12" s="337" t="s">
        <v>505</v>
      </c>
      <c r="D12" s="338"/>
      <c r="E12" s="338"/>
      <c r="F12" s="338"/>
      <c r="G12" s="338"/>
      <c r="H12" s="339"/>
      <c r="I12" s="386" t="s">
        <v>164</v>
      </c>
      <c r="J12" s="331" t="s">
        <v>72</v>
      </c>
      <c r="K12" s="331" t="s">
        <v>72</v>
      </c>
      <c r="L12" s="325" t="s">
        <v>490</v>
      </c>
      <c r="M12" s="328"/>
      <c r="N12" s="363" t="s">
        <v>552</v>
      </c>
      <c r="O12" s="337" t="s">
        <v>73</v>
      </c>
      <c r="P12" s="338"/>
      <c r="Q12" s="338"/>
      <c r="R12" s="338"/>
      <c r="S12" s="338"/>
      <c r="T12" s="339"/>
      <c r="U12" s="386" t="s">
        <v>164</v>
      </c>
      <c r="V12" s="353" t="s">
        <v>3</v>
      </c>
      <c r="W12" s="334" t="s">
        <v>60</v>
      </c>
      <c r="X12" s="403" t="s">
        <v>178</v>
      </c>
      <c r="Y12" s="395" t="s">
        <v>488</v>
      </c>
      <c r="Z12" s="19"/>
      <c r="AA12" s="415"/>
      <c r="AB12" s="416"/>
      <c r="AC12" s="416"/>
      <c r="AD12" s="416"/>
      <c r="AE12" s="416"/>
      <c r="AF12" s="417"/>
    </row>
    <row r="13" spans="1:32" ht="15.75" customHeight="1" x14ac:dyDescent="0.2">
      <c r="A13" s="14" t="s">
        <v>27</v>
      </c>
      <c r="B13" s="11"/>
      <c r="C13" s="340"/>
      <c r="D13" s="341"/>
      <c r="E13" s="341"/>
      <c r="F13" s="341"/>
      <c r="G13" s="341"/>
      <c r="H13" s="342"/>
      <c r="I13" s="387"/>
      <c r="J13" s="332"/>
      <c r="K13" s="332"/>
      <c r="L13" s="326"/>
      <c r="M13" s="329"/>
      <c r="N13" s="363"/>
      <c r="O13" s="340"/>
      <c r="P13" s="341"/>
      <c r="Q13" s="341"/>
      <c r="R13" s="341"/>
      <c r="S13" s="341"/>
      <c r="T13" s="342"/>
      <c r="U13" s="387"/>
      <c r="V13" s="354"/>
      <c r="W13" s="335"/>
      <c r="X13" s="404"/>
      <c r="Y13" s="396"/>
      <c r="Z13" s="19"/>
      <c r="AA13" s="415"/>
      <c r="AB13" s="416"/>
      <c r="AC13" s="416"/>
      <c r="AD13" s="416"/>
      <c r="AE13" s="416"/>
      <c r="AF13" s="417"/>
    </row>
    <row r="14" spans="1:32" ht="15.75" customHeight="1" x14ac:dyDescent="0.2">
      <c r="A14" s="14" t="s">
        <v>28</v>
      </c>
      <c r="B14" s="11"/>
      <c r="C14" s="340"/>
      <c r="D14" s="341"/>
      <c r="E14" s="341"/>
      <c r="F14" s="341"/>
      <c r="G14" s="341"/>
      <c r="H14" s="342"/>
      <c r="I14" s="387"/>
      <c r="J14" s="332"/>
      <c r="K14" s="332"/>
      <c r="L14" s="326"/>
      <c r="M14" s="329"/>
      <c r="N14" s="363"/>
      <c r="O14" s="340"/>
      <c r="P14" s="341"/>
      <c r="Q14" s="341"/>
      <c r="R14" s="341"/>
      <c r="S14" s="341"/>
      <c r="T14" s="342"/>
      <c r="U14" s="387"/>
      <c r="V14" s="354"/>
      <c r="W14" s="335"/>
      <c r="X14" s="404"/>
      <c r="Y14" s="396"/>
      <c r="Z14" s="19"/>
      <c r="AA14" s="418"/>
      <c r="AB14" s="419"/>
      <c r="AC14" s="419"/>
      <c r="AD14" s="419"/>
      <c r="AE14" s="419"/>
      <c r="AF14" s="420"/>
    </row>
    <row r="15" spans="1:32" ht="15.75" customHeight="1" x14ac:dyDescent="0.2">
      <c r="A15" s="14" t="s">
        <v>29</v>
      </c>
      <c r="B15" s="11"/>
      <c r="C15" s="343"/>
      <c r="D15" s="344"/>
      <c r="E15" s="344"/>
      <c r="F15" s="344"/>
      <c r="G15" s="344"/>
      <c r="H15" s="345"/>
      <c r="I15" s="388"/>
      <c r="J15" s="333"/>
      <c r="K15" s="333"/>
      <c r="L15" s="327"/>
      <c r="M15" s="330"/>
      <c r="N15" s="364"/>
      <c r="O15" s="343"/>
      <c r="P15" s="344"/>
      <c r="Q15" s="344"/>
      <c r="R15" s="344"/>
      <c r="S15" s="344"/>
      <c r="T15" s="345"/>
      <c r="U15" s="388"/>
      <c r="V15" s="355"/>
      <c r="W15" s="336"/>
      <c r="X15" s="404"/>
      <c r="Y15" s="396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52" t="s">
        <v>38</v>
      </c>
      <c r="D16" s="352"/>
      <c r="E16" s="352"/>
      <c r="F16" s="352"/>
      <c r="G16" s="352"/>
      <c r="H16" s="352"/>
      <c r="I16" s="352" t="s">
        <v>38</v>
      </c>
      <c r="J16" s="352"/>
      <c r="K16" s="352"/>
      <c r="L16" s="352"/>
      <c r="M16" s="352"/>
      <c r="N16" s="352"/>
      <c r="O16" s="321" t="s">
        <v>38</v>
      </c>
      <c r="P16" s="352"/>
      <c r="Q16" s="352"/>
      <c r="R16" s="352"/>
      <c r="S16" s="352"/>
      <c r="T16" s="352"/>
      <c r="U16" s="352" t="s">
        <v>38</v>
      </c>
      <c r="V16" s="352"/>
      <c r="W16" s="352"/>
      <c r="X16" s="352"/>
      <c r="Y16" s="352"/>
      <c r="Z16" s="352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21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70" t="s">
        <v>56</v>
      </c>
      <c r="D18" s="331" t="s">
        <v>72</v>
      </c>
      <c r="E18" s="328"/>
      <c r="F18" s="403" t="s">
        <v>178</v>
      </c>
      <c r="G18" s="367" t="s">
        <v>57</v>
      </c>
      <c r="H18" s="328"/>
      <c r="I18" s="370" t="s">
        <v>56</v>
      </c>
      <c r="J18" s="331" t="s">
        <v>72</v>
      </c>
      <c r="K18" s="328"/>
      <c r="L18" s="353" t="s">
        <v>3</v>
      </c>
      <c r="M18" s="356" t="s">
        <v>52</v>
      </c>
      <c r="N18" s="328"/>
      <c r="O18" s="370" t="s">
        <v>56</v>
      </c>
      <c r="P18" s="331" t="s">
        <v>72</v>
      </c>
      <c r="Q18" s="328"/>
      <c r="R18" s="372" t="s">
        <v>61</v>
      </c>
      <c r="S18" s="322" t="s">
        <v>2</v>
      </c>
      <c r="T18" s="363" t="s">
        <v>552</v>
      </c>
      <c r="U18" s="358" t="s">
        <v>56</v>
      </c>
      <c r="V18" s="331" t="s">
        <v>72</v>
      </c>
      <c r="W18" s="328"/>
      <c r="X18" s="356" t="s">
        <v>52</v>
      </c>
      <c r="Y18" s="322" t="s">
        <v>2</v>
      </c>
      <c r="Z18" s="328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58"/>
      <c r="D19" s="332"/>
      <c r="E19" s="329"/>
      <c r="F19" s="404"/>
      <c r="G19" s="368"/>
      <c r="H19" s="329"/>
      <c r="I19" s="358"/>
      <c r="J19" s="332"/>
      <c r="K19" s="329"/>
      <c r="L19" s="354"/>
      <c r="M19" s="357"/>
      <c r="N19" s="329"/>
      <c r="O19" s="358"/>
      <c r="P19" s="332"/>
      <c r="Q19" s="329"/>
      <c r="R19" s="373"/>
      <c r="S19" s="323"/>
      <c r="T19" s="363"/>
      <c r="U19" s="358"/>
      <c r="V19" s="332"/>
      <c r="W19" s="329"/>
      <c r="X19" s="357"/>
      <c r="Y19" s="323"/>
      <c r="Z19" s="32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58"/>
      <c r="D20" s="332"/>
      <c r="E20" s="329"/>
      <c r="F20" s="404"/>
      <c r="G20" s="368"/>
      <c r="H20" s="329"/>
      <c r="I20" s="358"/>
      <c r="J20" s="332"/>
      <c r="K20" s="329"/>
      <c r="L20" s="354"/>
      <c r="M20" s="357"/>
      <c r="N20" s="329"/>
      <c r="O20" s="358"/>
      <c r="P20" s="332"/>
      <c r="Q20" s="329"/>
      <c r="R20" s="373"/>
      <c r="S20" s="323"/>
      <c r="T20" s="363"/>
      <c r="U20" s="358"/>
      <c r="V20" s="332"/>
      <c r="W20" s="329"/>
      <c r="X20" s="357"/>
      <c r="Y20" s="323"/>
      <c r="Z20" s="32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59"/>
      <c r="D21" s="333"/>
      <c r="E21" s="330"/>
      <c r="F21" s="404"/>
      <c r="G21" s="369"/>
      <c r="H21" s="330"/>
      <c r="I21" s="358"/>
      <c r="J21" s="333"/>
      <c r="K21" s="330"/>
      <c r="L21" s="355"/>
      <c r="M21" s="357"/>
      <c r="N21" s="330"/>
      <c r="O21" s="358"/>
      <c r="P21" s="333"/>
      <c r="Q21" s="330"/>
      <c r="R21" s="373"/>
      <c r="S21" s="323"/>
      <c r="T21" s="364"/>
      <c r="U21" s="359"/>
      <c r="V21" s="332"/>
      <c r="W21" s="330"/>
      <c r="X21" s="357"/>
      <c r="Y21" s="324"/>
      <c r="Z21" s="330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52" t="s">
        <v>10</v>
      </c>
      <c r="D22" s="352"/>
      <c r="E22" s="352"/>
      <c r="F22" s="352"/>
      <c r="G22" s="352"/>
      <c r="H22" s="352"/>
      <c r="I22" s="352" t="s">
        <v>10</v>
      </c>
      <c r="J22" s="352"/>
      <c r="K22" s="352"/>
      <c r="L22" s="352"/>
      <c r="M22" s="352"/>
      <c r="N22" s="352"/>
      <c r="O22" s="321" t="s">
        <v>10</v>
      </c>
      <c r="P22" s="352"/>
      <c r="Q22" s="352"/>
      <c r="R22" s="352"/>
      <c r="S22" s="352"/>
      <c r="T22" s="352"/>
      <c r="U22" s="352" t="s">
        <v>10</v>
      </c>
      <c r="V22" s="352"/>
      <c r="W22" s="352"/>
      <c r="X22" s="352"/>
      <c r="Y22" s="352"/>
      <c r="Z22" s="352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29" t="s">
        <v>76</v>
      </c>
      <c r="C23" s="386" t="s">
        <v>164</v>
      </c>
      <c r="D23" s="353" t="s">
        <v>3</v>
      </c>
      <c r="E23" s="328"/>
      <c r="F23" s="372" t="s">
        <v>61</v>
      </c>
      <c r="G23" s="322" t="s">
        <v>2</v>
      </c>
      <c r="H23" s="328"/>
      <c r="I23" s="358" t="s">
        <v>56</v>
      </c>
      <c r="J23" s="353" t="s">
        <v>3</v>
      </c>
      <c r="K23" s="360" t="s">
        <v>165</v>
      </c>
      <c r="L23" s="372" t="s">
        <v>61</v>
      </c>
      <c r="M23" s="322" t="s">
        <v>2</v>
      </c>
      <c r="N23" s="328"/>
      <c r="O23" s="360" t="s">
        <v>165</v>
      </c>
      <c r="P23" s="353" t="s">
        <v>3</v>
      </c>
      <c r="Q23" s="328"/>
      <c r="R23" s="334" t="s">
        <v>60</v>
      </c>
      <c r="S23" s="322" t="s">
        <v>2</v>
      </c>
      <c r="T23" s="328"/>
      <c r="U23" s="360" t="s">
        <v>165</v>
      </c>
      <c r="V23" s="353" t="s">
        <v>3</v>
      </c>
      <c r="W23" s="328"/>
      <c r="X23" s="334" t="s">
        <v>60</v>
      </c>
      <c r="Y23" s="372" t="s">
        <v>61</v>
      </c>
      <c r="Z23" s="328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30"/>
      <c r="C24" s="387"/>
      <c r="D24" s="354"/>
      <c r="E24" s="329"/>
      <c r="F24" s="373"/>
      <c r="G24" s="323"/>
      <c r="H24" s="329"/>
      <c r="I24" s="358"/>
      <c r="J24" s="354"/>
      <c r="K24" s="361"/>
      <c r="L24" s="373"/>
      <c r="M24" s="323"/>
      <c r="N24" s="329"/>
      <c r="O24" s="361"/>
      <c r="P24" s="354"/>
      <c r="Q24" s="329"/>
      <c r="R24" s="335"/>
      <c r="S24" s="323"/>
      <c r="T24" s="329"/>
      <c r="U24" s="361"/>
      <c r="V24" s="354"/>
      <c r="W24" s="329"/>
      <c r="X24" s="335"/>
      <c r="Y24" s="373"/>
      <c r="Z24" s="32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30"/>
      <c r="C25" s="387"/>
      <c r="D25" s="354"/>
      <c r="E25" s="329"/>
      <c r="F25" s="373"/>
      <c r="G25" s="323"/>
      <c r="H25" s="329"/>
      <c r="I25" s="358"/>
      <c r="J25" s="354"/>
      <c r="K25" s="361"/>
      <c r="L25" s="373"/>
      <c r="M25" s="323"/>
      <c r="N25" s="329"/>
      <c r="O25" s="361"/>
      <c r="P25" s="354"/>
      <c r="Q25" s="329"/>
      <c r="R25" s="335"/>
      <c r="S25" s="323"/>
      <c r="T25" s="329"/>
      <c r="U25" s="361"/>
      <c r="V25" s="354"/>
      <c r="W25" s="329"/>
      <c r="X25" s="335"/>
      <c r="Y25" s="373"/>
      <c r="Z25" s="32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88"/>
      <c r="D26" s="355"/>
      <c r="E26" s="330"/>
      <c r="F26" s="373"/>
      <c r="G26" s="324"/>
      <c r="H26" s="330"/>
      <c r="I26" s="359"/>
      <c r="J26" s="355"/>
      <c r="K26" s="362"/>
      <c r="L26" s="373"/>
      <c r="M26" s="323"/>
      <c r="N26" s="330"/>
      <c r="O26" s="362"/>
      <c r="P26" s="355"/>
      <c r="Q26" s="330"/>
      <c r="R26" s="336"/>
      <c r="S26" s="323"/>
      <c r="T26" s="330"/>
      <c r="U26" s="362"/>
      <c r="V26" s="354"/>
      <c r="W26" s="330"/>
      <c r="X26" s="336"/>
      <c r="Y26" s="373"/>
      <c r="Z26" s="330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31" t="s">
        <v>75</v>
      </c>
      <c r="C27" s="346" t="s">
        <v>506</v>
      </c>
      <c r="D27" s="347"/>
      <c r="E27" s="347"/>
      <c r="F27" s="347"/>
      <c r="G27" s="347"/>
      <c r="H27" s="348"/>
      <c r="I27" s="352" t="s">
        <v>53</v>
      </c>
      <c r="J27" s="352"/>
      <c r="K27" s="352"/>
      <c r="L27" s="352"/>
      <c r="M27" s="352"/>
      <c r="N27" s="352"/>
      <c r="O27" s="112"/>
      <c r="P27" s="113"/>
      <c r="Q27" s="113"/>
      <c r="R27" s="113"/>
      <c r="S27" s="113"/>
      <c r="T27" s="114"/>
      <c r="U27" s="352" t="s">
        <v>53</v>
      </c>
      <c r="V27" s="352"/>
      <c r="W27" s="352"/>
      <c r="X27" s="352"/>
      <c r="Y27" s="352"/>
      <c r="Z27" s="352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32"/>
      <c r="C28" s="349"/>
      <c r="D28" s="350"/>
      <c r="E28" s="350"/>
      <c r="F28" s="350"/>
      <c r="G28" s="350"/>
      <c r="H28" s="351"/>
      <c r="I28" s="352"/>
      <c r="J28" s="352"/>
      <c r="K28" s="352"/>
      <c r="L28" s="352"/>
      <c r="M28" s="352"/>
      <c r="N28" s="352"/>
      <c r="O28" s="436" t="s">
        <v>179</v>
      </c>
      <c r="P28" s="437"/>
      <c r="Q28" s="437"/>
      <c r="R28" s="437"/>
      <c r="S28" s="437"/>
      <c r="T28" s="328"/>
      <c r="U28" s="352"/>
      <c r="V28" s="352"/>
      <c r="W28" s="352"/>
      <c r="X28" s="352"/>
      <c r="Y28" s="352"/>
      <c r="Z28" s="352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33"/>
      <c r="C29" s="349"/>
      <c r="D29" s="350"/>
      <c r="E29" s="350"/>
      <c r="F29" s="350"/>
      <c r="G29" s="350"/>
      <c r="H29" s="351"/>
      <c r="I29" s="352"/>
      <c r="J29" s="352"/>
      <c r="K29" s="352"/>
      <c r="L29" s="352"/>
      <c r="M29" s="352"/>
      <c r="N29" s="352"/>
      <c r="O29" s="438"/>
      <c r="P29" s="439"/>
      <c r="Q29" s="439"/>
      <c r="R29" s="439"/>
      <c r="S29" s="439"/>
      <c r="T29" s="329"/>
      <c r="U29" s="352"/>
      <c r="V29" s="352"/>
      <c r="W29" s="352"/>
      <c r="X29" s="352"/>
      <c r="Y29" s="352"/>
      <c r="Z29" s="352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346" t="s">
        <v>507</v>
      </c>
      <c r="D30" s="347"/>
      <c r="E30" s="347"/>
      <c r="F30" s="347"/>
      <c r="G30" s="347"/>
      <c r="H30" s="348"/>
      <c r="I30" s="334" t="s">
        <v>60</v>
      </c>
      <c r="J30" s="331" t="s">
        <v>72</v>
      </c>
      <c r="K30" s="328"/>
      <c r="L30" s="403" t="s">
        <v>178</v>
      </c>
      <c r="M30" s="322" t="s">
        <v>2</v>
      </c>
      <c r="N30" s="379" t="s">
        <v>551</v>
      </c>
      <c r="O30" s="438"/>
      <c r="P30" s="439"/>
      <c r="Q30" s="439"/>
      <c r="R30" s="439"/>
      <c r="S30" s="439"/>
      <c r="T30" s="329"/>
      <c r="U30" s="382" t="s">
        <v>75</v>
      </c>
      <c r="V30" s="383"/>
      <c r="W30" s="383"/>
      <c r="X30" s="383"/>
      <c r="Y30" s="383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349"/>
      <c r="D31" s="350"/>
      <c r="E31" s="350"/>
      <c r="F31" s="350"/>
      <c r="G31" s="350"/>
      <c r="H31" s="351"/>
      <c r="I31" s="335"/>
      <c r="J31" s="332"/>
      <c r="K31" s="329"/>
      <c r="L31" s="404"/>
      <c r="M31" s="323"/>
      <c r="N31" s="380"/>
      <c r="O31" s="438"/>
      <c r="P31" s="439"/>
      <c r="Q31" s="439"/>
      <c r="R31" s="439"/>
      <c r="S31" s="439"/>
      <c r="T31" s="330"/>
      <c r="U31" s="384"/>
      <c r="V31" s="385"/>
      <c r="W31" s="385"/>
      <c r="X31" s="385"/>
      <c r="Y31" s="385"/>
      <c r="Z31" s="434" t="s">
        <v>551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349"/>
      <c r="D32" s="350"/>
      <c r="E32" s="350"/>
      <c r="F32" s="350"/>
      <c r="G32" s="350"/>
      <c r="H32" s="351"/>
      <c r="I32" s="335"/>
      <c r="J32" s="332"/>
      <c r="K32" s="329"/>
      <c r="L32" s="404"/>
      <c r="M32" s="323"/>
      <c r="N32" s="380"/>
      <c r="O32" s="438"/>
      <c r="P32" s="439"/>
      <c r="Q32" s="439"/>
      <c r="R32" s="439"/>
      <c r="S32" s="439"/>
      <c r="T32" s="114"/>
      <c r="U32" s="384"/>
      <c r="V32" s="385"/>
      <c r="W32" s="385"/>
      <c r="X32" s="385"/>
      <c r="Y32" s="385"/>
      <c r="Z32" s="435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346" t="s">
        <v>508</v>
      </c>
      <c r="D33" s="347"/>
      <c r="E33" s="347"/>
      <c r="F33" s="347"/>
      <c r="G33" s="347"/>
      <c r="H33" s="348"/>
      <c r="I33" s="335"/>
      <c r="J33" s="333"/>
      <c r="K33" s="330"/>
      <c r="L33" s="404"/>
      <c r="M33" s="323"/>
      <c r="N33" s="381"/>
      <c r="O33" s="438"/>
      <c r="P33" s="439"/>
      <c r="Q33" s="439"/>
      <c r="R33" s="439"/>
      <c r="S33" s="439"/>
      <c r="T33" s="114"/>
      <c r="U33" s="384"/>
      <c r="V33" s="385"/>
      <c r="W33" s="385"/>
      <c r="X33" s="385"/>
      <c r="Y33" s="385"/>
      <c r="Z33" s="435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349"/>
      <c r="D34" s="350"/>
      <c r="E34" s="350"/>
      <c r="F34" s="350"/>
      <c r="G34" s="350"/>
      <c r="H34" s="351"/>
      <c r="I34" s="21"/>
      <c r="J34" s="18"/>
      <c r="K34" s="18"/>
      <c r="L34" s="18"/>
      <c r="M34" s="18"/>
      <c r="N34" s="22"/>
      <c r="O34" s="438"/>
      <c r="P34" s="439"/>
      <c r="Q34" s="439"/>
      <c r="R34" s="439"/>
      <c r="S34" s="439"/>
      <c r="T34" s="22"/>
      <c r="U34" s="21"/>
      <c r="V34" s="18"/>
      <c r="W34" s="18"/>
      <c r="X34" s="18"/>
      <c r="Y34" s="18"/>
      <c r="Z34" s="435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349"/>
      <c r="D35" s="350"/>
      <c r="E35" s="350"/>
      <c r="F35" s="350"/>
      <c r="G35" s="350"/>
      <c r="H35" s="351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378" t="s">
        <v>467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366" t="s">
        <v>75</v>
      </c>
      <c r="D39" s="376" t="s">
        <v>80</v>
      </c>
      <c r="E39" s="371"/>
      <c r="F39" s="371"/>
      <c r="G39" s="371"/>
      <c r="H39" s="371"/>
      <c r="J39" s="374" t="s">
        <v>471</v>
      </c>
      <c r="K39" s="375"/>
      <c r="L39" s="448" t="s">
        <v>167</v>
      </c>
      <c r="M39" s="376" t="s">
        <v>83</v>
      </c>
      <c r="N39" s="371"/>
      <c r="O39" s="371"/>
      <c r="P39" s="371"/>
      <c r="Q39" s="371"/>
    </row>
    <row r="40" spans="1:32" ht="15" customHeight="1" x14ac:dyDescent="0.2">
      <c r="B40" s="25"/>
      <c r="C40" s="366"/>
      <c r="D40" s="376"/>
      <c r="E40" s="371"/>
      <c r="F40" s="371"/>
      <c r="G40" s="371"/>
      <c r="H40" s="371"/>
      <c r="I40" s="7"/>
      <c r="J40" s="374"/>
      <c r="K40" s="375"/>
      <c r="L40" s="449"/>
      <c r="M40" s="376"/>
      <c r="N40" s="371"/>
      <c r="O40" s="371"/>
      <c r="P40" s="371"/>
      <c r="Q40" s="371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366"/>
      <c r="D41" s="376"/>
      <c r="E41" s="371"/>
      <c r="F41" s="371"/>
      <c r="G41" s="371"/>
      <c r="H41" s="371"/>
      <c r="J41" s="374"/>
      <c r="K41" s="375"/>
      <c r="L41" s="449"/>
      <c r="M41" s="376"/>
      <c r="N41" s="371"/>
      <c r="O41" s="371"/>
      <c r="P41" s="371"/>
      <c r="Q41" s="371"/>
    </row>
    <row r="42" spans="1:32" ht="15" customHeight="1" x14ac:dyDescent="0.2">
      <c r="B42" s="25"/>
      <c r="C42" s="366"/>
      <c r="D42" s="376"/>
      <c r="E42" s="371"/>
      <c r="F42" s="371"/>
      <c r="G42" s="371"/>
      <c r="H42" s="371"/>
      <c r="J42" s="374"/>
      <c r="K42" s="375"/>
      <c r="L42" s="450"/>
      <c r="M42" s="376"/>
      <c r="N42" s="371"/>
      <c r="O42" s="371"/>
      <c r="P42" s="371"/>
      <c r="Q42" s="371"/>
    </row>
    <row r="43" spans="1:32" ht="15" customHeight="1" x14ac:dyDescent="0.2">
      <c r="B43" s="25"/>
      <c r="C43" s="367" t="s">
        <v>57</v>
      </c>
      <c r="D43" s="371" t="s">
        <v>81</v>
      </c>
      <c r="E43" s="371"/>
      <c r="F43" s="371"/>
      <c r="G43" s="371"/>
      <c r="H43" s="371"/>
      <c r="J43" s="374"/>
      <c r="K43" s="375"/>
      <c r="L43" s="451" t="s">
        <v>469</v>
      </c>
      <c r="M43" s="376" t="s">
        <v>84</v>
      </c>
      <c r="N43" s="371"/>
      <c r="O43" s="371"/>
      <c r="P43" s="371"/>
      <c r="Q43" s="371"/>
    </row>
    <row r="44" spans="1:32" ht="15" customHeight="1" x14ac:dyDescent="0.2">
      <c r="B44" s="25"/>
      <c r="C44" s="368"/>
      <c r="D44" s="371"/>
      <c r="E44" s="371"/>
      <c r="F44" s="371"/>
      <c r="G44" s="371"/>
      <c r="H44" s="371"/>
      <c r="J44" s="25"/>
      <c r="K44" s="25"/>
      <c r="L44" s="451"/>
      <c r="M44" s="376"/>
      <c r="N44" s="371"/>
      <c r="O44" s="371"/>
      <c r="P44" s="371"/>
      <c r="Q44" s="371"/>
    </row>
    <row r="45" spans="1:32" ht="15" customHeight="1" x14ac:dyDescent="0.2">
      <c r="B45" s="25"/>
      <c r="C45" s="368"/>
      <c r="D45" s="371"/>
      <c r="E45" s="371"/>
      <c r="F45" s="371"/>
      <c r="G45" s="371"/>
      <c r="H45" s="371"/>
      <c r="J45" s="25"/>
      <c r="K45" s="25"/>
      <c r="L45" s="451"/>
      <c r="M45" s="376"/>
      <c r="N45" s="371"/>
      <c r="O45" s="371"/>
      <c r="P45" s="371"/>
      <c r="Q45" s="371"/>
    </row>
    <row r="46" spans="1:32" ht="15" customHeight="1" x14ac:dyDescent="0.2">
      <c r="B46" s="25"/>
      <c r="C46" s="369"/>
      <c r="D46" s="371"/>
      <c r="E46" s="371"/>
      <c r="F46" s="371"/>
      <c r="G46" s="371"/>
      <c r="H46" s="371"/>
      <c r="J46" s="25"/>
      <c r="K46" s="25"/>
      <c r="L46" s="451"/>
      <c r="M46" s="376"/>
      <c r="N46" s="371"/>
      <c r="O46" s="371"/>
      <c r="P46" s="371"/>
      <c r="Q46" s="371"/>
    </row>
    <row r="47" spans="1:32" ht="22.5" customHeight="1" x14ac:dyDescent="0.2">
      <c r="B47" s="426"/>
      <c r="C47" s="427" t="s">
        <v>77</v>
      </c>
      <c r="D47" s="376" t="s">
        <v>82</v>
      </c>
      <c r="E47" s="376"/>
      <c r="F47" s="376"/>
      <c r="G47" s="376"/>
      <c r="H47" s="376"/>
      <c r="J47" s="25"/>
      <c r="K47" s="25"/>
      <c r="L47" s="400" t="s">
        <v>168</v>
      </c>
      <c r="M47" s="371" t="s">
        <v>85</v>
      </c>
      <c r="N47" s="371"/>
      <c r="O47" s="371"/>
      <c r="P47" s="371"/>
      <c r="Q47" s="371"/>
    </row>
    <row r="48" spans="1:32" ht="15" customHeight="1" x14ac:dyDescent="0.2">
      <c r="A48" s="99"/>
      <c r="B48" s="426"/>
      <c r="C48" s="428"/>
      <c r="D48" s="376"/>
      <c r="E48" s="376"/>
      <c r="F48" s="376"/>
      <c r="G48" s="376"/>
      <c r="H48" s="376"/>
      <c r="I48" s="73"/>
      <c r="J48" s="25"/>
      <c r="K48" s="25"/>
      <c r="L48" s="401"/>
      <c r="M48" s="371"/>
      <c r="N48" s="371"/>
      <c r="O48" s="371"/>
      <c r="P48" s="371"/>
      <c r="Q48" s="371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426"/>
      <c r="C49" s="428"/>
      <c r="D49" s="376"/>
      <c r="E49" s="376"/>
      <c r="F49" s="376"/>
      <c r="G49" s="376"/>
      <c r="H49" s="376"/>
      <c r="I49" s="73"/>
      <c r="J49" s="25"/>
      <c r="K49" s="25"/>
      <c r="L49" s="401"/>
      <c r="M49" s="371"/>
      <c r="N49" s="371"/>
      <c r="O49" s="371"/>
      <c r="P49" s="371"/>
      <c r="Q49" s="371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402"/>
      <c r="M50" s="371"/>
      <c r="N50" s="371"/>
      <c r="O50" s="371"/>
      <c r="P50" s="371"/>
      <c r="Q50" s="371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97" t="s">
        <v>51</v>
      </c>
      <c r="M51" s="376" t="s">
        <v>86</v>
      </c>
      <c r="N51" s="371"/>
      <c r="O51" s="371"/>
      <c r="P51" s="371"/>
      <c r="Q51" s="371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98"/>
      <c r="M52" s="376"/>
      <c r="N52" s="371"/>
      <c r="O52" s="371"/>
      <c r="P52" s="371"/>
      <c r="Q52" s="371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98"/>
      <c r="M53" s="376"/>
      <c r="N53" s="371"/>
      <c r="O53" s="371"/>
      <c r="P53" s="371"/>
      <c r="Q53" s="37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99"/>
      <c r="M54" s="376"/>
      <c r="N54" s="371"/>
      <c r="O54" s="371"/>
      <c r="P54" s="371"/>
      <c r="Q54" s="371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86" t="s">
        <v>164</v>
      </c>
      <c r="M55" s="377" t="s">
        <v>472</v>
      </c>
      <c r="N55" s="376"/>
      <c r="O55" s="376"/>
      <c r="P55" s="376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87"/>
      <c r="M56" s="377"/>
      <c r="N56" s="376"/>
      <c r="O56" s="376"/>
      <c r="P56" s="376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87"/>
      <c r="M57" s="377"/>
      <c r="N57" s="376"/>
      <c r="O57" s="376"/>
      <c r="P57" s="376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88"/>
      <c r="M58" s="377"/>
      <c r="N58" s="376"/>
      <c r="O58" s="376"/>
      <c r="P58" s="376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70" t="s">
        <v>56</v>
      </c>
      <c r="D60" s="371" t="s">
        <v>87</v>
      </c>
      <c r="E60" s="371"/>
      <c r="F60" s="371"/>
      <c r="G60" s="371"/>
      <c r="H60" s="371"/>
      <c r="J60" s="445" t="s">
        <v>177</v>
      </c>
      <c r="K60" s="446"/>
      <c r="L60" s="403" t="s">
        <v>178</v>
      </c>
      <c r="M60" s="371" t="s">
        <v>181</v>
      </c>
      <c r="N60" s="371"/>
      <c r="O60" s="371"/>
      <c r="P60" s="371"/>
      <c r="Q60" s="175"/>
    </row>
    <row r="61" spans="1:32" ht="15" customHeight="1" x14ac:dyDescent="0.2">
      <c r="B61" s="10"/>
      <c r="C61" s="358"/>
      <c r="D61" s="371"/>
      <c r="E61" s="371"/>
      <c r="F61" s="371"/>
      <c r="G61" s="371"/>
      <c r="H61" s="371"/>
      <c r="J61" s="445"/>
      <c r="K61" s="446"/>
      <c r="L61" s="404"/>
      <c r="M61" s="371"/>
      <c r="N61" s="371"/>
      <c r="O61" s="371"/>
      <c r="P61" s="371"/>
      <c r="Q61" s="175"/>
    </row>
    <row r="62" spans="1:32" ht="15" customHeight="1" x14ac:dyDescent="0.2">
      <c r="B62" s="10"/>
      <c r="C62" s="358"/>
      <c r="D62" s="371"/>
      <c r="E62" s="371"/>
      <c r="F62" s="371"/>
      <c r="G62" s="371"/>
      <c r="H62" s="371"/>
      <c r="J62" s="445"/>
      <c r="K62" s="446"/>
      <c r="L62" s="404"/>
      <c r="M62" s="371"/>
      <c r="N62" s="371"/>
      <c r="O62" s="371"/>
      <c r="P62" s="371"/>
      <c r="Q62" s="175"/>
    </row>
    <row r="63" spans="1:32" ht="15" customHeight="1" x14ac:dyDescent="0.2">
      <c r="B63" s="10"/>
      <c r="C63" s="359"/>
      <c r="D63" s="371"/>
      <c r="E63" s="371"/>
      <c r="F63" s="371"/>
      <c r="G63" s="371"/>
      <c r="H63" s="371"/>
      <c r="J63" s="445"/>
      <c r="K63" s="446"/>
      <c r="L63" s="404"/>
      <c r="M63" s="371"/>
      <c r="N63" s="371"/>
      <c r="O63" s="371"/>
      <c r="P63" s="371"/>
      <c r="Q63" s="175"/>
    </row>
    <row r="64" spans="1:32" ht="15" customHeight="1" x14ac:dyDescent="0.2">
      <c r="B64" s="10"/>
      <c r="C64" s="353" t="s">
        <v>3</v>
      </c>
      <c r="D64" s="371" t="s">
        <v>88</v>
      </c>
      <c r="E64" s="371"/>
      <c r="F64" s="371"/>
      <c r="G64" s="371"/>
      <c r="H64" s="371"/>
      <c r="J64" s="445"/>
      <c r="K64" s="446"/>
      <c r="L64" s="395" t="s">
        <v>488</v>
      </c>
      <c r="M64" s="371" t="s">
        <v>485</v>
      </c>
      <c r="N64" s="371"/>
      <c r="O64" s="371"/>
      <c r="P64" s="371"/>
      <c r="Q64" s="175"/>
    </row>
    <row r="65" spans="1:32" ht="15" customHeight="1" x14ac:dyDescent="0.2">
      <c r="B65" s="10"/>
      <c r="C65" s="354"/>
      <c r="D65" s="371"/>
      <c r="E65" s="371"/>
      <c r="F65" s="371"/>
      <c r="G65" s="371"/>
      <c r="H65" s="371"/>
      <c r="J65" s="445"/>
      <c r="K65" s="446"/>
      <c r="L65" s="396"/>
      <c r="M65" s="371"/>
      <c r="N65" s="371"/>
      <c r="O65" s="371"/>
      <c r="P65" s="371"/>
      <c r="Q65" s="175"/>
    </row>
    <row r="66" spans="1:32" ht="15" customHeight="1" x14ac:dyDescent="0.2">
      <c r="B66" s="10"/>
      <c r="C66" s="354"/>
      <c r="D66" s="371"/>
      <c r="E66" s="371"/>
      <c r="F66" s="371"/>
      <c r="G66" s="371"/>
      <c r="H66" s="371"/>
      <c r="J66" s="445"/>
      <c r="K66" s="446"/>
      <c r="L66" s="396"/>
      <c r="M66" s="371"/>
      <c r="N66" s="371"/>
      <c r="O66" s="371"/>
      <c r="P66" s="371"/>
      <c r="Q66" s="175"/>
    </row>
    <row r="67" spans="1:32" ht="15" customHeight="1" x14ac:dyDescent="0.2">
      <c r="B67" s="10"/>
      <c r="C67" s="354"/>
      <c r="D67" s="371"/>
      <c r="E67" s="371"/>
      <c r="F67" s="371"/>
      <c r="G67" s="371"/>
      <c r="H67" s="371"/>
      <c r="J67" s="445"/>
      <c r="K67" s="446"/>
      <c r="L67" s="396"/>
      <c r="M67" s="371"/>
      <c r="N67" s="371"/>
      <c r="O67" s="371"/>
      <c r="P67" s="371"/>
      <c r="Q67" s="175"/>
    </row>
    <row r="68" spans="1:32" ht="15" customHeight="1" x14ac:dyDescent="0.2">
      <c r="B68" s="10"/>
      <c r="C68" s="323" t="s">
        <v>2</v>
      </c>
      <c r="D68" s="371" t="s">
        <v>1</v>
      </c>
      <c r="E68" s="371"/>
      <c r="F68" s="371"/>
      <c r="G68" s="371"/>
      <c r="H68" s="371"/>
      <c r="J68" s="445"/>
      <c r="K68" s="446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23"/>
      <c r="D69" s="371"/>
      <c r="E69" s="371"/>
      <c r="F69" s="371"/>
      <c r="G69" s="371"/>
      <c r="H69" s="371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23"/>
      <c r="D70" s="371"/>
      <c r="E70" s="371"/>
      <c r="F70" s="371"/>
      <c r="G70" s="371"/>
      <c r="H70" s="371"/>
      <c r="J70" s="447" t="s">
        <v>91</v>
      </c>
      <c r="K70" s="446"/>
      <c r="L70" s="440" t="s">
        <v>473</v>
      </c>
      <c r="M70" s="442" t="s">
        <v>474</v>
      </c>
      <c r="N70" s="442"/>
      <c r="O70" s="442"/>
      <c r="P70" s="442"/>
      <c r="Q70" s="442"/>
    </row>
    <row r="71" spans="1:32" ht="15" customHeight="1" x14ac:dyDescent="0.2">
      <c r="B71" s="10"/>
      <c r="C71" s="324"/>
      <c r="D71" s="371"/>
      <c r="E71" s="371"/>
      <c r="F71" s="371"/>
      <c r="G71" s="371"/>
      <c r="H71" s="371"/>
      <c r="J71" s="447"/>
      <c r="K71" s="446"/>
      <c r="L71" s="441"/>
      <c r="M71" s="442"/>
      <c r="N71" s="442"/>
      <c r="O71" s="442"/>
      <c r="P71" s="442"/>
      <c r="Q71" s="442"/>
    </row>
    <row r="72" spans="1:32" ht="15" customHeight="1" x14ac:dyDescent="0.2">
      <c r="A72" s="102"/>
      <c r="B72" s="10"/>
      <c r="C72" s="360" t="s">
        <v>165</v>
      </c>
      <c r="D72" s="377" t="s">
        <v>166</v>
      </c>
      <c r="E72" s="371"/>
      <c r="F72" s="371"/>
      <c r="G72" s="371"/>
      <c r="H72" s="104"/>
      <c r="I72" s="103"/>
      <c r="J72" s="447"/>
      <c r="K72" s="446"/>
      <c r="L72" s="441"/>
      <c r="M72" s="442"/>
      <c r="N72" s="442"/>
      <c r="O72" s="442"/>
      <c r="P72" s="442"/>
      <c r="Q72" s="442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61"/>
      <c r="D73" s="377"/>
      <c r="E73" s="371"/>
      <c r="F73" s="371"/>
      <c r="G73" s="371"/>
      <c r="H73" s="104"/>
      <c r="I73" s="103"/>
      <c r="J73" s="447"/>
      <c r="K73" s="446"/>
      <c r="L73" s="441"/>
      <c r="M73" s="442"/>
      <c r="N73" s="442"/>
      <c r="O73" s="442"/>
      <c r="P73" s="442"/>
      <c r="Q73" s="442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61"/>
      <c r="D74" s="377"/>
      <c r="E74" s="371"/>
      <c r="F74" s="371"/>
      <c r="G74" s="371"/>
      <c r="H74" s="104"/>
      <c r="I74" s="103"/>
      <c r="J74" s="447"/>
      <c r="K74" s="446"/>
      <c r="L74" s="356" t="s">
        <v>52</v>
      </c>
      <c r="M74" s="444" t="s">
        <v>92</v>
      </c>
      <c r="N74" s="444"/>
      <c r="O74" s="444"/>
      <c r="P74" s="444"/>
      <c r="Q74" s="444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62"/>
      <c r="D75" s="377"/>
      <c r="E75" s="371"/>
      <c r="F75" s="371"/>
      <c r="G75" s="371"/>
      <c r="H75" s="104"/>
      <c r="I75" s="103"/>
      <c r="J75" s="447"/>
      <c r="K75" s="446"/>
      <c r="L75" s="357"/>
      <c r="M75" s="444"/>
      <c r="N75" s="444"/>
      <c r="O75" s="444"/>
      <c r="P75" s="444"/>
      <c r="Q75" s="444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34" t="s">
        <v>60</v>
      </c>
      <c r="D76" s="371" t="s">
        <v>62</v>
      </c>
      <c r="E76" s="371"/>
      <c r="F76" s="371"/>
      <c r="G76" s="371"/>
      <c r="H76" s="371"/>
      <c r="J76" s="447"/>
      <c r="K76" s="446"/>
      <c r="L76" s="357"/>
      <c r="M76" s="444"/>
      <c r="N76" s="444"/>
      <c r="O76" s="444"/>
      <c r="P76" s="444"/>
      <c r="Q76" s="444"/>
    </row>
    <row r="77" spans="1:32" ht="15" customHeight="1" x14ac:dyDescent="0.2">
      <c r="B77" s="10"/>
      <c r="C77" s="335"/>
      <c r="D77" s="371"/>
      <c r="E77" s="371"/>
      <c r="F77" s="371"/>
      <c r="G77" s="371"/>
      <c r="H77" s="371"/>
      <c r="J77" s="447"/>
      <c r="K77" s="446"/>
      <c r="L77" s="443"/>
      <c r="M77" s="444"/>
      <c r="N77" s="444"/>
      <c r="O77" s="444"/>
      <c r="P77" s="444"/>
      <c r="Q77" s="444"/>
    </row>
    <row r="78" spans="1:32" ht="15" customHeight="1" x14ac:dyDescent="0.2">
      <c r="B78" s="10"/>
      <c r="C78" s="335"/>
      <c r="D78" s="371"/>
      <c r="E78" s="371"/>
      <c r="F78" s="371"/>
      <c r="G78" s="371"/>
      <c r="H78" s="371"/>
    </row>
    <row r="79" spans="1:32" ht="15" customHeight="1" x14ac:dyDescent="0.2">
      <c r="B79" s="10"/>
      <c r="C79" s="336"/>
      <c r="D79" s="371"/>
      <c r="E79" s="371"/>
      <c r="F79" s="371"/>
      <c r="G79" s="371"/>
      <c r="H79" s="371"/>
    </row>
    <row r="80" spans="1:32" ht="15" customHeight="1" x14ac:dyDescent="0.2">
      <c r="B80" s="10"/>
      <c r="C80" s="372" t="s">
        <v>61</v>
      </c>
      <c r="D80" s="371" t="s">
        <v>89</v>
      </c>
      <c r="E80" s="371"/>
      <c r="F80" s="371"/>
      <c r="G80" s="371"/>
      <c r="H80" s="371"/>
    </row>
    <row r="81" spans="1:32" ht="15" customHeight="1" x14ac:dyDescent="0.2">
      <c r="B81" s="10"/>
      <c r="C81" s="373"/>
      <c r="D81" s="371"/>
      <c r="E81" s="371"/>
      <c r="F81" s="371"/>
      <c r="G81" s="371"/>
      <c r="H81" s="371"/>
    </row>
    <row r="82" spans="1:32" ht="15" customHeight="1" x14ac:dyDescent="0.2">
      <c r="B82" s="10"/>
      <c r="C82" s="373"/>
      <c r="D82" s="371"/>
      <c r="E82" s="371"/>
      <c r="F82" s="371"/>
      <c r="G82" s="371"/>
      <c r="H82" s="371"/>
    </row>
    <row r="83" spans="1:32" ht="15" customHeight="1" x14ac:dyDescent="0.2">
      <c r="B83" s="10"/>
      <c r="C83" s="373"/>
      <c r="D83" s="371"/>
      <c r="E83" s="371"/>
      <c r="F83" s="371"/>
      <c r="G83" s="371"/>
      <c r="H83" s="371"/>
    </row>
    <row r="84" spans="1:32" ht="15" customHeight="1" x14ac:dyDescent="0.2">
      <c r="B84" s="10"/>
      <c r="C84" s="365" t="s">
        <v>72</v>
      </c>
      <c r="D84" s="371" t="s">
        <v>90</v>
      </c>
      <c r="E84" s="371"/>
      <c r="F84" s="371"/>
      <c r="G84" s="371"/>
      <c r="H84" s="371"/>
    </row>
    <row r="85" spans="1:32" ht="15" customHeight="1" x14ac:dyDescent="0.2">
      <c r="B85" s="10"/>
      <c r="C85" s="365"/>
      <c r="D85" s="371"/>
      <c r="E85" s="371"/>
      <c r="F85" s="371"/>
      <c r="G85" s="371"/>
      <c r="H85" s="371"/>
    </row>
    <row r="86" spans="1:32" ht="15" customHeight="1" x14ac:dyDescent="0.2">
      <c r="B86" s="10"/>
      <c r="C86" s="365"/>
      <c r="D86" s="371"/>
      <c r="E86" s="371"/>
      <c r="F86" s="371"/>
      <c r="G86" s="371"/>
      <c r="H86" s="371"/>
    </row>
    <row r="87" spans="1:32" ht="15" customHeight="1" x14ac:dyDescent="0.2">
      <c r="B87" s="10"/>
      <c r="C87" s="365"/>
      <c r="D87" s="371"/>
      <c r="E87" s="371"/>
      <c r="F87" s="371"/>
      <c r="G87" s="371"/>
      <c r="H87" s="371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</mergeCells>
  <hyperlinks>
    <hyperlink ref="M18:M21" location="JTC1!A1" tooltip="JTC1 Agenda" display="JTC1"/>
    <hyperlink ref="L74:L77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2"/>
  <sheetViews>
    <sheetView tabSelected="1" topLeftCell="A41" zoomScale="115" zoomScaleNormal="115" workbookViewId="0">
      <selection activeCell="C41" sqref="C4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R1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544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204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/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575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4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4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576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577</v>
      </c>
      <c r="D40" s="131"/>
      <c r="E40" s="131" t="s">
        <v>500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598</v>
      </c>
      <c r="D41" s="131"/>
      <c r="E41" s="131" t="s">
        <v>599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 t="s">
        <v>600</v>
      </c>
    </row>
    <row r="42" spans="1:9" ht="15" x14ac:dyDescent="0.2">
      <c r="A42" s="119" t="s">
        <v>383</v>
      </c>
      <c r="B42" s="131" t="s">
        <v>183</v>
      </c>
      <c r="C42" s="131" t="s">
        <v>578</v>
      </c>
      <c r="D42" s="131"/>
      <c r="E42" s="131" t="s">
        <v>579</v>
      </c>
      <c r="F42" s="274">
        <f t="shared" si="4"/>
        <v>0.47152777777777766</v>
      </c>
      <c r="G42" s="147">
        <v>5</v>
      </c>
      <c r="H42" s="274">
        <f t="shared" si="3"/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274">
        <f t="shared" si="4"/>
        <v>0.47499999999999987</v>
      </c>
      <c r="G43" s="147">
        <v>0</v>
      </c>
      <c r="H43" s="274">
        <f t="shared" si="3"/>
        <v>0.47499999999999987</v>
      </c>
      <c r="I43" s="159"/>
    </row>
    <row r="44" spans="1:9" ht="15" x14ac:dyDescent="0.2">
      <c r="A44" s="120" t="s">
        <v>601</v>
      </c>
      <c r="B44" s="132"/>
      <c r="C44" s="132"/>
      <c r="D44" s="132"/>
      <c r="E44" s="132"/>
      <c r="F44" s="275">
        <f t="shared" si="4"/>
        <v>0.47499999999999987</v>
      </c>
      <c r="G44" s="148">
        <v>0</v>
      </c>
      <c r="H44" s="275">
        <f t="shared" si="3"/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273"/>
      <c r="G46" s="146"/>
      <c r="H46" s="273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274">
        <f>H44</f>
        <v>0.47499999999999987</v>
      </c>
      <c r="G47" s="147">
        <v>1</v>
      </c>
      <c r="H47" s="274">
        <f t="shared" ref="H47:H58" si="5"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274">
        <f t="shared" ref="F48:F58" si="6">H47</f>
        <v>0.47569444444444431</v>
      </c>
      <c r="G48" s="147">
        <v>1</v>
      </c>
      <c r="H48" s="274">
        <f t="shared" si="5"/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274">
        <f t="shared" si="6"/>
        <v>0.47638888888888875</v>
      </c>
      <c r="G49" s="147">
        <v>1</v>
      </c>
      <c r="H49" s="274">
        <f t="shared" si="5"/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274">
        <f t="shared" si="6"/>
        <v>0.47708333333333319</v>
      </c>
      <c r="G50" s="147">
        <v>1</v>
      </c>
      <c r="H50" s="274">
        <f t="shared" si="5"/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274">
        <f t="shared" si="6"/>
        <v>0.47777777777777763</v>
      </c>
      <c r="G51" s="147">
        <v>1</v>
      </c>
      <c r="H51" s="274">
        <f t="shared" si="5"/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274">
        <f t="shared" si="6"/>
        <v>0.47847222222222208</v>
      </c>
      <c r="G52" s="147">
        <v>1</v>
      </c>
      <c r="H52" s="274">
        <f t="shared" si="5"/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274">
        <f t="shared" si="6"/>
        <v>0.47916666666666652</v>
      </c>
      <c r="G53" s="147">
        <v>1</v>
      </c>
      <c r="H53" s="274">
        <f t="shared" si="5"/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274">
        <f t="shared" si="6"/>
        <v>0.47986111111111096</v>
      </c>
      <c r="G54" s="147">
        <v>1</v>
      </c>
      <c r="H54" s="274">
        <f t="shared" si="5"/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274">
        <f t="shared" si="6"/>
        <v>0.4805555555555554</v>
      </c>
      <c r="G55" s="147">
        <v>1</v>
      </c>
      <c r="H55" s="274">
        <f t="shared" si="5"/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274">
        <f t="shared" si="6"/>
        <v>0.48124999999999984</v>
      </c>
      <c r="G56" s="147">
        <v>1</v>
      </c>
      <c r="H56" s="274">
        <f t="shared" si="5"/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274">
        <f t="shared" si="6"/>
        <v>0.48194444444444429</v>
      </c>
      <c r="G57" s="147">
        <v>1</v>
      </c>
      <c r="H57" s="274">
        <f t="shared" si="5"/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275">
        <f t="shared" si="6"/>
        <v>0.48263888888888873</v>
      </c>
      <c r="G58" s="148">
        <v>0</v>
      </c>
      <c r="H58" s="275">
        <f t="shared" si="5"/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273"/>
      <c r="G60" s="146"/>
      <c r="H60" s="273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276"/>
      <c r="G61" s="149"/>
      <c r="H61" s="276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277">
        <f>H58</f>
        <v>0.48263888888888873</v>
      </c>
      <c r="G62" s="150">
        <v>1</v>
      </c>
      <c r="H62" s="277">
        <f t="shared" ref="H62:H72" si="7"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277">
        <f t="shared" ref="F63:F72" si="8">H62</f>
        <v>0.48333333333333317</v>
      </c>
      <c r="G63" s="150">
        <v>1</v>
      </c>
      <c r="H63" s="277">
        <f t="shared" si="7"/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277">
        <f t="shared" si="8"/>
        <v>0.48402777777777761</v>
      </c>
      <c r="G64" s="150">
        <v>1</v>
      </c>
      <c r="H64" s="277">
        <f t="shared" si="7"/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277">
        <f t="shared" si="8"/>
        <v>0.48472222222222205</v>
      </c>
      <c r="G65" s="150">
        <v>1</v>
      </c>
      <c r="H65" s="277">
        <f t="shared" si="7"/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277">
        <f t="shared" si="8"/>
        <v>0.4854166666666665</v>
      </c>
      <c r="G66" s="150">
        <v>1</v>
      </c>
      <c r="H66" s="277">
        <f t="shared" si="7"/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277">
        <f t="shared" si="8"/>
        <v>0.48611111111111094</v>
      </c>
      <c r="G67" s="150">
        <v>1</v>
      </c>
      <c r="H67" s="277">
        <f t="shared" si="7"/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277">
        <f t="shared" si="8"/>
        <v>0.48680555555555538</v>
      </c>
      <c r="G68" s="150">
        <v>1</v>
      </c>
      <c r="H68" s="277">
        <f t="shared" si="7"/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545</v>
      </c>
      <c r="D69" s="141" t="s">
        <v>266</v>
      </c>
      <c r="E69" s="134" t="s">
        <v>272</v>
      </c>
      <c r="F69" s="277">
        <f t="shared" si="8"/>
        <v>0.48749999999999982</v>
      </c>
      <c r="G69" s="150">
        <v>15</v>
      </c>
      <c r="H69" s="277">
        <f t="shared" si="7"/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277">
        <f t="shared" si="8"/>
        <v>0.49791666666666651</v>
      </c>
      <c r="G70" s="150">
        <v>1</v>
      </c>
      <c r="H70" s="277">
        <f t="shared" si="7"/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277">
        <f t="shared" si="8"/>
        <v>0.49861111111111095</v>
      </c>
      <c r="G71" s="150">
        <v>1</v>
      </c>
      <c r="H71" s="277">
        <f t="shared" si="7"/>
        <v>0.49930555555555539</v>
      </c>
      <c r="I71" s="162"/>
    </row>
    <row r="72" spans="1:9" ht="14.25" x14ac:dyDescent="0.2">
      <c r="A72" s="122" t="s">
        <v>546</v>
      </c>
      <c r="B72" s="134"/>
      <c r="C72" s="134"/>
      <c r="D72" s="134"/>
      <c r="E72" s="134"/>
      <c r="F72" s="277">
        <f t="shared" si="8"/>
        <v>0.49930555555555539</v>
      </c>
      <c r="G72" s="150">
        <v>0</v>
      </c>
      <c r="H72" s="277">
        <f t="shared" si="7"/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276"/>
      <c r="G73" s="149"/>
      <c r="H73" s="276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277">
        <f>H72</f>
        <v>0.49930555555555539</v>
      </c>
      <c r="G74" s="150">
        <v>2</v>
      </c>
      <c r="H74" s="277">
        <f t="shared" ref="H74:H79" si="9"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277">
        <f>H74</f>
        <v>0.50069444444444433</v>
      </c>
      <c r="G75" s="150">
        <v>3</v>
      </c>
      <c r="H75" s="277">
        <f t="shared" si="9"/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277">
        <f>H75</f>
        <v>0.50277777777777766</v>
      </c>
      <c r="G76" s="150">
        <v>1</v>
      </c>
      <c r="H76" s="277">
        <f t="shared" si="9"/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277">
        <f>H76</f>
        <v>0.5034722222222221</v>
      </c>
      <c r="G77" s="150">
        <v>1</v>
      </c>
      <c r="H77" s="277">
        <f t="shared" si="9"/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277">
        <f>H77</f>
        <v>0.50416666666666654</v>
      </c>
      <c r="G78" s="150">
        <v>1</v>
      </c>
      <c r="H78" s="277">
        <f t="shared" si="9"/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277">
        <f>H78</f>
        <v>0.50486111111111098</v>
      </c>
      <c r="G79" s="150">
        <v>1</v>
      </c>
      <c r="H79" s="277">
        <f t="shared" si="9"/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276"/>
      <c r="G80" s="149"/>
      <c r="H80" s="276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277">
        <f>H79</f>
        <v>0.50555555555555542</v>
      </c>
      <c r="G81" s="150">
        <v>1</v>
      </c>
      <c r="H81" s="277">
        <f t="shared" ref="H81:H87" si="10"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277">
        <f t="shared" ref="F82:F87" si="11">H81</f>
        <v>0.50624999999999987</v>
      </c>
      <c r="G82" s="150">
        <v>1</v>
      </c>
      <c r="H82" s="277">
        <f t="shared" si="10"/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277">
        <f t="shared" si="11"/>
        <v>0.50694444444444431</v>
      </c>
      <c r="G83" s="150">
        <v>1</v>
      </c>
      <c r="H83" s="277">
        <f t="shared" si="10"/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277">
        <f t="shared" si="11"/>
        <v>0.50763888888888875</v>
      </c>
      <c r="G84" s="150">
        <v>1</v>
      </c>
      <c r="H84" s="277">
        <f t="shared" si="10"/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277">
        <f t="shared" si="11"/>
        <v>0.50833333333333319</v>
      </c>
      <c r="G85" s="150">
        <v>1</v>
      </c>
      <c r="H85" s="277">
        <f t="shared" si="10"/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277">
        <f t="shared" si="11"/>
        <v>0.50902777777777763</v>
      </c>
      <c r="G86" s="150">
        <v>1</v>
      </c>
      <c r="H86" s="277">
        <f t="shared" si="10"/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277">
        <f t="shared" si="11"/>
        <v>0.50972222222222208</v>
      </c>
      <c r="G87" s="150">
        <v>1</v>
      </c>
      <c r="H87" s="277">
        <f t="shared" si="10"/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276"/>
      <c r="G88" s="149"/>
      <c r="H88" s="276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277">
        <f>H87</f>
        <v>0.51041666666666652</v>
      </c>
      <c r="G89" s="150">
        <v>1</v>
      </c>
      <c r="H89" s="277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280">
        <f>H89</f>
        <v>0.51111111111111096</v>
      </c>
      <c r="G90" s="153">
        <v>1</v>
      </c>
      <c r="H90" s="280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281">
        <f>H90</f>
        <v>0.5118055555555554</v>
      </c>
      <c r="G92" s="154">
        <v>0</v>
      </c>
      <c r="H92" s="281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282"/>
      <c r="G93" s="155">
        <f>(H93-H92) * 24 * 60</f>
        <v>13.000000000000274</v>
      </c>
      <c r="H93" s="282">
        <v>0.52083333333333337</v>
      </c>
      <c r="I93" s="127"/>
    </row>
    <row r="95" spans="1:9" ht="15.75" x14ac:dyDescent="0.25">
      <c r="A95" s="456" t="s">
        <v>547</v>
      </c>
      <c r="B95" s="457"/>
      <c r="C95" s="457"/>
      <c r="D95" s="457"/>
      <c r="E95" s="457"/>
      <c r="F95" s="457"/>
      <c r="G95" s="457"/>
      <c r="H95" s="457"/>
      <c r="I95" s="457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272" t="s">
        <v>197</v>
      </c>
      <c r="G96" s="145" t="s">
        <v>198</v>
      </c>
      <c r="H96" s="272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273"/>
      <c r="G97" s="146"/>
      <c r="H97" s="273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274">
        <v>0.4375</v>
      </c>
      <c r="G98" s="147">
        <v>1</v>
      </c>
      <c r="H98" s="274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274">
        <f>H98</f>
        <v>0.43819444444444444</v>
      </c>
      <c r="G99" s="147">
        <v>1</v>
      </c>
      <c r="H99" s="274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275">
        <f>H99</f>
        <v>0.43888888888888888</v>
      </c>
      <c r="G100" s="148">
        <v>1</v>
      </c>
      <c r="H100" s="275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273"/>
      <c r="G102" s="146"/>
      <c r="H102" s="273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274">
        <f>H100</f>
        <v>0.43958333333333333</v>
      </c>
      <c r="G103" s="147">
        <v>1</v>
      </c>
      <c r="H103" s="274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274">
        <f>H103</f>
        <v>0.44027777777777777</v>
      </c>
      <c r="G104" s="147">
        <v>1</v>
      </c>
      <c r="H104" s="274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274">
        <f>H104</f>
        <v>0.44097222222222221</v>
      </c>
      <c r="G105" s="147">
        <v>1</v>
      </c>
      <c r="H105" s="274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274">
        <f>H105</f>
        <v>0.44166666666666665</v>
      </c>
      <c r="G106" s="147">
        <v>1</v>
      </c>
      <c r="H106" s="274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273"/>
      <c r="G109" s="146"/>
      <c r="H109" s="273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274">
        <f>H107</f>
        <v>0.44236111111111109</v>
      </c>
      <c r="G110" s="147">
        <v>0</v>
      </c>
      <c r="H110" s="274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275">
        <f>H110</f>
        <v>0.44236111111111109</v>
      </c>
      <c r="G111" s="148">
        <v>0</v>
      </c>
      <c r="H111" s="275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273"/>
      <c r="G113" s="146"/>
      <c r="H113" s="273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294</v>
      </c>
      <c r="B115" s="134" t="s">
        <v>184</v>
      </c>
      <c r="C115" s="134" t="s">
        <v>580</v>
      </c>
      <c r="D115" s="134"/>
      <c r="E115" s="134" t="s">
        <v>205</v>
      </c>
      <c r="F115" s="277">
        <f>H111</f>
        <v>0.44236111111111109</v>
      </c>
      <c r="G115" s="150">
        <v>10</v>
      </c>
      <c r="H115" s="277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277">
        <f>H115</f>
        <v>0.44930555555555551</v>
      </c>
      <c r="G116" s="150">
        <v>0</v>
      </c>
      <c r="H116" s="277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277">
        <f>H116</f>
        <v>0.44930555555555551</v>
      </c>
      <c r="G117" s="150">
        <v>10</v>
      </c>
      <c r="H117" s="277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277">
        <f>H117</f>
        <v>0.45624999999999993</v>
      </c>
      <c r="G118" s="150">
        <v>0</v>
      </c>
      <c r="H118" s="277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276"/>
      <c r="G119" s="149"/>
      <c r="H119" s="276"/>
      <c r="I119" s="161"/>
    </row>
    <row r="120" spans="1:9" ht="14.25" x14ac:dyDescent="0.2">
      <c r="A120" s="122" t="s">
        <v>317</v>
      </c>
      <c r="B120" s="134" t="s">
        <v>183</v>
      </c>
      <c r="C120" s="134" t="s">
        <v>581</v>
      </c>
      <c r="D120" s="134"/>
      <c r="E120" s="134" t="s">
        <v>497</v>
      </c>
      <c r="F120" s="277">
        <f>H118</f>
        <v>0.45624999999999993</v>
      </c>
      <c r="G120" s="150">
        <v>5</v>
      </c>
      <c r="H120" s="277">
        <f>F120+TIME(0,G120,0)</f>
        <v>0.45972222222222214</v>
      </c>
      <c r="I120" s="162"/>
    </row>
    <row r="121" spans="1:9" ht="14.25" x14ac:dyDescent="0.2">
      <c r="A121" s="125" t="s">
        <v>320</v>
      </c>
      <c r="B121" s="137"/>
      <c r="C121" s="137"/>
      <c r="D121" s="137"/>
      <c r="E121" s="137"/>
      <c r="F121" s="280">
        <f>H120</f>
        <v>0.45972222222222214</v>
      </c>
      <c r="G121" s="153">
        <v>0</v>
      </c>
      <c r="H121" s="280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273"/>
      <c r="G123" s="146"/>
      <c r="H123" s="273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274">
        <f>H121</f>
        <v>0.45972222222222214</v>
      </c>
      <c r="G124" s="147">
        <v>6</v>
      </c>
      <c r="H124" s="274">
        <f t="shared" ref="H124:H133" si="12"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582</v>
      </c>
      <c r="D125" s="131"/>
      <c r="E125" s="131" t="s">
        <v>356</v>
      </c>
      <c r="F125" s="274">
        <f t="shared" ref="F125:F133" si="13">H124</f>
        <v>0.4638888888888888</v>
      </c>
      <c r="G125" s="147">
        <v>10</v>
      </c>
      <c r="H125" s="274">
        <f t="shared" si="12"/>
        <v>0.47083333333333321</v>
      </c>
      <c r="I125" s="159"/>
    </row>
    <row r="126" spans="1:9" ht="15" x14ac:dyDescent="0.2">
      <c r="A126" s="119" t="s">
        <v>439</v>
      </c>
      <c r="B126" s="131" t="s">
        <v>186</v>
      </c>
      <c r="C126" s="131" t="s">
        <v>583</v>
      </c>
      <c r="D126" s="131"/>
      <c r="E126" s="131" t="s">
        <v>584</v>
      </c>
      <c r="F126" s="274">
        <f t="shared" si="13"/>
        <v>0.47083333333333321</v>
      </c>
      <c r="G126" s="147">
        <v>5</v>
      </c>
      <c r="H126" s="274">
        <f t="shared" si="12"/>
        <v>0.47430555555555542</v>
      </c>
      <c r="I126" s="159"/>
    </row>
    <row r="127" spans="1:9" ht="15" x14ac:dyDescent="0.2">
      <c r="A127" s="119" t="s">
        <v>449</v>
      </c>
      <c r="B127" s="131" t="s">
        <v>183</v>
      </c>
      <c r="C127" s="131" t="s">
        <v>585</v>
      </c>
      <c r="D127" s="131"/>
      <c r="E127" s="131" t="s">
        <v>272</v>
      </c>
      <c r="F127" s="274">
        <f t="shared" si="13"/>
        <v>0.47430555555555542</v>
      </c>
      <c r="G127" s="147">
        <v>12</v>
      </c>
      <c r="H127" s="274">
        <f t="shared" si="12"/>
        <v>0.48263888888888878</v>
      </c>
      <c r="I127" s="159"/>
    </row>
    <row r="128" spans="1:9" ht="30" x14ac:dyDescent="0.2">
      <c r="A128" s="119" t="s">
        <v>586</v>
      </c>
      <c r="B128" s="131" t="s">
        <v>183</v>
      </c>
      <c r="C128" s="131" t="s">
        <v>587</v>
      </c>
      <c r="D128" s="140" t="s">
        <v>257</v>
      </c>
      <c r="E128" s="131" t="s">
        <v>205</v>
      </c>
      <c r="F128" s="274">
        <f t="shared" si="13"/>
        <v>0.48263888888888878</v>
      </c>
      <c r="G128" s="147">
        <v>5</v>
      </c>
      <c r="H128" s="274">
        <f t="shared" si="12"/>
        <v>0.48611111111111099</v>
      </c>
      <c r="I128" s="159"/>
    </row>
    <row r="129" spans="1:9" ht="15" x14ac:dyDescent="0.2">
      <c r="A129" s="119" t="s">
        <v>588</v>
      </c>
      <c r="B129" s="131" t="s">
        <v>184</v>
      </c>
      <c r="C129" s="131" t="s">
        <v>589</v>
      </c>
      <c r="D129" s="131"/>
      <c r="E129" s="131" t="s">
        <v>500</v>
      </c>
      <c r="F129" s="274">
        <f t="shared" si="13"/>
        <v>0.48611111111111099</v>
      </c>
      <c r="G129" s="147">
        <v>15</v>
      </c>
      <c r="H129" s="274">
        <f t="shared" si="12"/>
        <v>0.49652777777777768</v>
      </c>
      <c r="I129" s="159"/>
    </row>
    <row r="130" spans="1:9" ht="30" x14ac:dyDescent="0.2">
      <c r="A130" s="119" t="s">
        <v>590</v>
      </c>
      <c r="B130" s="131" t="s">
        <v>184</v>
      </c>
      <c r="C130" s="131" t="s">
        <v>591</v>
      </c>
      <c r="D130" s="131"/>
      <c r="E130" s="131" t="s">
        <v>592</v>
      </c>
      <c r="F130" s="274">
        <f t="shared" si="13"/>
        <v>0.49652777777777768</v>
      </c>
      <c r="G130" s="147">
        <v>10</v>
      </c>
      <c r="H130" s="274">
        <f t="shared" si="12"/>
        <v>0.5034722222222221</v>
      </c>
      <c r="I130" s="159"/>
    </row>
    <row r="131" spans="1:9" ht="30" x14ac:dyDescent="0.2">
      <c r="A131" s="119" t="s">
        <v>593</v>
      </c>
      <c r="B131" s="131" t="s">
        <v>434</v>
      </c>
      <c r="C131" s="131" t="s">
        <v>594</v>
      </c>
      <c r="D131" s="131"/>
      <c r="E131" s="131" t="s">
        <v>592</v>
      </c>
      <c r="F131" s="274">
        <f t="shared" si="13"/>
        <v>0.5034722222222221</v>
      </c>
      <c r="G131" s="147">
        <v>20</v>
      </c>
      <c r="H131" s="274">
        <f t="shared" si="12"/>
        <v>0.51736111111111094</v>
      </c>
      <c r="I131" s="159"/>
    </row>
    <row r="132" spans="1:9" ht="15" x14ac:dyDescent="0.2">
      <c r="A132" s="119" t="s">
        <v>595</v>
      </c>
      <c r="B132" s="131"/>
      <c r="C132" s="131"/>
      <c r="D132" s="131"/>
      <c r="E132" s="131"/>
      <c r="F132" s="274">
        <f t="shared" si="13"/>
        <v>0.51736111111111094</v>
      </c>
      <c r="G132" s="147">
        <v>0</v>
      </c>
      <c r="H132" s="274">
        <f t="shared" si="12"/>
        <v>0.51736111111111094</v>
      </c>
      <c r="I132" s="159"/>
    </row>
    <row r="133" spans="1:9" ht="15" x14ac:dyDescent="0.2">
      <c r="A133" s="120" t="s">
        <v>596</v>
      </c>
      <c r="B133" s="132"/>
      <c r="C133" s="132"/>
      <c r="D133" s="132"/>
      <c r="E133" s="132"/>
      <c r="F133" s="275">
        <f t="shared" si="13"/>
        <v>0.51736111111111094</v>
      </c>
      <c r="G133" s="148">
        <v>0</v>
      </c>
      <c r="H133" s="275">
        <f t="shared" si="12"/>
        <v>0.51736111111111094</v>
      </c>
      <c r="I133" s="160"/>
    </row>
    <row r="135" spans="1:9" ht="15.75" x14ac:dyDescent="0.25">
      <c r="A135" s="126" t="s">
        <v>378</v>
      </c>
      <c r="B135" s="138"/>
      <c r="C135" s="138" t="s">
        <v>185</v>
      </c>
      <c r="D135" s="138"/>
      <c r="E135" s="138" t="s">
        <v>205</v>
      </c>
      <c r="F135" s="281">
        <f>H133</f>
        <v>0.51736111111111094</v>
      </c>
      <c r="G135" s="154">
        <v>0</v>
      </c>
      <c r="H135" s="281">
        <f>F135+TIME(0,G135,0)</f>
        <v>0.51736111111111094</v>
      </c>
      <c r="I135" s="138"/>
    </row>
    <row r="136" spans="1:9" x14ac:dyDescent="0.2">
      <c r="A136" s="127"/>
      <c r="B136" s="127"/>
      <c r="C136" s="127" t="s">
        <v>358</v>
      </c>
      <c r="D136" s="127"/>
      <c r="E136" s="127"/>
      <c r="F136" s="282"/>
      <c r="G136" s="155">
        <f>(H136-H135) * 24 * 60</f>
        <v>5.000000000000302</v>
      </c>
      <c r="H136" s="282">
        <v>0.52083333333333337</v>
      </c>
      <c r="I136" s="127"/>
    </row>
    <row r="138" spans="1:9" ht="15.75" x14ac:dyDescent="0.25">
      <c r="A138" s="456" t="s">
        <v>548</v>
      </c>
      <c r="B138" s="457"/>
      <c r="C138" s="457"/>
      <c r="D138" s="457"/>
      <c r="E138" s="457"/>
      <c r="F138" s="457"/>
      <c r="G138" s="457"/>
      <c r="H138" s="457"/>
      <c r="I138" s="457"/>
    </row>
    <row r="139" spans="1:9" s="3" customFormat="1" ht="31.5" x14ac:dyDescent="0.25">
      <c r="A139" s="117" t="s">
        <v>193</v>
      </c>
      <c r="B139" s="117" t="s">
        <v>194</v>
      </c>
      <c r="C139" s="117" t="s">
        <v>95</v>
      </c>
      <c r="D139" s="117" t="s">
        <v>195</v>
      </c>
      <c r="E139" s="117" t="s">
        <v>196</v>
      </c>
      <c r="F139" s="272" t="s">
        <v>197</v>
      </c>
      <c r="G139" s="145" t="s">
        <v>198</v>
      </c>
      <c r="H139" s="272" t="s">
        <v>199</v>
      </c>
      <c r="I139" s="117" t="s">
        <v>200</v>
      </c>
    </row>
    <row r="140" spans="1:9" ht="15.75" x14ac:dyDescent="0.25">
      <c r="A140" s="118" t="s">
        <v>201</v>
      </c>
      <c r="B140" s="130"/>
      <c r="C140" s="130" t="s">
        <v>202</v>
      </c>
      <c r="D140" s="130"/>
      <c r="E140" s="130"/>
      <c r="F140" s="273"/>
      <c r="G140" s="146"/>
      <c r="H140" s="273"/>
      <c r="I140" s="158"/>
    </row>
    <row r="141" spans="1:9" ht="15" x14ac:dyDescent="0.2">
      <c r="A141" s="119" t="s">
        <v>203</v>
      </c>
      <c r="B141" s="131" t="s">
        <v>183</v>
      </c>
      <c r="C141" s="131" t="s">
        <v>204</v>
      </c>
      <c r="D141" s="131"/>
      <c r="E141" s="131" t="s">
        <v>205</v>
      </c>
      <c r="F141" s="274">
        <v>0.33333333333333331</v>
      </c>
      <c r="G141" s="147">
        <v>1</v>
      </c>
      <c r="H141" s="274">
        <f>F141+TIME(0,G141,0)</f>
        <v>0.33402777777777776</v>
      </c>
      <c r="I141" s="159"/>
    </row>
    <row r="142" spans="1:9" ht="15" x14ac:dyDescent="0.2">
      <c r="A142" s="119" t="s">
        <v>206</v>
      </c>
      <c r="B142" s="131" t="s">
        <v>183</v>
      </c>
      <c r="C142" s="131" t="s">
        <v>359</v>
      </c>
      <c r="D142" s="131"/>
      <c r="E142" s="131" t="s">
        <v>182</v>
      </c>
      <c r="F142" s="274">
        <f>H141</f>
        <v>0.33402777777777776</v>
      </c>
      <c r="G142" s="147">
        <v>1</v>
      </c>
      <c r="H142" s="274">
        <f>F142+TIME(0,G142,0)</f>
        <v>0.3347222222222222</v>
      </c>
      <c r="I142" s="159"/>
    </row>
    <row r="143" spans="1:9" ht="30" x14ac:dyDescent="0.2">
      <c r="A143" s="120" t="s">
        <v>208</v>
      </c>
      <c r="B143" s="132" t="s">
        <v>186</v>
      </c>
      <c r="C143" s="132" t="s">
        <v>360</v>
      </c>
      <c r="D143" s="143" t="s">
        <v>151</v>
      </c>
      <c r="E143" s="132" t="s">
        <v>205</v>
      </c>
      <c r="F143" s="275">
        <f>H142</f>
        <v>0.3347222222222222</v>
      </c>
      <c r="G143" s="148">
        <v>1</v>
      </c>
      <c r="H143" s="275">
        <f>F143+TIME(0,G143,0)</f>
        <v>0.33541666666666664</v>
      </c>
      <c r="I143" s="160"/>
    </row>
    <row r="145" spans="1:9" ht="15.75" x14ac:dyDescent="0.25">
      <c r="A145" s="118" t="s">
        <v>218</v>
      </c>
      <c r="B145" s="130"/>
      <c r="C145" s="130" t="s">
        <v>219</v>
      </c>
      <c r="D145" s="130"/>
      <c r="E145" s="130"/>
      <c r="F145" s="273"/>
      <c r="G145" s="146"/>
      <c r="H145" s="273"/>
      <c r="I145" s="158"/>
    </row>
    <row r="146" spans="1:9" ht="30" x14ac:dyDescent="0.2">
      <c r="A146" s="119" t="s">
        <v>220</v>
      </c>
      <c r="B146" s="131" t="s">
        <v>183</v>
      </c>
      <c r="C146" s="131" t="s">
        <v>361</v>
      </c>
      <c r="D146" s="140" t="s">
        <v>257</v>
      </c>
      <c r="E146" s="131" t="s">
        <v>205</v>
      </c>
      <c r="F146" s="274">
        <f>H143</f>
        <v>0.33541666666666664</v>
      </c>
      <c r="G146" s="147">
        <v>1</v>
      </c>
      <c r="H146" s="274">
        <f t="shared" ref="H146:H153" si="14">F146+TIME(0,G146,0)</f>
        <v>0.33611111111111108</v>
      </c>
      <c r="I146" s="159"/>
    </row>
    <row r="147" spans="1:9" ht="30" x14ac:dyDescent="0.2">
      <c r="A147" s="119" t="s">
        <v>251</v>
      </c>
      <c r="B147" s="131" t="s">
        <v>183</v>
      </c>
      <c r="C147" s="131" t="s">
        <v>362</v>
      </c>
      <c r="D147" s="140" t="s">
        <v>257</v>
      </c>
      <c r="E147" s="131" t="s">
        <v>205</v>
      </c>
      <c r="F147" s="274">
        <f t="shared" ref="F147:F153" si="15">H146</f>
        <v>0.33611111111111108</v>
      </c>
      <c r="G147" s="147">
        <v>1</v>
      </c>
      <c r="H147" s="274">
        <f t="shared" si="14"/>
        <v>0.33680555555555552</v>
      </c>
      <c r="I147" s="159"/>
    </row>
    <row r="148" spans="1:9" ht="15" x14ac:dyDescent="0.2">
      <c r="A148" s="119" t="s">
        <v>253</v>
      </c>
      <c r="B148" s="131" t="s">
        <v>183</v>
      </c>
      <c r="C148" s="131" t="s">
        <v>379</v>
      </c>
      <c r="D148" s="131"/>
      <c r="E148" s="131" t="s">
        <v>215</v>
      </c>
      <c r="F148" s="274">
        <f t="shared" si="15"/>
        <v>0.33680555555555552</v>
      </c>
      <c r="G148" s="147">
        <v>1</v>
      </c>
      <c r="H148" s="274">
        <f t="shared" si="14"/>
        <v>0.33749999999999997</v>
      </c>
      <c r="I148" s="159"/>
    </row>
    <row r="149" spans="1:9" ht="30" x14ac:dyDescent="0.2">
      <c r="A149" s="119" t="s">
        <v>259</v>
      </c>
      <c r="B149" s="131" t="s">
        <v>183</v>
      </c>
      <c r="C149" s="131" t="s">
        <v>380</v>
      </c>
      <c r="D149" s="140" t="s">
        <v>257</v>
      </c>
      <c r="E149" s="131" t="s">
        <v>205</v>
      </c>
      <c r="F149" s="274">
        <f t="shared" si="15"/>
        <v>0.33749999999999997</v>
      </c>
      <c r="G149" s="147">
        <v>1</v>
      </c>
      <c r="H149" s="274">
        <f t="shared" si="14"/>
        <v>0.33819444444444441</v>
      </c>
      <c r="I149" s="159"/>
    </row>
    <row r="150" spans="1:9" ht="30" x14ac:dyDescent="0.2">
      <c r="A150" s="119" t="s">
        <v>261</v>
      </c>
      <c r="B150" s="131" t="s">
        <v>183</v>
      </c>
      <c r="C150" s="131" t="s">
        <v>381</v>
      </c>
      <c r="D150" s="140" t="s">
        <v>257</v>
      </c>
      <c r="E150" s="131" t="s">
        <v>205</v>
      </c>
      <c r="F150" s="274">
        <f t="shared" si="15"/>
        <v>0.33819444444444441</v>
      </c>
      <c r="G150" s="147">
        <v>1</v>
      </c>
      <c r="H150" s="274">
        <f t="shared" si="14"/>
        <v>0.33888888888888885</v>
      </c>
      <c r="I150" s="159"/>
    </row>
    <row r="151" spans="1:9" ht="30" x14ac:dyDescent="0.2">
      <c r="A151" s="119" t="s">
        <v>365</v>
      </c>
      <c r="B151" s="131" t="s">
        <v>183</v>
      </c>
      <c r="C151" s="131" t="s">
        <v>382</v>
      </c>
      <c r="D151" s="140" t="s">
        <v>257</v>
      </c>
      <c r="E151" s="131" t="s">
        <v>205</v>
      </c>
      <c r="F151" s="274">
        <f t="shared" si="15"/>
        <v>0.33888888888888885</v>
      </c>
      <c r="G151" s="147">
        <v>1</v>
      </c>
      <c r="H151" s="274">
        <f t="shared" si="14"/>
        <v>0.33958333333333329</v>
      </c>
      <c r="I151" s="159"/>
    </row>
    <row r="152" spans="1:9" ht="30" x14ac:dyDescent="0.2">
      <c r="A152" s="119" t="s">
        <v>383</v>
      </c>
      <c r="B152" s="131" t="s">
        <v>183</v>
      </c>
      <c r="C152" s="131" t="s">
        <v>384</v>
      </c>
      <c r="D152" s="140" t="s">
        <v>257</v>
      </c>
      <c r="E152" s="131" t="s">
        <v>205</v>
      </c>
      <c r="F152" s="274">
        <f t="shared" si="15"/>
        <v>0.33958333333333329</v>
      </c>
      <c r="G152" s="147">
        <v>1</v>
      </c>
      <c r="H152" s="274">
        <f t="shared" si="14"/>
        <v>0.34027777777777773</v>
      </c>
      <c r="I152" s="159"/>
    </row>
    <row r="153" spans="1:9" ht="15" x14ac:dyDescent="0.2">
      <c r="A153" s="120" t="s">
        <v>385</v>
      </c>
      <c r="B153" s="132" t="s">
        <v>183</v>
      </c>
      <c r="C153" s="132"/>
      <c r="D153" s="132"/>
      <c r="E153" s="132"/>
      <c r="F153" s="275">
        <f t="shared" si="15"/>
        <v>0.34027777777777773</v>
      </c>
      <c r="G153" s="148">
        <v>0</v>
      </c>
      <c r="H153" s="275">
        <f t="shared" si="14"/>
        <v>0.34027777777777773</v>
      </c>
      <c r="I153" s="160"/>
    </row>
    <row r="155" spans="1:9" ht="15.75" x14ac:dyDescent="0.25">
      <c r="A155" s="118" t="s">
        <v>262</v>
      </c>
      <c r="B155" s="130"/>
      <c r="C155" s="130" t="s">
        <v>386</v>
      </c>
      <c r="D155" s="130"/>
      <c r="E155" s="130"/>
      <c r="F155" s="273"/>
      <c r="G155" s="146"/>
      <c r="H155" s="273"/>
      <c r="I155" s="158"/>
    </row>
    <row r="156" spans="1:9" ht="15.75" x14ac:dyDescent="0.25">
      <c r="A156" s="121" t="s">
        <v>264</v>
      </c>
      <c r="B156" s="133"/>
      <c r="C156" s="133" t="s">
        <v>387</v>
      </c>
      <c r="D156" s="133"/>
      <c r="E156" s="133"/>
      <c r="F156" s="276"/>
      <c r="G156" s="149"/>
      <c r="H156" s="276"/>
      <c r="I156" s="161"/>
    </row>
    <row r="157" spans="1:9" ht="28.5" x14ac:dyDescent="0.2">
      <c r="A157" s="122" t="s">
        <v>388</v>
      </c>
      <c r="B157" s="134" t="s">
        <v>183</v>
      </c>
      <c r="C157" s="134" t="s">
        <v>389</v>
      </c>
      <c r="D157" s="141" t="s">
        <v>390</v>
      </c>
      <c r="E157" s="134" t="s">
        <v>205</v>
      </c>
      <c r="F157" s="277">
        <f>H153</f>
        <v>0.34027777777777773</v>
      </c>
      <c r="G157" s="150">
        <v>2</v>
      </c>
      <c r="H157" s="277">
        <f t="shared" ref="H157:H162" si="16">F157+TIME(0,G157,0)</f>
        <v>0.34166666666666662</v>
      </c>
      <c r="I157" s="162"/>
    </row>
    <row r="158" spans="1:9" ht="28.5" x14ac:dyDescent="0.2">
      <c r="A158" s="122" t="s">
        <v>391</v>
      </c>
      <c r="B158" s="134" t="s">
        <v>183</v>
      </c>
      <c r="C158" s="134" t="s">
        <v>392</v>
      </c>
      <c r="D158" s="134"/>
      <c r="E158" s="134" t="s">
        <v>272</v>
      </c>
      <c r="F158" s="277">
        <f>H157</f>
        <v>0.34166666666666662</v>
      </c>
      <c r="G158" s="150">
        <v>2</v>
      </c>
      <c r="H158" s="277">
        <f t="shared" si="16"/>
        <v>0.3430555555555555</v>
      </c>
      <c r="I158" s="162"/>
    </row>
    <row r="159" spans="1:9" ht="28.5" x14ac:dyDescent="0.2">
      <c r="A159" s="122" t="s">
        <v>393</v>
      </c>
      <c r="B159" s="134" t="s">
        <v>184</v>
      </c>
      <c r="C159" s="134" t="s">
        <v>479</v>
      </c>
      <c r="D159" s="141" t="s">
        <v>271</v>
      </c>
      <c r="E159" s="134" t="s">
        <v>272</v>
      </c>
      <c r="F159" s="277">
        <f>H158</f>
        <v>0.3430555555555555</v>
      </c>
      <c r="G159" s="150">
        <v>10</v>
      </c>
      <c r="H159" s="277">
        <f t="shared" si="16"/>
        <v>0.34999999999999992</v>
      </c>
      <c r="I159" s="162"/>
    </row>
    <row r="160" spans="1:9" ht="14.25" x14ac:dyDescent="0.2">
      <c r="A160" s="122" t="s">
        <v>394</v>
      </c>
      <c r="B160" s="134" t="s">
        <v>183</v>
      </c>
      <c r="C160" s="134" t="s">
        <v>395</v>
      </c>
      <c r="D160" s="134"/>
      <c r="E160" s="134" t="s">
        <v>215</v>
      </c>
      <c r="F160" s="277">
        <f>H159</f>
        <v>0.34999999999999992</v>
      </c>
      <c r="G160" s="150">
        <v>5</v>
      </c>
      <c r="H160" s="277">
        <f t="shared" si="16"/>
        <v>0.35347222222222213</v>
      </c>
      <c r="I160" s="162"/>
    </row>
    <row r="161" spans="1:9" ht="28.5" x14ac:dyDescent="0.2">
      <c r="A161" s="122" t="s">
        <v>396</v>
      </c>
      <c r="B161" s="134" t="s">
        <v>183</v>
      </c>
      <c r="C161" s="134" t="s">
        <v>397</v>
      </c>
      <c r="D161" s="141" t="s">
        <v>390</v>
      </c>
      <c r="E161" s="134" t="s">
        <v>314</v>
      </c>
      <c r="F161" s="277">
        <f>H160</f>
        <v>0.35347222222222213</v>
      </c>
      <c r="G161" s="150">
        <v>3</v>
      </c>
      <c r="H161" s="277">
        <f t="shared" si="16"/>
        <v>0.35555555555555546</v>
      </c>
      <c r="I161" s="162"/>
    </row>
    <row r="162" spans="1:9" ht="14.25" x14ac:dyDescent="0.2">
      <c r="A162" s="122" t="s">
        <v>480</v>
      </c>
      <c r="B162" s="134" t="s">
        <v>183</v>
      </c>
      <c r="C162" s="134"/>
      <c r="D162" s="134"/>
      <c r="E162" s="134"/>
      <c r="F162" s="277">
        <f>H161</f>
        <v>0.35555555555555546</v>
      </c>
      <c r="G162" s="150">
        <v>0</v>
      </c>
      <c r="H162" s="277">
        <f t="shared" si="16"/>
        <v>0.35555555555555546</v>
      </c>
      <c r="I162" s="162"/>
    </row>
    <row r="163" spans="1:9" ht="15.75" x14ac:dyDescent="0.25">
      <c r="A163" s="121" t="s">
        <v>267</v>
      </c>
      <c r="B163" s="133"/>
      <c r="C163" s="133" t="s">
        <v>316</v>
      </c>
      <c r="D163" s="133"/>
      <c r="E163" s="133"/>
      <c r="F163" s="276"/>
      <c r="G163" s="149"/>
      <c r="H163" s="276"/>
      <c r="I163" s="161"/>
    </row>
    <row r="164" spans="1:9" ht="28.5" x14ac:dyDescent="0.2">
      <c r="A164" s="122" t="s">
        <v>398</v>
      </c>
      <c r="B164" s="134" t="s">
        <v>183</v>
      </c>
      <c r="C164" s="134" t="s">
        <v>399</v>
      </c>
      <c r="D164" s="141" t="s">
        <v>390</v>
      </c>
      <c r="E164" s="134" t="s">
        <v>319</v>
      </c>
      <c r="F164" s="277">
        <f>H162</f>
        <v>0.35555555555555546</v>
      </c>
      <c r="G164" s="150">
        <v>3</v>
      </c>
      <c r="H164" s="277">
        <f t="shared" ref="H164:H169" si="17">F164+TIME(0,G164,0)</f>
        <v>0.35763888888888878</v>
      </c>
      <c r="I164" s="162"/>
    </row>
    <row r="165" spans="1:9" ht="28.5" x14ac:dyDescent="0.2">
      <c r="A165" s="122" t="s">
        <v>400</v>
      </c>
      <c r="B165" s="134" t="s">
        <v>183</v>
      </c>
      <c r="C165" s="134" t="s">
        <v>164</v>
      </c>
      <c r="D165" s="141" t="s">
        <v>390</v>
      </c>
      <c r="E165" s="134" t="s">
        <v>272</v>
      </c>
      <c r="F165" s="277">
        <f>H164</f>
        <v>0.35763888888888878</v>
      </c>
      <c r="G165" s="150">
        <v>10</v>
      </c>
      <c r="H165" s="277">
        <f t="shared" si="17"/>
        <v>0.3645833333333332</v>
      </c>
      <c r="I165" s="162"/>
    </row>
    <row r="166" spans="1:9" ht="28.5" x14ac:dyDescent="0.2">
      <c r="A166" s="122" t="s">
        <v>401</v>
      </c>
      <c r="B166" s="134" t="s">
        <v>183</v>
      </c>
      <c r="C166" s="134" t="s">
        <v>321</v>
      </c>
      <c r="D166" s="141" t="s">
        <v>390</v>
      </c>
      <c r="E166" s="134" t="s">
        <v>215</v>
      </c>
      <c r="F166" s="277">
        <f>H165</f>
        <v>0.3645833333333332</v>
      </c>
      <c r="G166" s="150">
        <v>3</v>
      </c>
      <c r="H166" s="277">
        <f t="shared" si="17"/>
        <v>0.36666666666666653</v>
      </c>
      <c r="I166" s="162"/>
    </row>
    <row r="167" spans="1:9" ht="28.5" x14ac:dyDescent="0.2">
      <c r="A167" s="122" t="s">
        <v>402</v>
      </c>
      <c r="B167" s="134" t="s">
        <v>183</v>
      </c>
      <c r="C167" s="134" t="s">
        <v>323</v>
      </c>
      <c r="D167" s="141" t="s">
        <v>390</v>
      </c>
      <c r="E167" s="134" t="s">
        <v>324</v>
      </c>
      <c r="F167" s="277">
        <f>H166</f>
        <v>0.36666666666666653</v>
      </c>
      <c r="G167" s="150">
        <v>5</v>
      </c>
      <c r="H167" s="277">
        <f t="shared" si="17"/>
        <v>0.37013888888888874</v>
      </c>
      <c r="I167" s="162"/>
    </row>
    <row r="168" spans="1:9" ht="28.5" x14ac:dyDescent="0.2">
      <c r="A168" s="122" t="s">
        <v>403</v>
      </c>
      <c r="B168" s="134" t="s">
        <v>183</v>
      </c>
      <c r="C168" s="134" t="s">
        <v>326</v>
      </c>
      <c r="D168" s="141" t="s">
        <v>390</v>
      </c>
      <c r="E168" s="134" t="s">
        <v>187</v>
      </c>
      <c r="F168" s="277">
        <f>H167</f>
        <v>0.37013888888888874</v>
      </c>
      <c r="G168" s="150">
        <v>3</v>
      </c>
      <c r="H168" s="277">
        <f t="shared" si="17"/>
        <v>0.37222222222222207</v>
      </c>
      <c r="I168" s="162"/>
    </row>
    <row r="169" spans="1:9" ht="28.5" x14ac:dyDescent="0.2">
      <c r="A169" s="122" t="s">
        <v>477</v>
      </c>
      <c r="B169" s="134" t="s">
        <v>183</v>
      </c>
      <c r="C169" s="134" t="s">
        <v>404</v>
      </c>
      <c r="D169" s="141" t="s">
        <v>390</v>
      </c>
      <c r="E169" s="134" t="s">
        <v>330</v>
      </c>
      <c r="F169" s="277">
        <f>H168</f>
        <v>0.37222222222222207</v>
      </c>
      <c r="G169" s="150">
        <v>3</v>
      </c>
      <c r="H169" s="277">
        <f t="shared" si="17"/>
        <v>0.37430555555555539</v>
      </c>
      <c r="I169" s="162"/>
    </row>
    <row r="170" spans="1:9" ht="15.75" x14ac:dyDescent="0.25">
      <c r="A170" s="121" t="s">
        <v>269</v>
      </c>
      <c r="B170" s="133"/>
      <c r="C170" s="133" t="s">
        <v>332</v>
      </c>
      <c r="D170" s="133"/>
      <c r="E170" s="133"/>
      <c r="F170" s="276"/>
      <c r="G170" s="149"/>
      <c r="H170" s="276"/>
      <c r="I170" s="161"/>
    </row>
    <row r="171" spans="1:9" ht="28.5" x14ac:dyDescent="0.2">
      <c r="A171" s="122" t="s">
        <v>405</v>
      </c>
      <c r="B171" s="134" t="s">
        <v>183</v>
      </c>
      <c r="C171" s="134" t="s">
        <v>334</v>
      </c>
      <c r="D171" s="141" t="s">
        <v>390</v>
      </c>
      <c r="E171" s="134" t="s">
        <v>225</v>
      </c>
      <c r="F171" s="277">
        <f>H169</f>
        <v>0.37430555555555539</v>
      </c>
      <c r="G171" s="150">
        <v>3</v>
      </c>
      <c r="H171" s="277">
        <f t="shared" ref="H171:H177" si="18">F171+TIME(0,G171,0)</f>
        <v>0.37638888888888872</v>
      </c>
      <c r="I171" s="162"/>
    </row>
    <row r="172" spans="1:9" ht="28.5" x14ac:dyDescent="0.2">
      <c r="A172" s="122" t="s">
        <v>406</v>
      </c>
      <c r="B172" s="134" t="s">
        <v>183</v>
      </c>
      <c r="C172" s="134" t="s">
        <v>336</v>
      </c>
      <c r="D172" s="141" t="s">
        <v>390</v>
      </c>
      <c r="E172" s="134" t="s">
        <v>337</v>
      </c>
      <c r="F172" s="277">
        <f t="shared" ref="F172:F177" si="19">H171</f>
        <v>0.37638888888888872</v>
      </c>
      <c r="G172" s="150">
        <v>3</v>
      </c>
      <c r="H172" s="277">
        <f t="shared" si="18"/>
        <v>0.37847222222222204</v>
      </c>
      <c r="I172" s="162"/>
    </row>
    <row r="173" spans="1:9" ht="28.5" x14ac:dyDescent="0.2">
      <c r="A173" s="122" t="s">
        <v>407</v>
      </c>
      <c r="B173" s="134" t="s">
        <v>183</v>
      </c>
      <c r="C173" s="134" t="s">
        <v>339</v>
      </c>
      <c r="D173" s="141" t="s">
        <v>390</v>
      </c>
      <c r="E173" s="134" t="s">
        <v>340</v>
      </c>
      <c r="F173" s="277">
        <f t="shared" si="19"/>
        <v>0.37847222222222204</v>
      </c>
      <c r="G173" s="150">
        <v>3</v>
      </c>
      <c r="H173" s="277">
        <f t="shared" si="18"/>
        <v>0.38055555555555537</v>
      </c>
      <c r="I173" s="162"/>
    </row>
    <row r="174" spans="1:9" ht="28.5" x14ac:dyDescent="0.2">
      <c r="A174" s="122" t="s">
        <v>408</v>
      </c>
      <c r="B174" s="134" t="s">
        <v>183</v>
      </c>
      <c r="C174" s="134" t="s">
        <v>342</v>
      </c>
      <c r="D174" s="141" t="s">
        <v>390</v>
      </c>
      <c r="E174" s="134" t="s">
        <v>343</v>
      </c>
      <c r="F174" s="277">
        <f t="shared" si="19"/>
        <v>0.38055555555555537</v>
      </c>
      <c r="G174" s="150">
        <v>3</v>
      </c>
      <c r="H174" s="277">
        <f t="shared" si="18"/>
        <v>0.3826388888888887</v>
      </c>
      <c r="I174" s="162"/>
    </row>
    <row r="175" spans="1:9" ht="28.5" x14ac:dyDescent="0.2">
      <c r="A175" s="122" t="s">
        <v>409</v>
      </c>
      <c r="B175" s="134" t="s">
        <v>183</v>
      </c>
      <c r="C175" s="134" t="s">
        <v>345</v>
      </c>
      <c r="D175" s="141" t="s">
        <v>390</v>
      </c>
      <c r="E175" s="134" t="s">
        <v>346</v>
      </c>
      <c r="F175" s="277">
        <f t="shared" si="19"/>
        <v>0.3826388888888887</v>
      </c>
      <c r="G175" s="150">
        <v>3</v>
      </c>
      <c r="H175" s="277">
        <f t="shared" si="18"/>
        <v>0.38472222222222202</v>
      </c>
      <c r="I175" s="162"/>
    </row>
    <row r="176" spans="1:9" ht="28.5" x14ac:dyDescent="0.2">
      <c r="A176" s="122" t="s">
        <v>410</v>
      </c>
      <c r="B176" s="134" t="s">
        <v>183</v>
      </c>
      <c r="C176" s="134" t="s">
        <v>348</v>
      </c>
      <c r="D176" s="141" t="s">
        <v>390</v>
      </c>
      <c r="E176" s="134" t="s">
        <v>215</v>
      </c>
      <c r="F176" s="277">
        <f t="shared" si="19"/>
        <v>0.38472222222222202</v>
      </c>
      <c r="G176" s="150">
        <v>3</v>
      </c>
      <c r="H176" s="277">
        <f t="shared" si="18"/>
        <v>0.38680555555555535</v>
      </c>
      <c r="I176" s="162"/>
    </row>
    <row r="177" spans="1:9" ht="28.5" x14ac:dyDescent="0.2">
      <c r="A177" s="122" t="s">
        <v>411</v>
      </c>
      <c r="B177" s="134" t="s">
        <v>183</v>
      </c>
      <c r="C177" s="134" t="s">
        <v>350</v>
      </c>
      <c r="D177" s="141" t="s">
        <v>390</v>
      </c>
      <c r="E177" s="134" t="s">
        <v>351</v>
      </c>
      <c r="F177" s="277">
        <f t="shared" si="19"/>
        <v>0.38680555555555535</v>
      </c>
      <c r="G177" s="150">
        <v>3</v>
      </c>
      <c r="H177" s="277">
        <f t="shared" si="18"/>
        <v>0.38888888888888867</v>
      </c>
      <c r="I177" s="162"/>
    </row>
    <row r="178" spans="1:9" ht="15.75" x14ac:dyDescent="0.25">
      <c r="A178" s="121" t="s">
        <v>273</v>
      </c>
      <c r="B178" s="133"/>
      <c r="C178" s="133" t="s">
        <v>412</v>
      </c>
      <c r="D178" s="133"/>
      <c r="E178" s="133"/>
      <c r="F178" s="276"/>
      <c r="G178" s="149"/>
      <c r="H178" s="276"/>
      <c r="I178" s="161"/>
    </row>
    <row r="179" spans="1:9" ht="28.5" x14ac:dyDescent="0.2">
      <c r="A179" s="122" t="s">
        <v>413</v>
      </c>
      <c r="B179" s="134" t="s">
        <v>183</v>
      </c>
      <c r="C179" s="134" t="s">
        <v>414</v>
      </c>
      <c r="D179" s="141" t="s">
        <v>390</v>
      </c>
      <c r="E179" s="134" t="s">
        <v>356</v>
      </c>
      <c r="F179" s="277">
        <f>H177</f>
        <v>0.38888888888888867</v>
      </c>
      <c r="G179" s="150">
        <v>3</v>
      </c>
      <c r="H179" s="277">
        <f>F179+TIME(0,G179,0)</f>
        <v>0.390972222222222</v>
      </c>
      <c r="I179" s="162"/>
    </row>
    <row r="180" spans="1:9" ht="28.5" x14ac:dyDescent="0.2">
      <c r="A180" s="122" t="s">
        <v>493</v>
      </c>
      <c r="B180" s="134" t="s">
        <v>183</v>
      </c>
      <c r="C180" s="134" t="s">
        <v>494</v>
      </c>
      <c r="D180" s="141" t="s">
        <v>390</v>
      </c>
      <c r="E180" s="134" t="s">
        <v>475</v>
      </c>
      <c r="F180" s="277">
        <f>H179</f>
        <v>0.390972222222222</v>
      </c>
      <c r="G180" s="150">
        <v>3</v>
      </c>
      <c r="H180" s="277">
        <f>F180+TIME(0,G180,0)</f>
        <v>0.39305555555555532</v>
      </c>
      <c r="I180" s="162"/>
    </row>
    <row r="181" spans="1:9" ht="15.75" x14ac:dyDescent="0.25">
      <c r="A181" s="121" t="s">
        <v>275</v>
      </c>
      <c r="B181" s="133"/>
      <c r="C181" s="133" t="s">
        <v>415</v>
      </c>
      <c r="D181" s="133"/>
      <c r="E181" s="133"/>
      <c r="F181" s="276"/>
      <c r="G181" s="149"/>
      <c r="H181" s="276"/>
      <c r="I181" s="161"/>
    </row>
    <row r="182" spans="1:9" ht="14.25" x14ac:dyDescent="0.2">
      <c r="A182" s="122" t="s">
        <v>416</v>
      </c>
      <c r="B182" s="134" t="s">
        <v>183</v>
      </c>
      <c r="C182" s="134" t="s">
        <v>417</v>
      </c>
      <c r="D182" s="134"/>
      <c r="E182" s="134"/>
      <c r="F182" s="277">
        <f>H180</f>
        <v>0.39305555555555532</v>
      </c>
      <c r="G182" s="150">
        <v>0</v>
      </c>
      <c r="H182" s="277">
        <f>F182+TIME(0,G182,0)</f>
        <v>0.39305555555555532</v>
      </c>
      <c r="I182" s="162"/>
    </row>
    <row r="183" spans="1:9" ht="14.25" x14ac:dyDescent="0.2">
      <c r="A183" s="122" t="s">
        <v>418</v>
      </c>
      <c r="B183" s="134" t="s">
        <v>183</v>
      </c>
      <c r="C183" s="134" t="s">
        <v>419</v>
      </c>
      <c r="D183" s="134"/>
      <c r="E183" s="134" t="s">
        <v>324</v>
      </c>
      <c r="F183" s="277">
        <f>H182</f>
        <v>0.39305555555555532</v>
      </c>
      <c r="G183" s="150">
        <v>1</v>
      </c>
      <c r="H183" s="277">
        <f>F183+TIME(0,G183,0)</f>
        <v>0.39374999999999977</v>
      </c>
      <c r="I183" s="162"/>
    </row>
    <row r="184" spans="1:9" ht="28.5" x14ac:dyDescent="0.2">
      <c r="A184" s="122" t="s">
        <v>420</v>
      </c>
      <c r="B184" s="134" t="s">
        <v>183</v>
      </c>
      <c r="C184" s="134" t="s">
        <v>423</v>
      </c>
      <c r="D184" s="141" t="s">
        <v>390</v>
      </c>
      <c r="E184" s="134" t="s">
        <v>424</v>
      </c>
      <c r="F184" s="277">
        <f>H183</f>
        <v>0.39374999999999977</v>
      </c>
      <c r="G184" s="150">
        <v>0</v>
      </c>
      <c r="H184" s="277">
        <f>F184+TIME(0,G184,0)</f>
        <v>0.39374999999999977</v>
      </c>
      <c r="I184" s="162"/>
    </row>
    <row r="185" spans="1:9" ht="14.25" x14ac:dyDescent="0.2">
      <c r="A185" s="122" t="s">
        <v>421</v>
      </c>
      <c r="B185" s="134" t="s">
        <v>183</v>
      </c>
      <c r="C185" s="134" t="s">
        <v>425</v>
      </c>
      <c r="D185" s="134"/>
      <c r="E185" s="134" t="s">
        <v>426</v>
      </c>
      <c r="F185" s="277">
        <f>H184</f>
        <v>0.39374999999999977</v>
      </c>
      <c r="G185" s="150">
        <v>0</v>
      </c>
      <c r="H185" s="277">
        <f>F185+TIME(0,G185,0)</f>
        <v>0.39374999999999977</v>
      </c>
      <c r="I185" s="162"/>
    </row>
    <row r="186" spans="1:9" ht="14.25" x14ac:dyDescent="0.2">
      <c r="A186" s="125" t="s">
        <v>422</v>
      </c>
      <c r="B186" s="137" t="s">
        <v>183</v>
      </c>
      <c r="C186" s="137" t="s">
        <v>499</v>
      </c>
      <c r="D186" s="137"/>
      <c r="E186" s="137" t="s">
        <v>500</v>
      </c>
      <c r="F186" s="280">
        <f>H185</f>
        <v>0.39374999999999977</v>
      </c>
      <c r="G186" s="153">
        <v>3</v>
      </c>
      <c r="H186" s="280">
        <f>F186+TIME(0,G186,0)</f>
        <v>0.39583333333333309</v>
      </c>
      <c r="I186" s="165"/>
    </row>
    <row r="188" spans="1:9" ht="15.75" x14ac:dyDescent="0.25">
      <c r="A188" s="118" t="s">
        <v>290</v>
      </c>
      <c r="B188" s="130"/>
      <c r="C188" s="130" t="s">
        <v>427</v>
      </c>
      <c r="D188" s="130"/>
      <c r="E188" s="130"/>
      <c r="F188" s="273"/>
      <c r="G188" s="146"/>
      <c r="H188" s="273"/>
      <c r="I188" s="158"/>
    </row>
    <row r="189" spans="1:9" ht="15" x14ac:dyDescent="0.2">
      <c r="A189" s="120" t="s">
        <v>292</v>
      </c>
      <c r="B189" s="132"/>
      <c r="C189" s="132"/>
      <c r="D189" s="132"/>
      <c r="E189" s="132"/>
      <c r="F189" s="275">
        <f>H186</f>
        <v>0.39583333333333309</v>
      </c>
      <c r="G189" s="148">
        <v>0</v>
      </c>
      <c r="H189" s="275">
        <f>F189+TIME(0,G189,0)</f>
        <v>0.39583333333333309</v>
      </c>
      <c r="I189" s="160"/>
    </row>
    <row r="191" spans="1:9" ht="15.75" x14ac:dyDescent="0.25">
      <c r="A191" s="118" t="s">
        <v>357</v>
      </c>
      <c r="B191" s="130"/>
      <c r="C191" s="130" t="s">
        <v>428</v>
      </c>
      <c r="D191" s="130"/>
      <c r="E191" s="130"/>
      <c r="F191" s="273"/>
      <c r="G191" s="146"/>
      <c r="H191" s="273"/>
      <c r="I191" s="158"/>
    </row>
    <row r="192" spans="1:9" ht="15.75" x14ac:dyDescent="0.25">
      <c r="A192" s="121" t="s">
        <v>375</v>
      </c>
      <c r="B192" s="133"/>
      <c r="C192" s="133" t="s">
        <v>429</v>
      </c>
      <c r="D192" s="133"/>
      <c r="E192" s="133"/>
      <c r="F192" s="276"/>
      <c r="G192" s="149"/>
      <c r="H192" s="276"/>
      <c r="I192" s="161"/>
    </row>
    <row r="193" spans="1:9" ht="14.25" x14ac:dyDescent="0.2">
      <c r="A193" s="122" t="s">
        <v>430</v>
      </c>
      <c r="B193" s="134" t="s">
        <v>186</v>
      </c>
      <c r="C193" s="134" t="s">
        <v>431</v>
      </c>
      <c r="D193" s="141" t="s">
        <v>4</v>
      </c>
      <c r="E193" s="134" t="s">
        <v>225</v>
      </c>
      <c r="F193" s="277">
        <f>H189</f>
        <v>0.39583333333333309</v>
      </c>
      <c r="G193" s="150">
        <v>3</v>
      </c>
      <c r="H193" s="277">
        <f>F193+TIME(0,G193,0)</f>
        <v>0.39791666666666642</v>
      </c>
      <c r="I193" s="162"/>
    </row>
    <row r="194" spans="1:9" ht="14.25" x14ac:dyDescent="0.2">
      <c r="A194" s="122" t="s">
        <v>481</v>
      </c>
      <c r="B194" s="134" t="s">
        <v>186</v>
      </c>
      <c r="C194" s="134" t="s">
        <v>482</v>
      </c>
      <c r="D194" s="141" t="s">
        <v>4</v>
      </c>
      <c r="E194" s="134" t="s">
        <v>225</v>
      </c>
      <c r="F194" s="277">
        <f>H193</f>
        <v>0.39791666666666642</v>
      </c>
      <c r="G194" s="150">
        <v>3</v>
      </c>
      <c r="H194" s="277">
        <f>F194+TIME(0,G194,0)</f>
        <v>0.39999999999999974</v>
      </c>
      <c r="I194" s="162"/>
    </row>
    <row r="195" spans="1:9" ht="14.25" x14ac:dyDescent="0.2">
      <c r="A195" s="122" t="s">
        <v>498</v>
      </c>
      <c r="B195" s="134"/>
      <c r="C195" s="134"/>
      <c r="D195" s="134"/>
      <c r="E195" s="134"/>
      <c r="F195" s="277">
        <f>H194</f>
        <v>0.39999999999999974</v>
      </c>
      <c r="G195" s="150">
        <v>0</v>
      </c>
      <c r="H195" s="277">
        <f>F195+TIME(0,G195,0)</f>
        <v>0.39999999999999974</v>
      </c>
      <c r="I195" s="162"/>
    </row>
    <row r="196" spans="1:9" ht="15.75" x14ac:dyDescent="0.25">
      <c r="A196" s="121" t="s">
        <v>377</v>
      </c>
      <c r="B196" s="133"/>
      <c r="C196" s="133" t="s">
        <v>432</v>
      </c>
      <c r="D196" s="133"/>
      <c r="E196" s="133"/>
      <c r="F196" s="276"/>
      <c r="G196" s="149"/>
      <c r="H196" s="276"/>
      <c r="I196" s="161"/>
    </row>
    <row r="197" spans="1:9" ht="14.25" x14ac:dyDescent="0.2">
      <c r="A197" s="122" t="s">
        <v>433</v>
      </c>
      <c r="B197" s="134" t="s">
        <v>434</v>
      </c>
      <c r="C197" s="134" t="s">
        <v>399</v>
      </c>
      <c r="D197" s="134"/>
      <c r="E197" s="134" t="s">
        <v>319</v>
      </c>
      <c r="F197" s="277">
        <f>H195</f>
        <v>0.39999999999999974</v>
      </c>
      <c r="G197" s="150">
        <v>0</v>
      </c>
      <c r="H197" s="277">
        <f t="shared" ref="H197:H202" si="20">F197+TIME(0,G197,0)</f>
        <v>0.39999999999999974</v>
      </c>
      <c r="I197" s="162"/>
    </row>
    <row r="198" spans="1:9" ht="14.25" x14ac:dyDescent="0.2">
      <c r="A198" s="122" t="s">
        <v>435</v>
      </c>
      <c r="B198" s="134" t="s">
        <v>434</v>
      </c>
      <c r="C198" s="134" t="s">
        <v>164</v>
      </c>
      <c r="D198" s="134"/>
      <c r="E198" s="134" t="s">
        <v>272</v>
      </c>
      <c r="F198" s="277">
        <f>H197</f>
        <v>0.39999999999999974</v>
      </c>
      <c r="G198" s="150">
        <v>0</v>
      </c>
      <c r="H198" s="277">
        <f t="shared" si="20"/>
        <v>0.39999999999999974</v>
      </c>
      <c r="I198" s="162"/>
    </row>
    <row r="199" spans="1:9" ht="14.25" x14ac:dyDescent="0.2">
      <c r="A199" s="122" t="s">
        <v>436</v>
      </c>
      <c r="B199" s="134" t="s">
        <v>434</v>
      </c>
      <c r="C199" s="134" t="s">
        <v>321</v>
      </c>
      <c r="D199" s="134"/>
      <c r="E199" s="134" t="s">
        <v>215</v>
      </c>
      <c r="F199" s="277">
        <f>H198</f>
        <v>0.39999999999999974</v>
      </c>
      <c r="G199" s="150">
        <v>0</v>
      </c>
      <c r="H199" s="277">
        <f t="shared" si="20"/>
        <v>0.39999999999999974</v>
      </c>
      <c r="I199" s="162"/>
    </row>
    <row r="200" spans="1:9" ht="14.25" x14ac:dyDescent="0.2">
      <c r="A200" s="122" t="s">
        <v>437</v>
      </c>
      <c r="B200" s="134" t="s">
        <v>186</v>
      </c>
      <c r="C200" s="134" t="s">
        <v>323</v>
      </c>
      <c r="D200" s="134"/>
      <c r="E200" s="134" t="s">
        <v>324</v>
      </c>
      <c r="F200" s="277">
        <f>H199</f>
        <v>0.39999999999999974</v>
      </c>
      <c r="G200" s="150">
        <v>0</v>
      </c>
      <c r="H200" s="277">
        <f t="shared" si="20"/>
        <v>0.39999999999999974</v>
      </c>
      <c r="I200" s="162"/>
    </row>
    <row r="201" spans="1:9" ht="14.25" x14ac:dyDescent="0.2">
      <c r="A201" s="122" t="s">
        <v>438</v>
      </c>
      <c r="B201" s="134" t="s">
        <v>186</v>
      </c>
      <c r="C201" s="134" t="s">
        <v>326</v>
      </c>
      <c r="D201" s="134"/>
      <c r="E201" s="134" t="s">
        <v>187</v>
      </c>
      <c r="F201" s="277">
        <f>H200</f>
        <v>0.39999999999999974</v>
      </c>
      <c r="G201" s="150">
        <v>0</v>
      </c>
      <c r="H201" s="277">
        <f t="shared" si="20"/>
        <v>0.39999999999999974</v>
      </c>
      <c r="I201" s="162"/>
    </row>
    <row r="202" spans="1:9" ht="14.25" x14ac:dyDescent="0.2">
      <c r="A202" s="122" t="s">
        <v>478</v>
      </c>
      <c r="B202" s="134" t="s">
        <v>434</v>
      </c>
      <c r="C202" s="134" t="s">
        <v>404</v>
      </c>
      <c r="D202" s="134"/>
      <c r="E202" s="134" t="s">
        <v>330</v>
      </c>
      <c r="F202" s="277">
        <f>H201</f>
        <v>0.39999999999999974</v>
      </c>
      <c r="G202" s="150">
        <v>0</v>
      </c>
      <c r="H202" s="277">
        <f t="shared" si="20"/>
        <v>0.39999999999999974</v>
      </c>
      <c r="I202" s="162"/>
    </row>
    <row r="203" spans="1:9" ht="15.75" x14ac:dyDescent="0.25">
      <c r="A203" s="121" t="s">
        <v>439</v>
      </c>
      <c r="B203" s="133"/>
      <c r="C203" s="133" t="s">
        <v>440</v>
      </c>
      <c r="D203" s="133"/>
      <c r="E203" s="133"/>
      <c r="F203" s="276"/>
      <c r="G203" s="149"/>
      <c r="H203" s="276"/>
      <c r="I203" s="161"/>
    </row>
    <row r="204" spans="1:9" ht="14.25" x14ac:dyDescent="0.2">
      <c r="A204" s="122" t="s">
        <v>441</v>
      </c>
      <c r="B204" s="134" t="s">
        <v>434</v>
      </c>
      <c r="C204" s="134" t="s">
        <v>334</v>
      </c>
      <c r="D204" s="141" t="s">
        <v>4</v>
      </c>
      <c r="E204" s="134" t="s">
        <v>225</v>
      </c>
      <c r="F204" s="277">
        <f>H202</f>
        <v>0.39999999999999974</v>
      </c>
      <c r="G204" s="150">
        <v>5</v>
      </c>
      <c r="H204" s="277">
        <f t="shared" ref="H204:H210" si="21">F204+TIME(0,G204,0)</f>
        <v>0.40347222222222195</v>
      </c>
      <c r="I204" s="162"/>
    </row>
    <row r="205" spans="1:9" ht="14.25" x14ac:dyDescent="0.2">
      <c r="A205" s="122" t="s">
        <v>442</v>
      </c>
      <c r="B205" s="134" t="s">
        <v>186</v>
      </c>
      <c r="C205" s="134" t="s">
        <v>443</v>
      </c>
      <c r="D205" s="141" t="s">
        <v>4</v>
      </c>
      <c r="E205" s="134" t="s">
        <v>337</v>
      </c>
      <c r="F205" s="277">
        <f t="shared" ref="F205:F210" si="22">H204</f>
        <v>0.40347222222222195</v>
      </c>
      <c r="G205" s="150">
        <v>0</v>
      </c>
      <c r="H205" s="277">
        <f t="shared" si="21"/>
        <v>0.40347222222222195</v>
      </c>
      <c r="I205" s="162"/>
    </row>
    <row r="206" spans="1:9" ht="14.25" x14ac:dyDescent="0.2">
      <c r="A206" s="122" t="s">
        <v>444</v>
      </c>
      <c r="B206" s="134" t="s">
        <v>186</v>
      </c>
      <c r="C206" s="134" t="s">
        <v>339</v>
      </c>
      <c r="D206" s="141" t="s">
        <v>4</v>
      </c>
      <c r="E206" s="134" t="s">
        <v>340</v>
      </c>
      <c r="F206" s="277">
        <f t="shared" si="22"/>
        <v>0.40347222222222195</v>
      </c>
      <c r="G206" s="150">
        <v>0</v>
      </c>
      <c r="H206" s="277">
        <f t="shared" si="21"/>
        <v>0.40347222222222195</v>
      </c>
      <c r="I206" s="162"/>
    </row>
    <row r="207" spans="1:9" ht="14.25" x14ac:dyDescent="0.2">
      <c r="A207" s="122" t="s">
        <v>445</v>
      </c>
      <c r="B207" s="134" t="s">
        <v>186</v>
      </c>
      <c r="C207" s="134" t="s">
        <v>342</v>
      </c>
      <c r="D207" s="134"/>
      <c r="E207" s="134" t="s">
        <v>343</v>
      </c>
      <c r="F207" s="277">
        <f t="shared" si="22"/>
        <v>0.40347222222222195</v>
      </c>
      <c r="G207" s="150">
        <v>0</v>
      </c>
      <c r="H207" s="277">
        <f t="shared" si="21"/>
        <v>0.40347222222222195</v>
      </c>
      <c r="I207" s="162"/>
    </row>
    <row r="208" spans="1:9" ht="14.25" x14ac:dyDescent="0.2">
      <c r="A208" s="122" t="s">
        <v>446</v>
      </c>
      <c r="B208" s="134" t="s">
        <v>186</v>
      </c>
      <c r="C208" s="134" t="s">
        <v>345</v>
      </c>
      <c r="D208" s="134"/>
      <c r="E208" s="134" t="s">
        <v>346</v>
      </c>
      <c r="F208" s="277">
        <f t="shared" si="22"/>
        <v>0.40347222222222195</v>
      </c>
      <c r="G208" s="150">
        <v>0</v>
      </c>
      <c r="H208" s="277">
        <f t="shared" si="21"/>
        <v>0.40347222222222195</v>
      </c>
      <c r="I208" s="162"/>
    </row>
    <row r="209" spans="1:9" ht="14.25" x14ac:dyDescent="0.2">
      <c r="A209" s="122" t="s">
        <v>447</v>
      </c>
      <c r="B209" s="134" t="s">
        <v>186</v>
      </c>
      <c r="C209" s="134" t="s">
        <v>348</v>
      </c>
      <c r="D209" s="141" t="s">
        <v>4</v>
      </c>
      <c r="E209" s="134" t="s">
        <v>215</v>
      </c>
      <c r="F209" s="277">
        <f t="shared" si="22"/>
        <v>0.40347222222222195</v>
      </c>
      <c r="G209" s="150">
        <v>0</v>
      </c>
      <c r="H209" s="277">
        <f t="shared" si="21"/>
        <v>0.40347222222222195</v>
      </c>
      <c r="I209" s="162"/>
    </row>
    <row r="210" spans="1:9" ht="14.25" x14ac:dyDescent="0.2">
      <c r="A210" s="122" t="s">
        <v>448</v>
      </c>
      <c r="B210" s="134" t="s">
        <v>186</v>
      </c>
      <c r="C210" s="134" t="s">
        <v>350</v>
      </c>
      <c r="D210" s="134"/>
      <c r="E210" s="134" t="s">
        <v>351</v>
      </c>
      <c r="F210" s="277">
        <f t="shared" si="22"/>
        <v>0.40347222222222195</v>
      </c>
      <c r="G210" s="150">
        <v>0</v>
      </c>
      <c r="H210" s="277">
        <f t="shared" si="21"/>
        <v>0.40347222222222195</v>
      </c>
      <c r="I210" s="162"/>
    </row>
    <row r="211" spans="1:9" ht="15.75" x14ac:dyDescent="0.25">
      <c r="A211" s="121" t="s">
        <v>449</v>
      </c>
      <c r="B211" s="133"/>
      <c r="C211" s="133" t="s">
        <v>450</v>
      </c>
      <c r="D211" s="133"/>
      <c r="E211" s="133"/>
      <c r="F211" s="276"/>
      <c r="G211" s="149"/>
      <c r="H211" s="276"/>
      <c r="I211" s="161"/>
    </row>
    <row r="212" spans="1:9" ht="14.25" x14ac:dyDescent="0.2">
      <c r="A212" s="122" t="s">
        <v>451</v>
      </c>
      <c r="B212" s="134" t="s">
        <v>186</v>
      </c>
      <c r="C212" s="134" t="s">
        <v>414</v>
      </c>
      <c r="D212" s="134"/>
      <c r="E212" s="134" t="s">
        <v>356</v>
      </c>
      <c r="F212" s="277">
        <f>H210</f>
        <v>0.40347222222222195</v>
      </c>
      <c r="G212" s="150">
        <v>3</v>
      </c>
      <c r="H212" s="277">
        <f>F212+TIME(0,G212,0)</f>
        <v>0.40555555555555528</v>
      </c>
      <c r="I212" s="162"/>
    </row>
    <row r="213" spans="1:9" ht="14.25" x14ac:dyDescent="0.2">
      <c r="A213" s="125" t="s">
        <v>495</v>
      </c>
      <c r="B213" s="137" t="s">
        <v>496</v>
      </c>
      <c r="C213" s="137" t="s">
        <v>494</v>
      </c>
      <c r="D213" s="137"/>
      <c r="E213" s="137" t="s">
        <v>475</v>
      </c>
      <c r="F213" s="280">
        <f>H212</f>
        <v>0.40555555555555528</v>
      </c>
      <c r="G213" s="153">
        <v>3</v>
      </c>
      <c r="H213" s="280">
        <f>F213+TIME(0,G213,0)</f>
        <v>0.40763888888888861</v>
      </c>
      <c r="I213" s="165"/>
    </row>
    <row r="215" spans="1:9" ht="15.75" x14ac:dyDescent="0.25">
      <c r="A215" s="118" t="s">
        <v>378</v>
      </c>
      <c r="B215" s="130"/>
      <c r="C215" s="130" t="s">
        <v>597</v>
      </c>
      <c r="D215" s="130"/>
      <c r="E215" s="130"/>
      <c r="F215" s="273"/>
      <c r="G215" s="146"/>
      <c r="H215" s="273"/>
      <c r="I215" s="158"/>
    </row>
    <row r="216" spans="1:9" ht="15" x14ac:dyDescent="0.2">
      <c r="A216" s="120" t="s">
        <v>452</v>
      </c>
      <c r="B216" s="132"/>
      <c r="C216" s="132"/>
      <c r="D216" s="132"/>
      <c r="E216" s="132"/>
      <c r="F216" s="275">
        <f>H213</f>
        <v>0.40763888888888861</v>
      </c>
      <c r="G216" s="148">
        <v>0</v>
      </c>
      <c r="H216" s="275">
        <f>F216+TIME(0,G216,0)</f>
        <v>0.40763888888888861</v>
      </c>
      <c r="I216" s="160"/>
    </row>
    <row r="218" spans="1:9" ht="15.75" x14ac:dyDescent="0.25">
      <c r="A218" s="126" t="s">
        <v>453</v>
      </c>
      <c r="B218" s="138"/>
      <c r="C218" s="138" t="s">
        <v>454</v>
      </c>
      <c r="D218" s="138"/>
      <c r="E218" s="138"/>
      <c r="F218" s="281"/>
      <c r="G218" s="154"/>
      <c r="H218" s="281"/>
      <c r="I218" s="138"/>
    </row>
    <row r="219" spans="1:9" ht="30" x14ac:dyDescent="0.2">
      <c r="A219" s="128" t="s">
        <v>455</v>
      </c>
      <c r="B219" s="139" t="s">
        <v>183</v>
      </c>
      <c r="C219" s="139" t="s">
        <v>456</v>
      </c>
      <c r="D219" s="144" t="s">
        <v>257</v>
      </c>
      <c r="E219" s="139" t="s">
        <v>205</v>
      </c>
      <c r="F219" s="283">
        <f>H216</f>
        <v>0.40763888888888861</v>
      </c>
      <c r="G219" s="156">
        <v>1</v>
      </c>
      <c r="H219" s="283">
        <f>F219+TIME(0,G219,0)</f>
        <v>0.40833333333333305</v>
      </c>
      <c r="I219" s="139"/>
    </row>
    <row r="220" spans="1:9" ht="30" x14ac:dyDescent="0.2">
      <c r="A220" s="128" t="s">
        <v>457</v>
      </c>
      <c r="B220" s="139" t="s">
        <v>183</v>
      </c>
      <c r="C220" s="139" t="s">
        <v>276</v>
      </c>
      <c r="D220" s="144" t="s">
        <v>257</v>
      </c>
      <c r="E220" s="139" t="s">
        <v>205</v>
      </c>
      <c r="F220" s="283">
        <f>H219</f>
        <v>0.40833333333333305</v>
      </c>
      <c r="G220" s="156">
        <v>1</v>
      </c>
      <c r="H220" s="283">
        <f>F220+TIME(0,G220,0)</f>
        <v>0.40902777777777749</v>
      </c>
      <c r="I220" s="139"/>
    </row>
    <row r="221" spans="1:9" ht="15" x14ac:dyDescent="0.2">
      <c r="A221" s="128" t="s">
        <v>458</v>
      </c>
      <c r="B221" s="139" t="s">
        <v>186</v>
      </c>
      <c r="C221" s="139" t="s">
        <v>11</v>
      </c>
      <c r="D221" s="139"/>
      <c r="E221" s="139" t="s">
        <v>205</v>
      </c>
      <c r="F221" s="283">
        <f>H220</f>
        <v>0.40902777777777749</v>
      </c>
      <c r="G221" s="156">
        <v>0</v>
      </c>
      <c r="H221" s="283">
        <f>F221+TIME(0,G221,0)</f>
        <v>0.40902777777777749</v>
      </c>
      <c r="I221" s="139"/>
    </row>
    <row r="222" spans="1:9" x14ac:dyDescent="0.2">
      <c r="A222" s="127"/>
      <c r="B222" s="127"/>
      <c r="C222" s="127" t="s">
        <v>358</v>
      </c>
      <c r="D222" s="127"/>
      <c r="E222" s="127"/>
      <c r="F222" s="282"/>
      <c r="G222" s="155">
        <f>(H222-H221) * 24 * 60</f>
        <v>131.00000000000043</v>
      </c>
      <c r="H222" s="282">
        <v>0.5</v>
      </c>
      <c r="I222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8:I138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28" r:id="rId52"/>
    <hyperlink ref="D143" r:id="rId53"/>
    <hyperlink ref="D146" r:id="rId54"/>
    <hyperlink ref="D147" r:id="rId55"/>
    <hyperlink ref="D149" r:id="rId56"/>
    <hyperlink ref="D150" r:id="rId57"/>
    <hyperlink ref="D151" r:id="rId58"/>
    <hyperlink ref="D152" r:id="rId59"/>
    <hyperlink ref="D157" r:id="rId60"/>
    <hyperlink ref="D159" r:id="rId61"/>
    <hyperlink ref="D161" r:id="rId62"/>
    <hyperlink ref="D164" r:id="rId63"/>
    <hyperlink ref="D165" r:id="rId64"/>
    <hyperlink ref="D166" r:id="rId65"/>
    <hyperlink ref="D167" r:id="rId66"/>
    <hyperlink ref="D168" r:id="rId67"/>
    <hyperlink ref="D169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0" r:id="rId77"/>
    <hyperlink ref="D184" r:id="rId78"/>
    <hyperlink ref="D193" r:id="rId79"/>
    <hyperlink ref="D194" r:id="rId80"/>
    <hyperlink ref="D204" r:id="rId81"/>
    <hyperlink ref="D205" r:id="rId82"/>
    <hyperlink ref="D206" r:id="rId83"/>
    <hyperlink ref="D209" r:id="rId84"/>
    <hyperlink ref="D219" r:id="rId85"/>
    <hyperlink ref="D220" r:id="rId86"/>
  </hyperlinks>
  <pageMargins left="0.7" right="0.7" top="0.75" bottom="0.75" header="0.3" footer="0.3"/>
  <pageSetup paperSize="9" orientation="portrait" r:id="rId87"/>
  <legacyDrawing r:id="rId8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R1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549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61" t="s">
        <v>510</v>
      </c>
      <c r="B2" s="461"/>
      <c r="C2" s="461"/>
      <c r="D2" s="461"/>
      <c r="E2" s="461"/>
      <c r="F2" s="461"/>
      <c r="G2" s="461"/>
      <c r="H2" s="461"/>
      <c r="I2" s="184"/>
    </row>
    <row r="3" spans="1:9" s="186" customFormat="1" ht="15.75" customHeight="1" x14ac:dyDescent="0.2">
      <c r="A3" s="462" t="s">
        <v>511</v>
      </c>
      <c r="B3" s="462"/>
      <c r="C3" s="462"/>
      <c r="D3" s="462"/>
      <c r="E3" s="462"/>
      <c r="F3" s="462"/>
      <c r="G3" s="462"/>
      <c r="H3" s="462"/>
    </row>
    <row r="4" spans="1:9" ht="15.75" customHeight="1" x14ac:dyDescent="0.2">
      <c r="A4" s="463" t="s">
        <v>512</v>
      </c>
      <c r="B4" s="463"/>
      <c r="C4" s="463"/>
      <c r="D4" s="463"/>
      <c r="E4" s="463"/>
      <c r="F4" s="463"/>
      <c r="G4" s="463"/>
      <c r="H4" s="463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513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60"/>
      <c r="D7" s="460"/>
      <c r="E7" s="460"/>
      <c r="F7" s="460"/>
      <c r="G7" s="460"/>
      <c r="H7" s="460"/>
      <c r="I7" s="460"/>
    </row>
    <row r="8" spans="1:9" ht="15.75" customHeight="1" x14ac:dyDescent="0.2">
      <c r="A8" s="195"/>
      <c r="B8" s="459" t="s">
        <v>514</v>
      </c>
      <c r="C8" s="459"/>
      <c r="D8" s="459"/>
      <c r="E8" s="459"/>
      <c r="F8" s="459"/>
      <c r="G8" s="459"/>
      <c r="H8" s="459"/>
      <c r="I8" s="459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515</v>
      </c>
      <c r="D10" s="204" t="s">
        <v>516</v>
      </c>
      <c r="E10" s="204" t="s">
        <v>517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515</v>
      </c>
      <c r="D11" s="211" t="s">
        <v>518</v>
      </c>
      <c r="E11" s="212" t="s">
        <v>517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515</v>
      </c>
      <c r="D12" s="218" t="s">
        <v>519</v>
      </c>
      <c r="E12" s="204" t="s">
        <v>517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520</v>
      </c>
      <c r="E13" s="212" t="s">
        <v>517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521</v>
      </c>
      <c r="E14" s="222" t="s">
        <v>517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522</v>
      </c>
      <c r="E15" s="212" t="s">
        <v>517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515</v>
      </c>
      <c r="D16" s="204" t="s">
        <v>185</v>
      </c>
      <c r="E16" s="204" t="s">
        <v>517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60"/>
      <c r="D18" s="460"/>
      <c r="E18" s="460"/>
      <c r="F18" s="460"/>
      <c r="G18" s="460"/>
      <c r="H18" s="460"/>
      <c r="I18" s="460"/>
    </row>
    <row r="19" spans="1:9" ht="15.75" customHeight="1" x14ac:dyDescent="0.2">
      <c r="A19" s="195"/>
      <c r="B19" s="459" t="s">
        <v>523</v>
      </c>
      <c r="C19" s="459"/>
      <c r="D19" s="459"/>
      <c r="E19" s="459"/>
      <c r="F19" s="459"/>
      <c r="G19" s="459"/>
      <c r="H19" s="459"/>
      <c r="I19" s="459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515</v>
      </c>
      <c r="D21" s="204" t="s">
        <v>516</v>
      </c>
      <c r="E21" s="204" t="s">
        <v>517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515</v>
      </c>
      <c r="D22" s="218" t="s">
        <v>519</v>
      </c>
      <c r="E22" s="212" t="s">
        <v>517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521</v>
      </c>
      <c r="E23" s="204" t="s">
        <v>517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524</v>
      </c>
      <c r="E24" s="212" t="s">
        <v>517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525</v>
      </c>
      <c r="E25" s="222" t="s">
        <v>517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526</v>
      </c>
      <c r="E26" s="212" t="s">
        <v>517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515</v>
      </c>
      <c r="D27" s="204" t="s">
        <v>185</v>
      </c>
      <c r="E27" s="204" t="s">
        <v>517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60"/>
      <c r="D29" s="460"/>
      <c r="E29" s="460"/>
      <c r="F29" s="460"/>
      <c r="G29" s="460"/>
      <c r="H29" s="460"/>
      <c r="I29" s="460"/>
    </row>
    <row r="30" spans="1:9" ht="15.75" customHeight="1" x14ac:dyDescent="0.2">
      <c r="A30" s="195"/>
      <c r="B30" s="459" t="s">
        <v>527</v>
      </c>
      <c r="C30" s="459"/>
      <c r="D30" s="459"/>
      <c r="E30" s="459"/>
      <c r="F30" s="459"/>
      <c r="G30" s="459"/>
      <c r="H30" s="459"/>
      <c r="I30" s="459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515</v>
      </c>
      <c r="D32" s="204" t="s">
        <v>516</v>
      </c>
      <c r="E32" s="204" t="s">
        <v>517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515</v>
      </c>
      <c r="D33" s="218" t="s">
        <v>519</v>
      </c>
      <c r="E33" s="212" t="s">
        <v>517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528</v>
      </c>
      <c r="E34" s="204" t="s">
        <v>517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529</v>
      </c>
      <c r="E35" s="212" t="s">
        <v>517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530</v>
      </c>
      <c r="E36" s="204" t="s">
        <v>517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531</v>
      </c>
      <c r="E37" s="212" t="s">
        <v>517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532</v>
      </c>
      <c r="E38" s="204" t="s">
        <v>513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515</v>
      </c>
      <c r="D39" s="236" t="s">
        <v>533</v>
      </c>
      <c r="E39" s="238" t="s">
        <v>517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534</v>
      </c>
      <c r="E40" s="241" t="s">
        <v>517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535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536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537</v>
      </c>
      <c r="C45" s="251" t="s">
        <v>538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539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540</v>
      </c>
      <c r="D47" s="245" t="s">
        <v>537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541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542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501</v>
      </c>
    </row>
    <row r="2" spans="1:2" x14ac:dyDescent="0.2">
      <c r="A2" s="53" t="s">
        <v>129</v>
      </c>
      <c r="B2" t="s">
        <v>502</v>
      </c>
    </row>
    <row r="3" spans="1:2" ht="13.5" thickBot="1" x14ac:dyDescent="0.25">
      <c r="A3" s="53" t="s">
        <v>130</v>
      </c>
      <c r="B3" t="s">
        <v>503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2015-03-09T10:12:01Z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