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r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39" r:id="rId6"/>
    <sheet name="TGaj Agenda" sheetId="836" r:id="rId7"/>
    <sheet name="CAC" sheetId="840" r:id="rId8"/>
    <sheet name="Parameters" sheetId="782" r:id="rId9"/>
  </sheets>
  <definedNames>
    <definedName name="all" localSheetId="2">#REF!</definedName>
    <definedName name="all" localSheetId="6">#REF!</definedName>
    <definedName name="all">#REF!</definedName>
    <definedName name="cc" localSheetId="2">#REF!</definedName>
    <definedName name="cc" localSheetId="6">#REF!</definedName>
    <definedName name="cc">#REF!</definedName>
    <definedName name="circular" localSheetId="2">#REF!</definedName>
    <definedName name="circular" localSheetId="6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6">'TGaj Agenda'!$A$1:$I$52</definedName>
    <definedName name="_xlnm.Print_Area" localSheetId="0">Title!$B$1:$O$31</definedName>
    <definedName name="Print_Area_MI" localSheetId="2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6">#REF!</definedName>
    <definedName name="sm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40" l="1"/>
  <c r="H26" i="840"/>
  <c r="F26" i="840"/>
  <c r="H24" i="840"/>
  <c r="F24" i="840"/>
  <c r="H22" i="840"/>
  <c r="F22" i="840"/>
  <c r="H20" i="840"/>
  <c r="F20" i="840"/>
  <c r="H18" i="840"/>
  <c r="F18" i="840"/>
  <c r="H16" i="840"/>
  <c r="F16" i="840"/>
  <c r="H14" i="840"/>
  <c r="A8" i="840"/>
  <c r="A3" i="840"/>
  <c r="A2" i="840"/>
  <c r="A1" i="840"/>
  <c r="G221" i="839"/>
  <c r="H220" i="839"/>
  <c r="F220" i="839"/>
  <c r="H219" i="839"/>
  <c r="F219" i="839"/>
  <c r="H218" i="839"/>
  <c r="F218" i="839"/>
  <c r="H215" i="839"/>
  <c r="F215" i="839"/>
  <c r="H212" i="839"/>
  <c r="F212" i="839"/>
  <c r="H211" i="839"/>
  <c r="F211" i="839"/>
  <c r="H209" i="839"/>
  <c r="F209" i="839"/>
  <c r="H208" i="839"/>
  <c r="F208" i="839"/>
  <c r="H207" i="839"/>
  <c r="F207" i="839"/>
  <c r="H206" i="839"/>
  <c r="F206" i="839"/>
  <c r="H205" i="839"/>
  <c r="F205" i="839"/>
  <c r="H204" i="839"/>
  <c r="F204" i="839"/>
  <c r="H203" i="839"/>
  <c r="F203" i="839"/>
  <c r="H201" i="839"/>
  <c r="F201" i="839"/>
  <c r="H200" i="839"/>
  <c r="F200" i="839"/>
  <c r="H199" i="839"/>
  <c r="F199" i="839"/>
  <c r="H198" i="839"/>
  <c r="F198" i="839"/>
  <c r="H197" i="839"/>
  <c r="F197" i="839"/>
  <c r="H196" i="839"/>
  <c r="F196" i="839"/>
  <c r="H194" i="839"/>
  <c r="F194" i="839"/>
  <c r="H193" i="839"/>
  <c r="F193" i="839"/>
  <c r="H192" i="839"/>
  <c r="F192" i="839"/>
  <c r="H188" i="839"/>
  <c r="F188" i="839"/>
  <c r="H185" i="839"/>
  <c r="F185" i="839"/>
  <c r="H184" i="839"/>
  <c r="F184" i="839"/>
  <c r="H183" i="839"/>
  <c r="F183" i="839"/>
  <c r="H182" i="839"/>
  <c r="F182" i="839"/>
  <c r="H181" i="839"/>
  <c r="F181" i="839"/>
  <c r="H179" i="839"/>
  <c r="F179" i="839"/>
  <c r="H178" i="839"/>
  <c r="F178" i="839"/>
  <c r="H176" i="839"/>
  <c r="F176" i="839"/>
  <c r="H175" i="839"/>
  <c r="F175" i="839"/>
  <c r="H174" i="839"/>
  <c r="F174" i="839"/>
  <c r="H173" i="839"/>
  <c r="F173" i="839"/>
  <c r="H172" i="839"/>
  <c r="F172" i="839"/>
  <c r="H171" i="839"/>
  <c r="F171" i="839"/>
  <c r="H170" i="839"/>
  <c r="F170" i="839"/>
  <c r="H168" i="839"/>
  <c r="F168" i="839"/>
  <c r="H167" i="839"/>
  <c r="F167" i="839"/>
  <c r="H166" i="839"/>
  <c r="F166" i="839"/>
  <c r="H165" i="839"/>
  <c r="F165" i="839"/>
  <c r="H164" i="839"/>
  <c r="F164" i="839"/>
  <c r="H163" i="839"/>
  <c r="F163" i="839"/>
  <c r="H161" i="839"/>
  <c r="F161" i="839"/>
  <c r="H160" i="839"/>
  <c r="F160" i="839"/>
  <c r="H159" i="839"/>
  <c r="F159" i="839"/>
  <c r="H158" i="839"/>
  <c r="F158" i="839"/>
  <c r="H157" i="839"/>
  <c r="F157" i="839"/>
  <c r="H156" i="839"/>
  <c r="F156" i="839"/>
  <c r="H152" i="839"/>
  <c r="F152" i="839"/>
  <c r="H151" i="839"/>
  <c r="F151" i="839"/>
  <c r="H150" i="839"/>
  <c r="F150" i="839"/>
  <c r="H149" i="839"/>
  <c r="F149" i="839"/>
  <c r="H148" i="839"/>
  <c r="F148" i="839"/>
  <c r="H147" i="839"/>
  <c r="F147" i="839"/>
  <c r="H146" i="839"/>
  <c r="F146" i="839"/>
  <c r="H145" i="839"/>
  <c r="F145" i="839"/>
  <c r="H142" i="839"/>
  <c r="F142" i="839"/>
  <c r="H141" i="839"/>
  <c r="F141" i="839"/>
  <c r="H140" i="839"/>
  <c r="G135" i="839"/>
  <c r="H134" i="839"/>
  <c r="F134" i="839"/>
  <c r="H132" i="839"/>
  <c r="F132" i="839"/>
  <c r="H131" i="839"/>
  <c r="F131" i="839"/>
  <c r="H130" i="839"/>
  <c r="F130" i="839"/>
  <c r="H129" i="839"/>
  <c r="F129" i="839"/>
  <c r="H128" i="839"/>
  <c r="F128" i="839"/>
  <c r="H127" i="839"/>
  <c r="F127" i="839"/>
  <c r="H126" i="839"/>
  <c r="F126" i="839"/>
  <c r="H125" i="839"/>
  <c r="F125" i="839"/>
  <c r="H124" i="839"/>
  <c r="F124" i="839"/>
  <c r="H123" i="839"/>
  <c r="F123" i="839"/>
  <c r="H120" i="839"/>
  <c r="F120" i="839"/>
  <c r="H119" i="839"/>
  <c r="F119" i="839"/>
  <c r="H117" i="839"/>
  <c r="F117" i="839"/>
  <c r="H116" i="839"/>
  <c r="F116" i="839"/>
  <c r="H115" i="839"/>
  <c r="F115" i="839"/>
  <c r="H114" i="839"/>
  <c r="F114" i="839"/>
  <c r="H110" i="839"/>
  <c r="F110" i="839"/>
  <c r="H109" i="839"/>
  <c r="F109" i="839"/>
  <c r="H106" i="839"/>
  <c r="F106" i="839"/>
  <c r="H105" i="839"/>
  <c r="F105" i="839"/>
  <c r="H104" i="839"/>
  <c r="F104" i="839"/>
  <c r="H103" i="839"/>
  <c r="F103" i="839"/>
  <c r="H102" i="839"/>
  <c r="F102" i="839"/>
  <c r="H99" i="839"/>
  <c r="F99" i="839"/>
  <c r="H98" i="839"/>
  <c r="F98" i="839"/>
  <c r="H97" i="839"/>
  <c r="G92" i="839"/>
  <c r="H91" i="839"/>
  <c r="F91" i="839"/>
  <c r="H89" i="839"/>
  <c r="F89" i="839"/>
  <c r="H88" i="839"/>
  <c r="F88" i="839"/>
  <c r="H86" i="839"/>
  <c r="F86" i="839"/>
  <c r="H85" i="839"/>
  <c r="F85" i="839"/>
  <c r="H84" i="839"/>
  <c r="F84" i="839"/>
  <c r="H83" i="839"/>
  <c r="F83" i="839"/>
  <c r="H82" i="839"/>
  <c r="F82" i="839"/>
  <c r="H81" i="839"/>
  <c r="F81" i="839"/>
  <c r="H80" i="839"/>
  <c r="F80" i="839"/>
  <c r="H78" i="839"/>
  <c r="F78" i="839"/>
  <c r="H77" i="839"/>
  <c r="F77" i="839"/>
  <c r="H76" i="839"/>
  <c r="F76" i="839"/>
  <c r="H75" i="839"/>
  <c r="F75" i="839"/>
  <c r="H74" i="839"/>
  <c r="F74" i="839"/>
  <c r="H73" i="839"/>
  <c r="F73" i="839"/>
  <c r="H71" i="839"/>
  <c r="F71" i="839"/>
  <c r="H70" i="839"/>
  <c r="F70" i="839"/>
  <c r="H69" i="839"/>
  <c r="F69" i="839"/>
  <c r="H68" i="839"/>
  <c r="F68" i="839"/>
  <c r="H67" i="839"/>
  <c r="F67" i="839"/>
  <c r="H66" i="839"/>
  <c r="F66" i="839"/>
  <c r="H65" i="839"/>
  <c r="F65" i="839"/>
  <c r="H64" i="839"/>
  <c r="F64" i="839"/>
  <c r="H63" i="839"/>
  <c r="F63" i="839"/>
  <c r="H62" i="839"/>
  <c r="F62" i="839"/>
  <c r="H61" i="839"/>
  <c r="F61" i="839"/>
  <c r="H57" i="839"/>
  <c r="F57" i="839"/>
  <c r="H56" i="839"/>
  <c r="F56" i="839"/>
  <c r="H55" i="839"/>
  <c r="F55" i="839"/>
  <c r="H54" i="839"/>
  <c r="F54" i="839"/>
  <c r="H53" i="839"/>
  <c r="F53" i="839"/>
  <c r="H52" i="839"/>
  <c r="F52" i="839"/>
  <c r="H51" i="839"/>
  <c r="F51" i="839"/>
  <c r="H50" i="839"/>
  <c r="F50" i="839"/>
  <c r="H49" i="839"/>
  <c r="F49" i="839"/>
  <c r="H48" i="839"/>
  <c r="F48" i="839"/>
  <c r="H47" i="839"/>
  <c r="F47" i="839"/>
  <c r="H46" i="839"/>
  <c r="F46" i="839"/>
  <c r="H43" i="839"/>
  <c r="F43" i="839"/>
  <c r="H42" i="839"/>
  <c r="F42" i="839"/>
  <c r="H41" i="839"/>
  <c r="F41" i="839"/>
  <c r="H40" i="839"/>
  <c r="F40" i="839"/>
  <c r="H39" i="839"/>
  <c r="F39" i="839"/>
  <c r="H38" i="839"/>
  <c r="F38" i="839"/>
  <c r="H37" i="839"/>
  <c r="F37" i="839"/>
  <c r="H35" i="839"/>
  <c r="F35" i="839"/>
  <c r="H34" i="839"/>
  <c r="F34" i="839"/>
  <c r="H33" i="839"/>
  <c r="F33" i="839"/>
  <c r="H32" i="839"/>
  <c r="F32" i="839"/>
  <c r="H31" i="839"/>
  <c r="F31" i="839"/>
  <c r="H30" i="839"/>
  <c r="F30" i="839"/>
  <c r="H29" i="839"/>
  <c r="F29" i="839"/>
  <c r="H28" i="839"/>
  <c r="F28" i="839"/>
  <c r="H27" i="839"/>
  <c r="F27" i="839"/>
  <c r="H26" i="839"/>
  <c r="F26" i="839"/>
  <c r="H24" i="839"/>
  <c r="F24" i="839"/>
  <c r="H20" i="839"/>
  <c r="F20" i="839"/>
  <c r="H19" i="839"/>
  <c r="F19" i="839"/>
  <c r="H18" i="839"/>
  <c r="F18" i="839"/>
  <c r="H17" i="839"/>
  <c r="F17" i="839"/>
  <c r="H16" i="839"/>
  <c r="F16" i="839"/>
  <c r="H15" i="839"/>
  <c r="A8" i="839"/>
  <c r="A3" i="839"/>
  <c r="A2" i="839"/>
  <c r="A1" i="839"/>
  <c r="B8" i="782"/>
  <c r="H33" i="836"/>
  <c r="H34" i="836"/>
  <c r="H35" i="836"/>
  <c r="H36" i="836"/>
  <c r="H37" i="836"/>
  <c r="H38" i="836"/>
  <c r="H39" i="836"/>
  <c r="H40" i="836"/>
  <c r="H22" i="836"/>
  <c r="H23" i="836"/>
  <c r="H24" i="836"/>
  <c r="H25" i="836"/>
  <c r="H26" i="836"/>
  <c r="H27" i="836"/>
  <c r="H11" i="836"/>
  <c r="H12" i="836"/>
  <c r="H13" i="836"/>
  <c r="H14" i="836"/>
  <c r="H15" i="836"/>
  <c r="H16" i="836"/>
  <c r="L31" i="20"/>
  <c r="L29" i="20"/>
  <c r="L27" i="20"/>
  <c r="B1" i="779"/>
  <c r="B2" i="20"/>
  <c r="B5" i="779"/>
  <c r="U5" i="779"/>
  <c r="B5" i="782"/>
  <c r="B7" i="782"/>
  <c r="B3" i="779"/>
  <c r="B5" i="20"/>
  <c r="B7" i="20"/>
  <c r="AA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<sst xmlns="http://schemas.openxmlformats.org/spreadsheetml/2006/main" count="1206" uniqueCount="598">
  <si>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</si>
  <si>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</si>
  <si>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</si>
  <si>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</si>
  <si>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</si>
  <si>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</si>
  <si>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</si>
  <si>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</si>
  <si>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</si>
  <si>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</si>
  <si>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</si>
  <si>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</si>
  <si>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</si>
  <si>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</si>
  <si>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</si>
  <si>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</si>
  <si>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</si>
  <si>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</si>
  <si>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</si>
  <si>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</si>
  <si>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</si>
  <si>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</si>
  <si>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</si>
  <si>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</si>
  <si>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</si>
  <si>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</si>
  <si>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</si>
  <si>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</si>
  <si>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</si>
  <si>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</si>
  <si>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</si>
  <si>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</si>
  <si>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</si>
  <si>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</si>
  <si>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</si>
  <si>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</si>
  <si>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</si>
  <si>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</si>
  <si>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</si>
  <si>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</si>
  <si>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</si>
  <si>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</si>
  <si>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</si>
  <si>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</si>
  <si>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</si>
  <si>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</si>
  <si>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</si>
  <si>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</si>
  <si>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</si>
  <si>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</si>
  <si>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</si>
  <si>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</si>
  <si>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</si>
  <si>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</si>
  <si>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</si>
  <si>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</si>
  <si>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</si>
  <si>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</si>
  <si>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</si>
  <si>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</si>
  <si>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</si>
  <si>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</si>
  <si>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</si>
  <si>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</si>
  <si>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</si>
  <si>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</si>
  <si>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</si>
  <si>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</si>
  <si>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</si>
  <si>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</si>
  <si>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</si>
  <si>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</si>
  <si>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</si>
  <si>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</si>
  <si>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</si>
  <si>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</si>
  <si>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</si>
  <si>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</si>
  <si>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</si>
  <si>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</si>
  <si>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</si>
  <si>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</si>
  <si>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</si>
  <si>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</si>
  <si>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</si>
  <si>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</si>
  <si>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</si>
  <si>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</si>
  <si>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</si>
  <si>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</si>
  <si>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</si>
  <si>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</si>
  <si>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</si>
  <si>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</si>
  <si>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</si>
  <si>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</si>
  <si>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</si>
  <si>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</si>
  <si>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</si>
  <si>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</si>
  <si>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</si>
  <si>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</si>
  <si>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</si>
  <si>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</si>
  <si>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</si>
  <si>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</si>
  <si>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</si>
  <si>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</si>
  <si>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</si>
  <si>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</si>
  <si>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</si>
  <si>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</si>
  <si>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</si>
  <si>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</si>
  <si>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</si>
  <si>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</si>
  <si>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</si>
  <si>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</si>
  <si>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</si>
  <si>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</si>
  <si>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</si>
  <si>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</si>
  <si>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</si>
  <si>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</si>
  <si>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</si>
  <si>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</si>
  <si>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</si>
  <si>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</si>
  <si>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</si>
  <si>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</si>
  <si>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</si>
  <si>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</si>
  <si>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</si>
  <si>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</si>
  <si>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</si>
  <si>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</si>
  <si>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</si>
  <si>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</si>
  <si>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</si>
  <si>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</si>
  <si>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</si>
  <si>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</si>
  <si>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</si>
  <si>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</si>
  <si>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</si>
  <si>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</si>
  <si>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</si>
  <si>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</si>
  <si>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</si>
  <si>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</si>
  <si>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</si>
  <si>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</si>
  <si>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</si>
  <si>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</si>
  <si>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</si>
  <si>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</si>
  <si>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</si>
  <si>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</si>
  <si>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</si>
  <si>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</si>
  <si>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</si>
  <si>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</si>
  <si>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</si>
  <si>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</si>
  <si>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</si>
  <si>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</si>
  <si>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</si>
  <si>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</si>
  <si>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</si>
  <si>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</si>
  <si>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</si>
  <si>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</si>
  <si>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</si>
  <si>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</si>
  <si>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</si>
  <si>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</si>
  <si>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</si>
  <si>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</si>
  <si>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</si>
  <si>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</si>
  <si>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</si>
  <si>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</si>
  <si>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</si>
  <si>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</si>
  <si>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</si>
  <si>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</si>
  <si>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</si>
  <si>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</si>
  <si>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</si>
  <si>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</si>
  <si>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</si>
  <si>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</si>
  <si>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</si>
  <si>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</si>
  <si>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</si>
  <si>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</si>
  <si>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</si>
  <si>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</si>
  <si>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</si>
  <si>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</si>
  <si>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</si>
  <si>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</si>
  <si>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</si>
  <si>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</si>
  <si>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</si>
  <si>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</si>
  <si>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</si>
  <si>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</si>
  <si>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</si>
  <si>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</si>
  <si>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</si>
  <si>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</si>
  <si>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</si>
  <si>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</si>
  <si>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</si>
  <si>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</si>
  <si>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</si>
  <si>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</si>
  <si>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</si>
  <si>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</si>
  <si>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</si>
  <si>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</si>
  <si>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</si>
  <si>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</si>
  <si>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</si>
  <si>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</si>
  <si>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</si>
  <si>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</si>
  <si>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</si>
  <si>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</si>
  <si>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</si>
  <si>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</si>
  <si>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</si>
  <si>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</si>
  <si>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</si>
  <si>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</si>
  <si>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</si>
  <si>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</si>
  <si>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</si>
  <si>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</si>
  <si>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</si>
  <si>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</si>
  <si>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</si>
  <si>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</si>
  <si>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</si>
  <si>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</si>
  <si>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</si>
  <si>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</si>
  <si>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</si>
  <si>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</si>
  <si>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</si>
  <si>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</si>
  <si>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</si>
  <si>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</si>
  <si>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</si>
  <si>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</si>
  <si>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</si>
  <si>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</si>
  <si>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</si>
  <si>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</si>
  <si>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</si>
  <si>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</si>
  <si>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</si>
  <si>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</si>
  <si>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</si>
  <si>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</si>
  <si>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</si>
  <si>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</si>
  <si>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</si>
  <si>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</si>
  <si>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</si>
  <si>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</si>
  <si>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</si>
  <si>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</si>
  <si>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</si>
  <si>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</si>
  <si>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</si>
  <si>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</si>
  <si>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</si>
  <si>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</si>
  <si>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</si>
  <si>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</si>
  <si>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</si>
  <si>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</si>
  <si>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</si>
  <si>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</si>
  <si>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</si>
  <si>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</si>
  <si>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</si>
  <si>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</si>
  <si>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</si>
  <si>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</si>
  <si>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</si>
  <si>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</si>
  <si>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</si>
  <si>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</si>
  <si>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</si>
  <si>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</si>
  <si>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</si>
  <si>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</si>
  <si>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</si>
  <si>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</si>
  <si>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</si>
  <si>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</si>
  <si>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</si>
  <si>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</si>
  <si>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</si>
  <si>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</si>
  <si>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</si>
  <si>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</si>
  <si>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</si>
  <si>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</si>
  <si>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</si>
  <si>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</si>
  <si>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</si>
  <si>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</si>
  <si>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</si>
  <si>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</si>
  <si>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</si>
  <si>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</si>
  <si>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</si>
  <si>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</si>
  <si>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</si>
  <si>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</si>
  <si>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</si>
  <si>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</si>
  <si>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</si>
  <si>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</si>
  <si>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</si>
  <si>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</si>
  <si>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</si>
  <si>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</si>
  <si>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</si>
  <si>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</si>
  <si>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</si>
  <si>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</si>
  <si>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</si>
  <si>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</si>
  <si>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</si>
  <si>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</si>
  <si>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</si>
  <si>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</si>
  <si>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</si>
  <si>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</si>
  <si>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</si>
  <si>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</si>
  <si>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</si>
  <si>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</si>
  <si>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</si>
  <si>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</si>
  <si>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</si>
  <si>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</si>
  <si>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</si>
  <si>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</si>
  <si>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</si>
  <si>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</si>
  <si>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</si>
  <si>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</si>
  <si>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</si>
  <si>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</si>
  <si>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</si>
  <si>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</si>
  <si>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</si>
  <si>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</si>
  <si>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</si>
  <si>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</si>
  <si>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</si>
  <si>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</si>
  <si>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</si>
  <si>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</si>
  <si>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</si>
  <si>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</si>
  <si>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</si>
  <si>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</si>
  <si>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</si>
  <si>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</si>
  <si>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</si>
  <si>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</si>
  <si>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</si>
  <si>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</si>
  <si>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</si>
  <si>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</si>
  <si>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</si>
  <si>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</si>
  <si>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</si>
  <si>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</si>
  <si>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</si>
  <si>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</si>
  <si>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</si>
  <si>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</si>
  <si>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</si>
  <si>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</si>
  <si>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</si>
  <si>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</si>
  <si>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</si>
  <si>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</si>
  <si>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</si>
  <si>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</si>
  <si>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</si>
  <si>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</si>
  <si>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</si>
  <si>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</si>
  <si>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</si>
  <si>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</si>
  <si>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</si>
  <si>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</si>
  <si>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</si>
  <si>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</si>
  <si>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</si>
  <si>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</si>
  <si>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</si>
  <si>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</si>
  <si>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</si>
  <si>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</si>
  <si>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</si>
  <si>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</si>
  <si>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</si>
  <si>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</si>
  <si>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</si>
  <si>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</si>
  <si>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</si>
  <si>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</si>
  <si>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</si>
  <si>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</si>
  <si>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</si>
  <si>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</si>
  <si>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</si>
  <si>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</si>
  <si>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</si>
  <si>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</si>
  <si>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</si>
  <si>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</si>
  <si>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</si>
  <si>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</si>
  <si>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</si>
  <si>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</si>
  <si>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</si>
  <si>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</si>
  <si>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</si>
  <si>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</si>
  <si>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</si>
  <si>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</si>
  <si>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</si>
  <si>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</si>
  <si>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</si>
  <si>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</si>
  <si>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</si>
  <si>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</si>
  <si>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</si>
  <si>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</si>
  <si>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</si>
  <si>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</si>
  <si>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</si>
  <si>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</si>
  <si>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</si>
  <si>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</si>
  <si>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</si>
  <si>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</si>
  <si>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</si>
  <si>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</si>
  <si>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</si>
  <si>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</si>
  <si>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</si>
  <si>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</si>
  <si>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</si>
  <si>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</si>
  <si>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</si>
  <si>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</si>
  <si>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</si>
  <si>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</si>
  <si>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</si>
  <si>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</si>
  <si>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</si>
  <si>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</si>
  <si>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</si>
  <si>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</si>
  <si>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</si>
  <si>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</si>
  <si>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</si>
  <si>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</si>
  <si>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</si>
  <si>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</si>
  <si>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</si>
  <si>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</si>
  <si>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</si>
  <si>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</si>
  <si>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</si>
  <si>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Tentative Agenda January 2015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</si>
  <si>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</si>
  <si>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</si>
  <si>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</si>
  <si>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</si>
  <si>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</si>
  <si>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</si>
  <si>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</si>
  <si>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</si>
  <si>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>NI</t>
  </si>
  <si>
    <t>Harkins</t>
  </si>
  <si>
    <t xml:space="preserve">      5.1.3</t>
  </si>
  <si>
    <t>802 Privacy ECSG</t>
  </si>
  <si>
    <t>Zuniga</t>
  </si>
  <si>
    <t>150th IEEE 802.11 WIRELESS LOCAL AREA NETWORKS SESSION</t>
  </si>
  <si>
    <t>Estrel Hotel and Convention Centre</t>
  </si>
  <si>
    <t>March 8-13, 2015</t>
  </si>
  <si>
    <t>March 2015</t>
  </si>
  <si>
    <t>802.11 Working Group
Opening Plenary</t>
  </si>
  <si>
    <t>Tutorial # 1
Real-time Ethernet on IEEE 802.3 Networks</t>
  </si>
  <si>
    <t>Tutorial # 2
Introduction to P802.3bn EPON Protocol over Coax (EPoC)</t>
  </si>
  <si>
    <t xml:space="preserve">Tutorial # 3
 IEEE802.15.7r1 – Expanding User Experiences  </t>
  </si>
  <si>
    <t>Rich Kennedy</t>
  </si>
  <si>
    <t>TASK GROUP AJ OBJECTIVES FOR THIS SESSION</t>
  </si>
  <si>
    <t>IEEE 802.11aj China Milli-Meter Wave (CMMW)</t>
  </si>
  <si>
    <t>CHAIR - Xiaoming Peng (I2R)</t>
  </si>
  <si>
    <t>-</t>
  </si>
  <si>
    <t>TASK GROUP AJ AGENDA - Tuesday, March 10, 2015 - 16:00 - 18:00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</si>
  <si>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</si>
  <si>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</si>
  <si>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</si>
  <si>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</si>
  <si>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</si>
  <si>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</si>
  <si>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</si>
  <si>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</si>
  <si>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Wednesday, March 11, 2015 - 16:00 - 18:00</t>
  </si>
  <si>
    <t>New technique proposal 1 for 45GHz</t>
  </si>
  <si>
    <t>New technique proposal 2 for 45GHz</t>
  </si>
  <si>
    <t>New technique proposal 3 for 45GHz</t>
  </si>
  <si>
    <t>TASK GROUP AJ AGENDA - Thursday, March 12, 2015 - 16:00 - 18:00</t>
  </si>
  <si>
    <t>Discussion on early Mandatory Draft Review (MDR) review for 60GHz</t>
  </si>
  <si>
    <t>Discussion on how to move forward for 60GHz and 45GHz</t>
  </si>
  <si>
    <t>Discussion on the open position of Vice Chair for 60GHz</t>
  </si>
  <si>
    <t>Motion</t>
  </si>
  <si>
    <t>Plan for May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</si>
  <si>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</si>
  <si>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</si>
  <si>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</si>
  <si>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</si>
  <si>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</si>
  <si>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</si>
  <si>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</si>
  <si>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</si>
  <si>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</si>
  <si>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</si>
  <si>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>TGaj Agenda</t>
  </si>
  <si>
    <t>WG11 Agenda - Mon 2015-03-09 - 10:30 to 12:30</t>
  </si>
  <si>
    <t>WG Treasurer's report</t>
  </si>
  <si>
    <t xml:space="preserve">      4.1.11</t>
  </si>
  <si>
    <t>WG11 Agenda - Wed 2015-03-11 - 10:30 to 12:30</t>
  </si>
  <si>
    <t>WG11 Agenda - Fri 2015-03-13 - 08:00 to 12:00</t>
  </si>
  <si>
    <t>CAC Agenda - Thu 2015-03-12 - 19:00 to 21:00</t>
  </si>
  <si>
    <t>doc.: IEEE 802.11-15/0218r1</t>
  </si>
  <si>
    <t>Privacy ECSG</t>
  </si>
  <si>
    <t>Local Address SG</t>
  </si>
  <si>
    <t>https://mentor.ieee.org/802.11/dcn/11-15-0238</t>
  </si>
  <si>
    <t>https://mentor.ieee.org/802.11/dcn/11-15-0234</t>
  </si>
  <si>
    <t>https://mentor.ieee.org/802.11/dcn/11-15-0232</t>
  </si>
  <si>
    <t>https://mentor.ieee.org/802.11/dcn/11-15-0229</t>
  </si>
  <si>
    <t>https://mentor.ieee.org/802.11/dcn/11-15-0236</t>
  </si>
  <si>
    <t>https://mentor.ieee.org/802.11/dcn/11-15-0239</t>
  </si>
  <si>
    <t>https://mentor.ieee.org/802.11/dcn/11-15-0237</t>
  </si>
  <si>
    <t>https://mentor.ieee.org/802.11/dcn/11-15-0233</t>
  </si>
  <si>
    <t>https://mentor.ieee.org/802.11/dcn/11-15-0221</t>
  </si>
  <si>
    <t>https://mentor.ieee.org/802.11/dcn/11-15-0235</t>
  </si>
  <si>
    <t>https://mentor.ieee.org/802.11/dcn/11-15-0217</t>
  </si>
  <si>
    <t>https://mentor.ieee.org/802.11/dcn/11-15-0242</t>
  </si>
  <si>
    <t>https://mentor.ieee.org/802.11/dcn/11-15-0218</t>
  </si>
  <si>
    <t>https://mentor.ieee.org/802.11/dcn/11-15-0219</t>
  </si>
  <si>
    <t>https://mentor.ieee.org/802.11/dcn/11-15-0222</t>
  </si>
  <si>
    <t>https://mentor.ieee.org/802.11/dcn/11-15-0220</t>
  </si>
  <si>
    <t>https://mentor.ieee.org/802.11/dcn/11-15-0224</t>
  </si>
  <si>
    <t>https://mentor.ieee.org/802.11/dcn/11-15-0225</t>
  </si>
  <si>
    <t>https://mentor.ieee.org/802.11/dcn/11-15-0227</t>
  </si>
  <si>
    <t>https://mentor.ieee.org/802.11/dcn/11-15-0226</t>
  </si>
  <si>
    <t>https://mentor.ieee.org/802.11/dcn/11-15-0223</t>
  </si>
  <si>
    <t>AX ad-hocs</t>
  </si>
  <si>
    <t>IEEE 802.11 Operations Manual changes</t>
  </si>
  <si>
    <t>Email from PatCom Re 802.11ah</t>
  </si>
  <si>
    <t>ECSG MAC Privacy - address randomization trial at session</t>
  </si>
  <si>
    <t>Call for 802.19 liaison</t>
  </si>
  <si>
    <t>Peter</t>
  </si>
  <si>
    <t>Report out on WFA / 802.11 leadership summit</t>
  </si>
  <si>
    <t>Liaison from 802c (TBD)</t>
  </si>
  <si>
    <t>Report on NG60 PAR changes and approval</t>
  </si>
  <si>
    <t>Report from 802.24 and possible motion (TBD)</t>
  </si>
  <si>
    <t>Gilb</t>
  </si>
  <si>
    <t>PAR SC Review Report</t>
  </si>
  <si>
    <t xml:space="preserve">    5.5</t>
  </si>
  <si>
    <t>Documentation Project</t>
  </si>
  <si>
    <t xml:space="preserve">    5.6</t>
  </si>
  <si>
    <t>The future of the MAC Privacy ECSG</t>
  </si>
  <si>
    <t xml:space="preserve">    5.7</t>
  </si>
  <si>
    <t>DSRC Report out and Q&amp;A from WG (TBC)</t>
  </si>
  <si>
    <t>Kennedy / Lansford</t>
  </si>
  <si>
    <t xml:space="preserve">    5.8</t>
  </si>
  <si>
    <t>Motions related to DSRC topic (TBC)</t>
  </si>
  <si>
    <t xml:space="preserve">    5.9</t>
  </si>
  <si>
    <t xml:space="preserve">    5.10</t>
  </si>
  <si>
    <t>New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</si>
</sst>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i/>
      <sz val="12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165" fontId="86" fillId="0" borderId="0"/>
    <xf numFmtId="165" fontId="86" fillId="0" borderId="0"/>
  </cellStyleXfs>
  <cellXfs count="46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7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7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7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7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8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10" fillId="0" borderId="0" xfId="61" applyFill="1" applyAlignment="1" applyProtection="1"/>
    <xf numFmtId="0" fontId="82" fillId="60" borderId="0" xfId="69" applyFont="1" applyFill="1" applyBorder="1" applyAlignment="1">
      <alignment vertical="center"/>
    </xf>
    <xf numFmtId="20" fontId="82" fillId="60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7" fillId="0" borderId="0" xfId="69"/>
    <xf numFmtId="0" fontId="7" fillId="63" borderId="0" xfId="69" applyFill="1"/>
    <xf numFmtId="0" fontId="7" fillId="65" borderId="0" xfId="69" applyFill="1"/>
    <xf numFmtId="0" fontId="84" fillId="66" borderId="0" xfId="69" applyFont="1" applyFill="1" applyAlignment="1">
      <alignment horizontal="center" vertical="center"/>
    </xf>
    <xf numFmtId="0" fontId="84" fillId="67" borderId="0" xfId="69" applyFont="1" applyFill="1" applyBorder="1" applyAlignment="1">
      <alignment horizontal="left" vertical="center" wrapText="1"/>
    </xf>
    <xf numFmtId="0" fontId="72" fillId="67" borderId="0" xfId="69" applyFont="1" applyFill="1" applyBorder="1" applyAlignment="1">
      <alignment horizontal="left" vertical="center"/>
    </xf>
    <xf numFmtId="0" fontId="72" fillId="67" borderId="0" xfId="69" applyFont="1" applyFill="1" applyBorder="1" applyAlignment="1">
      <alignment vertical="center"/>
    </xf>
    <xf numFmtId="20" fontId="72" fillId="67" borderId="0" xfId="69" applyNumberFormat="1" applyFont="1" applyFill="1" applyBorder="1" applyAlignment="1">
      <alignment horizontal="center" vertical="center"/>
    </xf>
    <xf numFmtId="0" fontId="7" fillId="66" borderId="0" xfId="69" applyFill="1"/>
    <xf numFmtId="0" fontId="84" fillId="67" borderId="0" xfId="69" applyFont="1" applyFill="1" applyBorder="1" applyAlignment="1">
      <alignment horizontal="left" vertical="center"/>
    </xf>
    <xf numFmtId="0" fontId="85" fillId="68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9" borderId="0" xfId="69" applyFont="1" applyFill="1" applyBorder="1" applyAlignment="1">
      <alignment vertical="center"/>
    </xf>
    <xf numFmtId="0" fontId="7" fillId="70" borderId="0" xfId="69" applyFill="1" applyBorder="1" applyAlignment="1">
      <alignment vertical="center"/>
    </xf>
    <xf numFmtId="165" fontId="88" fillId="69" borderId="0" xfId="105" applyNumberFormat="1" applyFont="1" applyFill="1" applyBorder="1" applyAlignment="1" applyProtection="1">
      <alignment horizontal="center" vertical="center" wrapText="1"/>
    </xf>
    <xf numFmtId="20" fontId="88" fillId="69" borderId="0" xfId="105" applyNumberFormat="1" applyFont="1" applyFill="1" applyBorder="1" applyAlignment="1" applyProtection="1">
      <alignment horizontal="center" vertical="center" wrapText="1"/>
    </xf>
    <xf numFmtId="165" fontId="88" fillId="0" borderId="0" xfId="105" applyFont="1" applyFill="1" applyBorder="1" applyAlignment="1">
      <alignment horizontal="center" vertical="center"/>
    </xf>
    <xf numFmtId="0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63" borderId="0" xfId="69" applyFont="1" applyFill="1" applyBorder="1" applyAlignment="1">
      <alignment vertical="center"/>
    </xf>
    <xf numFmtId="0" fontId="89" fillId="63" borderId="0" xfId="105" quotePrefix="1" applyNumberFormat="1" applyFont="1" applyFill="1" applyAlignment="1" applyProtection="1">
      <alignment horizontal="left" vertical="center"/>
      <protection locked="0"/>
    </xf>
    <xf numFmtId="165" fontId="16" fillId="63" borderId="0" xfId="105" applyFont="1" applyFill="1" applyAlignment="1" applyProtection="1">
      <alignment vertical="center"/>
      <protection locked="0"/>
    </xf>
    <xf numFmtId="165" fontId="16" fillId="63" borderId="0" xfId="105" quotePrefix="1" applyNumberFormat="1" applyFont="1" applyFill="1" applyAlignment="1" applyProtection="1">
      <alignment horizontal="left" vertical="center"/>
      <protection locked="0"/>
    </xf>
    <xf numFmtId="165" fontId="89" fillId="63" borderId="0" xfId="105" applyNumberFormat="1" applyFont="1" applyFill="1" applyAlignment="1" applyProtection="1">
      <alignment horizontal="left" vertical="center"/>
      <protection locked="0"/>
    </xf>
    <xf numFmtId="165" fontId="16" fillId="63" borderId="0" xfId="105" applyNumberFormat="1" applyFont="1" applyFill="1" applyAlignment="1" applyProtection="1">
      <alignment vertical="center"/>
      <protection locked="0"/>
    </xf>
    <xf numFmtId="20" fontId="16" fillId="63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3" borderId="0" xfId="105" applyNumberFormat="1" applyFont="1" applyFill="1" applyAlignment="1" applyProtection="1">
      <alignment horizontal="left" vertical="center"/>
      <protection locked="0"/>
    </xf>
    <xf numFmtId="0" fontId="9" fillId="71" borderId="0" xfId="69" applyFont="1" applyFill="1" applyBorder="1" applyAlignment="1">
      <alignment vertical="center"/>
    </xf>
    <xf numFmtId="165" fontId="16" fillId="71" borderId="0" xfId="105" applyFont="1" applyFill="1" applyAlignment="1" applyProtection="1">
      <alignment horizontal="left" vertical="center"/>
      <protection locked="0"/>
    </xf>
    <xf numFmtId="165" fontId="89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vertical="center"/>
      <protection locked="0"/>
    </xf>
    <xf numFmtId="0" fontId="7" fillId="71" borderId="0" xfId="69" applyFill="1"/>
    <xf numFmtId="0" fontId="16" fillId="63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89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2" borderId="0" xfId="69" applyNumberFormat="1" applyFont="1" applyFill="1" applyAlignment="1" applyProtection="1">
      <alignment horizontal="left" vertical="center"/>
      <protection locked="0"/>
    </xf>
    <xf numFmtId="165" fontId="89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16" fillId="63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89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89" fillId="62" borderId="0" xfId="105" applyNumberFormat="1" applyFont="1" applyFill="1" applyBorder="1" applyAlignment="1" applyProtection="1">
      <alignment horizontal="left" vertical="center"/>
    </xf>
    <xf numFmtId="165" fontId="89" fillId="62" borderId="0" xfId="105" applyNumberFormat="1" applyFont="1" applyFill="1" applyBorder="1" applyAlignment="1" applyProtection="1">
      <alignment horizontal="left" vertical="center"/>
      <protection locked="0"/>
    </xf>
    <xf numFmtId="165" fontId="16" fillId="62" borderId="0" xfId="105" applyNumberFormat="1" applyFont="1" applyFill="1" applyBorder="1" applyAlignment="1" applyProtection="1">
      <alignment vertical="center"/>
      <protection locked="0"/>
    </xf>
    <xf numFmtId="20" fontId="16" fillId="62" borderId="0" xfId="105" applyNumberFormat="1" applyFont="1" applyFill="1" applyBorder="1" applyAlignment="1" applyProtection="1">
      <alignment horizontal="center"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</xf>
    <xf numFmtId="49" fontId="89" fillId="0" borderId="0" xfId="105" applyNumberFormat="1" applyFont="1" applyFill="1" applyBorder="1" applyAlignment="1" applyProtection="1">
      <alignment horizontal="left" vertical="center"/>
    </xf>
    <xf numFmtId="165" fontId="16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center" vertical="center"/>
    </xf>
    <xf numFmtId="20" fontId="90" fillId="62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89" fillId="0" borderId="0" xfId="106" applyFont="1" applyFill="1" applyBorder="1" applyAlignment="1">
      <alignment horizontal="left" vertical="center"/>
    </xf>
    <xf numFmtId="165" fontId="89" fillId="0" borderId="0" xfId="106" applyNumberFormat="1" applyFont="1" applyFill="1" applyBorder="1" applyAlignment="1" applyProtection="1">
      <alignment horizontal="center" vertical="center"/>
    </xf>
    <xf numFmtId="20" fontId="89" fillId="0" borderId="0" xfId="106" applyNumberFormat="1" applyFont="1" applyFill="1" applyBorder="1" applyAlignment="1" applyProtection="1">
      <alignment horizontal="center" vertical="center"/>
    </xf>
    <xf numFmtId="165" fontId="7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2" fillId="0" borderId="0" xfId="69" applyFont="1" applyFill="1" applyBorder="1" applyAlignment="1">
      <alignment vertical="center"/>
    </xf>
    <xf numFmtId="20" fontId="82" fillId="0" borderId="0" xfId="69" applyNumberFormat="1" applyFont="1" applyFill="1" applyBorder="1" applyAlignment="1">
      <alignment horizontal="center" vertical="center"/>
    </xf>
    <xf numFmtId="0" fontId="82" fillId="62" borderId="0" xfId="69" applyFont="1" applyFill="1" applyBorder="1" applyAlignment="1">
      <alignment vertical="center"/>
    </xf>
    <xf numFmtId="20" fontId="82" fillId="62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10" fillId="49" borderId="0" xfId="61" quotePrefix="1" applyFill="1" applyAlignment="1" applyProtection="1"/>
    <xf numFmtId="0" fontId="16" fillId="30" borderId="24" xfId="0" applyFont="1" applyFill="1" applyBorder="1" applyAlignment="1"/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7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0" fontId="16" fillId="48" borderId="28" xfId="0" applyFont="1" applyFill="1" applyBorder="1" applyAlignment="1">
      <alignment horizontal="center" vertical="top" wrapText="1"/>
    </xf>
    <xf numFmtId="0" fontId="16" fillId="48" borderId="29" xfId="0" applyFont="1" applyFill="1" applyBorder="1" applyAlignment="1">
      <alignment horizontal="center" vertical="top" wrapText="1"/>
    </xf>
    <xf numFmtId="0" fontId="61" fillId="37" borderId="23" xfId="0" applyFont="1" applyFill="1" applyBorder="1" applyAlignment="1">
      <alignment horizontal="center" vertical="center" wrapText="1"/>
    </xf>
    <xf numFmtId="0" fontId="61" fillId="37" borderId="30" xfId="0" applyFont="1" applyFill="1" applyBorder="1" applyAlignment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81" fillId="59" borderId="24" xfId="0" applyFont="1" applyFill="1" applyBorder="1" applyAlignment="1">
      <alignment horizontal="center" vertical="center" wrapText="1"/>
    </xf>
    <xf numFmtId="0" fontId="81" fillId="59" borderId="11" xfId="0" applyFont="1" applyFill="1" applyBorder="1" applyAlignment="1">
      <alignment horizontal="center" vertical="center" wrapText="1"/>
    </xf>
    <xf numFmtId="0" fontId="81" fillId="59" borderId="25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0" xfId="0" applyFont="1" applyFill="1" applyBorder="1" applyAlignment="1">
      <alignment horizontal="center" vertical="center" wrapText="1"/>
    </xf>
    <xf numFmtId="0" fontId="81" fillId="59" borderId="15" xfId="0" applyFont="1" applyFill="1" applyBorder="1" applyAlignment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16" fillId="48" borderId="28" xfId="0" applyFont="1" applyFill="1" applyBorder="1" applyAlignment="1">
      <alignment horizontal="center" vertical="center" wrapText="1"/>
    </xf>
    <xf numFmtId="0" fontId="16" fillId="48" borderId="29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58" fillId="33" borderId="1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/>
    </xf>
    <xf numFmtId="0" fontId="16" fillId="48" borderId="24" xfId="0" applyFont="1" applyFill="1" applyBorder="1" applyAlignment="1">
      <alignment horizontal="center" vertical="center" wrapText="1"/>
    </xf>
    <xf numFmtId="0" fontId="16" fillId="48" borderId="21" xfId="0" applyFont="1" applyFill="1" applyBorder="1" applyAlignment="1">
      <alignment horizontal="center" vertical="center" wrapText="1"/>
    </xf>
    <xf numFmtId="0" fontId="16" fillId="48" borderId="22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8" fillId="38" borderId="24" xfId="0" applyFont="1" applyFill="1" applyBorder="1" applyAlignment="1">
      <alignment horizontal="center" vertical="center" wrapText="1"/>
    </xf>
    <xf numFmtId="0" fontId="58" fillId="38" borderId="25" xfId="0" applyFont="1" applyFill="1" applyBorder="1" applyAlignment="1">
      <alignment horizontal="center" vertical="center" wrapText="1"/>
    </xf>
    <xf numFmtId="0" fontId="58" fillId="38" borderId="21" xfId="0" applyFont="1" applyFill="1" applyBorder="1" applyAlignment="1">
      <alignment horizontal="center" vertical="center" wrapText="1"/>
    </xf>
    <xf numFmtId="0" fontId="58" fillId="38" borderId="15" xfId="0" applyFont="1" applyFill="1" applyBorder="1" applyAlignment="1">
      <alignment horizontal="center" vertical="center" wrapText="1"/>
    </xf>
    <xf numFmtId="0" fontId="58" fillId="38" borderId="22" xfId="0" applyFont="1" applyFill="1" applyBorder="1" applyAlignment="1">
      <alignment horizontal="center" vertical="center" wrapText="1"/>
    </xf>
    <xf numFmtId="0" fontId="58" fillId="38" borderId="16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57" fillId="30" borderId="0" xfId="0" applyFont="1" applyFill="1" applyAlignment="1">
      <alignment horizontal="center" vertical="center" wrapText="1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16" fillId="48" borderId="11" xfId="0" applyFont="1" applyFill="1" applyBorder="1" applyAlignment="1">
      <alignment horizontal="center" vertical="center" wrapText="1"/>
    </xf>
    <xf numFmtId="0" fontId="16" fillId="48" borderId="0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/>
    </xf>
    <xf numFmtId="0" fontId="61" fillId="37" borderId="11" xfId="0" applyFont="1" applyFill="1" applyBorder="1" applyAlignment="1">
      <alignment horizontal="center" vertical="center"/>
    </xf>
    <xf numFmtId="0" fontId="61" fillId="37" borderId="21" xfId="0" applyFont="1" applyFill="1" applyBorder="1" applyAlignment="1">
      <alignment horizontal="center" vertical="center"/>
    </xf>
    <xf numFmtId="0" fontId="61" fillId="37" borderId="0" xfId="0" applyFont="1" applyFill="1" applyBorder="1" applyAlignment="1">
      <alignment horizontal="center" vertical="center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165" fontId="88" fillId="68" borderId="0" xfId="105" applyNumberFormat="1" applyFont="1" applyFill="1" applyBorder="1" applyAlignment="1" applyProtection="1">
      <alignment horizontal="center" vertical="center" wrapText="1"/>
    </xf>
    <xf numFmtId="165" fontId="87" fillId="68" borderId="0" xfId="105" applyFont="1" applyFill="1" applyBorder="1" applyAlignment="1">
      <alignment horizontal="center" vertical="center" wrapText="1"/>
    </xf>
    <xf numFmtId="0" fontId="83" fillId="60" borderId="0" xfId="69" applyFont="1" applyFill="1" applyBorder="1" applyAlignment="1">
      <alignment horizontal="center" vertical="center"/>
    </xf>
    <xf numFmtId="0" fontId="17" fillId="62" borderId="0" xfId="69" applyFont="1" applyFill="1" applyBorder="1" applyAlignment="1">
      <alignment horizontal="center" vertical="center"/>
    </xf>
    <xf numFmtId="0" fontId="17" fillId="64" borderId="0" xfId="69" applyFont="1" applyFill="1" applyBorder="1" applyAlignment="1">
      <alignment horizontal="center" vertical="center"/>
    </xf>
  </cellXfs>
  <cellStyles count="10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480392</xdr:colOff>
      <xdr:row>7</xdr:row>
      <xdr:rowOff>182216</xdr:rowOff>
    </xdr:from>
    <xdr:to>
      <xdr:col>15</xdr:col>
      <xdr:colOff>387168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675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107673</xdr:colOff>
      <xdr:row>7</xdr:row>
      <xdr:rowOff>182216</xdr:rowOff>
    </xdr:from>
    <xdr:to>
      <xdr:col>7</xdr:col>
      <xdr:colOff>368699</xdr:colOff>
      <xdr:row>23</xdr:row>
      <xdr:rowOff>169694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82" y="1639955"/>
          <a:ext cx="4369200" cy="31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10</xdr:row>
      <xdr:rowOff>11206</xdr:rowOff>
    </xdr:from>
    <xdr:to>
      <xdr:col>2</xdr:col>
      <xdr:colOff>15120</xdr:colOff>
      <xdr:row>26</xdr:row>
      <xdr:rowOff>23507</xdr:rowOff>
    </xdr:to>
    <xdr:cxnSp macro="">
      <xdr:nvCxnSpPr>
        <xdr:cNvPr id="30" name="Straight Connector 29"/>
        <xdr:cNvCxnSpPr/>
      </xdr:nvCxnSpPr>
      <xdr:spPr bwMode="auto">
        <a:xfrm flipV="1">
          <a:off x="2133032" y="2678206"/>
          <a:ext cx="0" cy="35309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16083</xdr:rowOff>
    </xdr:from>
    <xdr:to>
      <xdr:col>8</xdr:col>
      <xdr:colOff>15119</xdr:colOff>
      <xdr:row>10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5763737" y="1876259"/>
          <a:ext cx="0" cy="79074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25</xdr:col>
      <xdr:colOff>601435</xdr:colOff>
      <xdr:row>37</xdr:row>
      <xdr:rowOff>15587</xdr:rowOff>
    </xdr:from>
    <xdr:to>
      <xdr:col>30</xdr:col>
      <xdr:colOff>503463</xdr:colOff>
      <xdr:row>41</xdr:row>
      <xdr:rowOff>153390</xdr:rowOff>
    </xdr:to>
    <xdr:sp macro="" textlink="">
      <xdr:nvSpPr>
        <xdr:cNvPr id="19" name="Rectangular Callout 18"/>
        <xdr:cNvSpPr/>
      </xdr:nvSpPr>
      <xdr:spPr bwMode="auto">
        <a:xfrm>
          <a:off x="16776617" y="8657360"/>
          <a:ext cx="2932710" cy="1003712"/>
        </a:xfrm>
        <a:prstGeom prst="wedgeRectCallout">
          <a:avLst>
            <a:gd name="adj1" fmla="val -121851"/>
            <a:gd name="adj2" fmla="val -69210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10</xdr:row>
      <xdr:rowOff>2134</xdr:rowOff>
    </xdr:from>
    <xdr:to>
      <xdr:col>8</xdr:col>
      <xdr:colOff>13607</xdr:colOff>
      <xdr:row>10</xdr:row>
      <xdr:rowOff>14258</xdr:rowOff>
    </xdr:to>
    <xdr:cxnSp macro="">
      <xdr:nvCxnSpPr>
        <xdr:cNvPr id="18" name="Straight Connector 17"/>
        <xdr:cNvCxnSpPr/>
      </xdr:nvCxnSpPr>
      <xdr:spPr bwMode="auto">
        <a:xfrm flipH="1">
          <a:off x="2122448" y="2669134"/>
          <a:ext cx="3639777" cy="1212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218" TargetMode="External"/><Relationship Id="rId13" Type="http://schemas.openxmlformats.org/officeDocument/2006/relationships/hyperlink" Target="https://mentor.ieee.org/802.11/dcn/11-15-0225" TargetMode="External"/><Relationship Id="rId18" Type="http://schemas.openxmlformats.org/officeDocument/2006/relationships/hyperlink" Target="https://mentor.ieee.org/802.11/dcn/11-15-0232" TargetMode="External"/><Relationship Id="rId26" Type="http://schemas.openxmlformats.org/officeDocument/2006/relationships/hyperlink" Target="https://mentor.ieee.org/802.11/dcn/11-15-02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23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224" TargetMode="External"/><Relationship Id="rId17" Type="http://schemas.openxmlformats.org/officeDocument/2006/relationships/hyperlink" Target="https://mentor.ieee.org/802.11/dcn/11-15-0234" TargetMode="External"/><Relationship Id="rId25" Type="http://schemas.openxmlformats.org/officeDocument/2006/relationships/hyperlink" Target="https://mentor.ieee.org/802.11/dcn/11-15-023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223" TargetMode="External"/><Relationship Id="rId20" Type="http://schemas.openxmlformats.org/officeDocument/2006/relationships/hyperlink" Target="https://mentor.ieee.org/802.11/dcn/11-15-0236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21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226" TargetMode="External"/><Relationship Id="rId23" Type="http://schemas.openxmlformats.org/officeDocument/2006/relationships/hyperlink" Target="https://mentor.ieee.org/802.11/dcn/11-15-0233" TargetMode="External"/><Relationship Id="rId28" Type="http://schemas.openxmlformats.org/officeDocument/2006/relationships/hyperlink" Target="https://mentor.ieee.org/802.11/dcn/11-15-0238" TargetMode="External"/><Relationship Id="rId10" Type="http://schemas.openxmlformats.org/officeDocument/2006/relationships/hyperlink" Target="https://mentor.ieee.org/802.11/dcn/11-15-0222" TargetMode="External"/><Relationship Id="rId19" Type="http://schemas.openxmlformats.org/officeDocument/2006/relationships/hyperlink" Target="https://mentor.ieee.org/802.11/dcn/11-15-022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219" TargetMode="External"/><Relationship Id="rId14" Type="http://schemas.openxmlformats.org/officeDocument/2006/relationships/hyperlink" Target="https://mentor.ieee.org/802.11/dcn/11-15-0227" TargetMode="External"/><Relationship Id="rId22" Type="http://schemas.openxmlformats.org/officeDocument/2006/relationships/hyperlink" Target="https://mentor.ieee.org/802.11/dcn/11-15-0237" TargetMode="External"/><Relationship Id="rId27" Type="http://schemas.openxmlformats.org/officeDocument/2006/relationships/hyperlink" Target="https://mentor.ieee.org/802.11/dcn/11-15-024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220" TargetMode="External"/><Relationship Id="rId18" Type="http://schemas.openxmlformats.org/officeDocument/2006/relationships/hyperlink" Target="https://mentor.ieee.org/802.11/dcn/11-14-0227" TargetMode="External"/><Relationship Id="rId26" Type="http://schemas.openxmlformats.org/officeDocument/2006/relationships/hyperlink" Target="https://mentor.ieee.org/802.11/dcn/11-15-0219" TargetMode="External"/><Relationship Id="rId39" Type="http://schemas.openxmlformats.org/officeDocument/2006/relationships/hyperlink" Target="https://mentor.ieee.org/802.11/dcn/11-15-0222" TargetMode="External"/><Relationship Id="rId21" Type="http://schemas.openxmlformats.org/officeDocument/2006/relationships/hyperlink" Target="https://mentor.ieee.org/802.11/dcn/11-15-0220" TargetMode="External"/><Relationship Id="rId34" Type="http://schemas.openxmlformats.org/officeDocument/2006/relationships/hyperlink" Target="https://mentor.ieee.org/802.11/dcn/11-15-0222" TargetMode="External"/><Relationship Id="rId42" Type="http://schemas.openxmlformats.org/officeDocument/2006/relationships/hyperlink" Target="https://mentor.ieee.org/802.11/dcn/11-15-0222" TargetMode="External"/><Relationship Id="rId47" Type="http://schemas.openxmlformats.org/officeDocument/2006/relationships/hyperlink" Target="https://mentor.ieee.org/802.11/dcn/11-15-0218" TargetMode="External"/><Relationship Id="rId50" Type="http://schemas.openxmlformats.org/officeDocument/2006/relationships/hyperlink" Target="https://mentor.ieee.org/802.11/dcn/11-15-0220" TargetMode="External"/><Relationship Id="rId55" Type="http://schemas.openxmlformats.org/officeDocument/2006/relationships/hyperlink" Target="https://mentor.ieee.org/802.11/dcn/11-15-0220" TargetMode="External"/><Relationship Id="rId63" Type="http://schemas.openxmlformats.org/officeDocument/2006/relationships/hyperlink" Target="https://mentor.ieee.org/802.11/dcn/11-15-0225" TargetMode="External"/><Relationship Id="rId68" Type="http://schemas.openxmlformats.org/officeDocument/2006/relationships/hyperlink" Target="https://mentor.ieee.org/802.11/dcn/11-15-0225" TargetMode="External"/><Relationship Id="rId76" Type="http://schemas.openxmlformats.org/officeDocument/2006/relationships/hyperlink" Target="https://mentor.ieee.org/802.11/dcn/11-15-0225" TargetMode="External"/><Relationship Id="rId84" Type="http://schemas.openxmlformats.org/officeDocument/2006/relationships/hyperlink" Target="https://mentor.ieee.org/802.11/dcn/11-15-0224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225" TargetMode="External"/><Relationship Id="rId2" Type="http://schemas.openxmlformats.org/officeDocument/2006/relationships/hyperlink" Target="https://mentor.ieee.org/802.11/dcn/11-15-0019" TargetMode="External"/><Relationship Id="rId16" Type="http://schemas.openxmlformats.org/officeDocument/2006/relationships/hyperlink" Target="https://mentor.ieee.org/802.11/dcn/11-14-0227" TargetMode="External"/><Relationship Id="rId29" Type="http://schemas.openxmlformats.org/officeDocument/2006/relationships/hyperlink" Target="https://mentor.ieee.org/802.11/dcn/11-15-0219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19" TargetMode="External"/><Relationship Id="rId32" Type="http://schemas.openxmlformats.org/officeDocument/2006/relationships/hyperlink" Target="https://mentor.ieee.org/802.11/dcn/11-15-0222" TargetMode="External"/><Relationship Id="rId37" Type="http://schemas.openxmlformats.org/officeDocument/2006/relationships/hyperlink" Target="https://mentor.ieee.org/802.11/dcn/11-15-0222" TargetMode="External"/><Relationship Id="rId40" Type="http://schemas.openxmlformats.org/officeDocument/2006/relationships/hyperlink" Target="https://mentor.ieee.org/802.11/dcn/11-15-0222" TargetMode="External"/><Relationship Id="rId45" Type="http://schemas.openxmlformats.org/officeDocument/2006/relationships/hyperlink" Target="https://mentor.ieee.org/802.11/dcn/11-15-0222" TargetMode="External"/><Relationship Id="rId53" Type="http://schemas.openxmlformats.org/officeDocument/2006/relationships/hyperlink" Target="https://mentor.ieee.org/802.11/dcn/11-15-0218" TargetMode="External"/><Relationship Id="rId58" Type="http://schemas.openxmlformats.org/officeDocument/2006/relationships/hyperlink" Target="https://mentor.ieee.org/802.11/dcn/11-15-0220" TargetMode="External"/><Relationship Id="rId66" Type="http://schemas.openxmlformats.org/officeDocument/2006/relationships/hyperlink" Target="https://mentor.ieee.org/802.11/dcn/11-15-0225" TargetMode="External"/><Relationship Id="rId74" Type="http://schemas.openxmlformats.org/officeDocument/2006/relationships/hyperlink" Target="https://mentor.ieee.org/802.11/dcn/11-15-0225" TargetMode="External"/><Relationship Id="rId79" Type="http://schemas.openxmlformats.org/officeDocument/2006/relationships/hyperlink" Target="https://mentor.ieee.org/802.11/dcn/11-15-0224" TargetMode="External"/><Relationship Id="rId87" Type="http://schemas.openxmlformats.org/officeDocument/2006/relationships/printerSettings" Target="../printerSettings/printerSettings14.bin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4-0227" TargetMode="External"/><Relationship Id="rId82" Type="http://schemas.openxmlformats.org/officeDocument/2006/relationships/hyperlink" Target="https://mentor.ieee.org/802.11/dcn/11-15-0224" TargetMode="External"/><Relationship Id="rId19" Type="http://schemas.openxmlformats.org/officeDocument/2006/relationships/hyperlink" Target="https://mentor.ieee.org/802.11/dcn/11-14-0227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227" TargetMode="External"/><Relationship Id="rId22" Type="http://schemas.openxmlformats.org/officeDocument/2006/relationships/hyperlink" Target="https://mentor.ieee.org/802.11/dcn/11-15-0220" TargetMode="External"/><Relationship Id="rId27" Type="http://schemas.openxmlformats.org/officeDocument/2006/relationships/hyperlink" Target="https://mentor.ieee.org/802.11/dcn/11-15-0219" TargetMode="External"/><Relationship Id="rId30" Type="http://schemas.openxmlformats.org/officeDocument/2006/relationships/hyperlink" Target="https://mentor.ieee.org/802.11/dcn/11-15-0219" TargetMode="External"/><Relationship Id="rId35" Type="http://schemas.openxmlformats.org/officeDocument/2006/relationships/hyperlink" Target="https://mentor.ieee.org/802.11/dcn/11-15-0222" TargetMode="External"/><Relationship Id="rId43" Type="http://schemas.openxmlformats.org/officeDocument/2006/relationships/hyperlink" Target="https://mentor.ieee.org/802.11/dcn/11-15-0222" TargetMode="External"/><Relationship Id="rId48" Type="http://schemas.openxmlformats.org/officeDocument/2006/relationships/hyperlink" Target="https://mentor.ieee.org/802.11/dcn/11-15-0220" TargetMode="External"/><Relationship Id="rId56" Type="http://schemas.openxmlformats.org/officeDocument/2006/relationships/hyperlink" Target="https://mentor.ieee.org/802.11/dcn/11-15-0220" TargetMode="External"/><Relationship Id="rId64" Type="http://schemas.openxmlformats.org/officeDocument/2006/relationships/hyperlink" Target="https://mentor.ieee.org/802.11/dcn/11-15-0225" TargetMode="External"/><Relationship Id="rId69" Type="http://schemas.openxmlformats.org/officeDocument/2006/relationships/hyperlink" Target="https://mentor.ieee.org/802.11/dcn/11-15-0225" TargetMode="External"/><Relationship Id="rId77" Type="http://schemas.openxmlformats.org/officeDocument/2006/relationships/hyperlink" Target="https://mentor.ieee.org/802.11/dcn/11-15-022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218" TargetMode="External"/><Relationship Id="rId72" Type="http://schemas.openxmlformats.org/officeDocument/2006/relationships/hyperlink" Target="https://mentor.ieee.org/802.11/dcn/11-15-0225" TargetMode="External"/><Relationship Id="rId80" Type="http://schemas.openxmlformats.org/officeDocument/2006/relationships/hyperlink" Target="https://mentor.ieee.org/802.11/dcn/11-15-0224" TargetMode="External"/><Relationship Id="rId85" Type="http://schemas.openxmlformats.org/officeDocument/2006/relationships/hyperlink" Target="https://mentor.ieee.org/802.11/dcn/11-15-0220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219" TargetMode="External"/><Relationship Id="rId17" Type="http://schemas.openxmlformats.org/officeDocument/2006/relationships/hyperlink" Target="https://mentor.ieee.org/802.11/dcn/11-14-0227" TargetMode="External"/><Relationship Id="rId25" Type="http://schemas.openxmlformats.org/officeDocument/2006/relationships/hyperlink" Target="https://mentor.ieee.org/802.11/dcn/11-15-0219" TargetMode="External"/><Relationship Id="rId33" Type="http://schemas.openxmlformats.org/officeDocument/2006/relationships/hyperlink" Target="https://mentor.ieee.org/802.11/dcn/11-15-0222" TargetMode="External"/><Relationship Id="rId38" Type="http://schemas.openxmlformats.org/officeDocument/2006/relationships/hyperlink" Target="https://mentor.ieee.org/802.11/dcn/11-15-0222" TargetMode="External"/><Relationship Id="rId46" Type="http://schemas.openxmlformats.org/officeDocument/2006/relationships/hyperlink" Target="https://mentor.ieee.org/802.11/dcn/11-15-0222" TargetMode="External"/><Relationship Id="rId59" Type="http://schemas.openxmlformats.org/officeDocument/2006/relationships/hyperlink" Target="https://mentor.ieee.org/802.11/dcn/11-15-0220" TargetMode="External"/><Relationship Id="rId67" Type="http://schemas.openxmlformats.org/officeDocument/2006/relationships/hyperlink" Target="https://mentor.ieee.org/802.11/dcn/11-15-0225" TargetMode="External"/><Relationship Id="rId20" Type="http://schemas.openxmlformats.org/officeDocument/2006/relationships/hyperlink" Target="https://mentor.ieee.org/802.11/dcn/11-14-0227" TargetMode="External"/><Relationship Id="rId41" Type="http://schemas.openxmlformats.org/officeDocument/2006/relationships/hyperlink" Target="https://mentor.ieee.org/802.11/dcn/11-15-0222" TargetMode="External"/><Relationship Id="rId54" Type="http://schemas.openxmlformats.org/officeDocument/2006/relationships/hyperlink" Target="https://mentor.ieee.org/802.11/dcn/11-15-0220" TargetMode="External"/><Relationship Id="rId62" Type="http://schemas.openxmlformats.org/officeDocument/2006/relationships/hyperlink" Target="https://mentor.ieee.org/802.11/dcn/11-15-0225" TargetMode="External"/><Relationship Id="rId70" Type="http://schemas.openxmlformats.org/officeDocument/2006/relationships/hyperlink" Target="https://mentor.ieee.org/802.11/dcn/11-15-0225" TargetMode="External"/><Relationship Id="rId75" Type="http://schemas.openxmlformats.org/officeDocument/2006/relationships/hyperlink" Target="https://mentor.ieee.org/802.11/dcn/11-15-0225" TargetMode="External"/><Relationship Id="rId83" Type="http://schemas.openxmlformats.org/officeDocument/2006/relationships/hyperlink" Target="https://mentor.ieee.org/802.11/dcn/11-15-0224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0218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4-0227" TargetMode="External"/><Relationship Id="rId23" Type="http://schemas.openxmlformats.org/officeDocument/2006/relationships/hyperlink" Target="https://mentor.ieee.org/802.11/dcn/11-15-0219" TargetMode="External"/><Relationship Id="rId28" Type="http://schemas.openxmlformats.org/officeDocument/2006/relationships/hyperlink" Target="https://mentor.ieee.org/802.11/dcn/11-15-0219" TargetMode="External"/><Relationship Id="rId36" Type="http://schemas.openxmlformats.org/officeDocument/2006/relationships/hyperlink" Target="https://mentor.ieee.org/802.11/dcn/11-15-0222" TargetMode="External"/><Relationship Id="rId49" Type="http://schemas.openxmlformats.org/officeDocument/2006/relationships/hyperlink" Target="https://mentor.ieee.org/802.11/dcn/11-15-0220" TargetMode="External"/><Relationship Id="rId57" Type="http://schemas.openxmlformats.org/officeDocument/2006/relationships/hyperlink" Target="https://mentor.ieee.org/802.11/dcn/11-15-0220" TargetMode="External"/><Relationship Id="rId10" Type="http://schemas.openxmlformats.org/officeDocument/2006/relationships/hyperlink" Target="https://mentor.ieee.org/802.11/dcn/11-15-0220" TargetMode="External"/><Relationship Id="rId31" Type="http://schemas.openxmlformats.org/officeDocument/2006/relationships/hyperlink" Target="https://mentor.ieee.org/802.11/dcn/11-15-0222" TargetMode="External"/><Relationship Id="rId44" Type="http://schemas.openxmlformats.org/officeDocument/2006/relationships/hyperlink" Target="https://mentor.ieee.org/802.11/dcn/11-15-0222" TargetMode="External"/><Relationship Id="rId52" Type="http://schemas.openxmlformats.org/officeDocument/2006/relationships/hyperlink" Target="https://mentor.ieee.org/802.11/dcn/11-15-0220" TargetMode="External"/><Relationship Id="rId60" Type="http://schemas.openxmlformats.org/officeDocument/2006/relationships/hyperlink" Target="https://mentor.ieee.org/802.11/dcn/11-15-0225" TargetMode="External"/><Relationship Id="rId65" Type="http://schemas.openxmlformats.org/officeDocument/2006/relationships/hyperlink" Target="https://mentor.ieee.org/802.11/dcn/11-15-0225" TargetMode="External"/><Relationship Id="rId73" Type="http://schemas.openxmlformats.org/officeDocument/2006/relationships/hyperlink" Target="https://mentor.ieee.org/802.11/dcn/11-15-0225" TargetMode="External"/><Relationship Id="rId78" Type="http://schemas.openxmlformats.org/officeDocument/2006/relationships/hyperlink" Target="https://mentor.ieee.org/802.11/dcn/11-15-0225" TargetMode="External"/><Relationship Id="rId81" Type="http://schemas.openxmlformats.org/officeDocument/2006/relationships/hyperlink" Target="https://mentor.ieee.org/802.11/dcn/11-15-0224" TargetMode="External"/><Relationship Id="rId86" Type="http://schemas.openxmlformats.org/officeDocument/2006/relationships/hyperlink" Target="https://mentor.ieee.org/802.11/dcn/11-15-0220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7" customWidth="1"/>
    <col min="2" max="2" width="19.7109375" style="33" customWidth="1"/>
    <col min="3" max="3" width="18.7109375" style="33" customWidth="1"/>
    <col min="4" max="5" width="9.140625" style="33"/>
    <col min="6" max="6" width="14.140625" style="33" customWidth="1"/>
    <col min="7" max="7" width="9.140625" style="33"/>
    <col min="8" max="8" width="22" style="33" customWidth="1"/>
    <col min="9" max="9" width="15.140625" style="33" customWidth="1"/>
    <col min="10" max="16384" width="9.140625" style="33"/>
  </cols>
  <sheetData>
    <row r="1" spans="1:15" s="30" customFormat="1" ht="20.100000000000001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0.100000000000001" customHeight="1" x14ac:dyDescent="0.3">
      <c r="B2" s="31"/>
      <c r="C2" s="32" t="s">
        <v>12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20.100000000000001" customHeight="1" x14ac:dyDescent="0.3">
      <c r="B3" s="31"/>
      <c r="C3" s="34" t="s">
        <v>13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0.100000000000001" customHeight="1" x14ac:dyDescent="0.3">
      <c r="B4" s="34" t="s">
        <v>14</v>
      </c>
      <c r="C4" s="34" t="s">
        <v>550</v>
      </c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20.100000000000001" customHeight="1" x14ac:dyDescent="0.3">
      <c r="B5" s="34" t="s">
        <v>15</v>
      </c>
      <c r="C5" s="35" t="s">
        <v>504</v>
      </c>
      <c r="D5" s="31"/>
      <c r="E5" s="31"/>
      <c r="F5" s="31"/>
      <c r="G5" s="36"/>
      <c r="H5" s="31"/>
      <c r="I5" s="31"/>
      <c r="J5" s="31"/>
      <c r="K5" s="31"/>
      <c r="L5" s="31"/>
      <c r="M5" s="31"/>
    </row>
    <row r="6" spans="1:15" ht="20.100000000000001" customHeight="1" x14ac:dyDescent="0.3">
      <c r="B6" s="34" t="s">
        <v>16</v>
      </c>
      <c r="C6" s="37" t="s">
        <v>93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5" s="41" customFormat="1" ht="20.100000000000001" customHeight="1" thickBot="1" x14ac:dyDescent="0.3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6" customFormat="1" ht="20.100000000000001" customHeight="1" x14ac:dyDescent="0.3">
      <c r="A8" s="27"/>
      <c r="B8" s="42" t="s">
        <v>17</v>
      </c>
      <c r="C8" s="43" t="s">
        <v>487</v>
      </c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5" ht="20.100000000000001" customHeight="1" x14ac:dyDescent="0.3">
      <c r="B9" s="34" t="s">
        <v>18</v>
      </c>
      <c r="C9" s="82">
        <v>42071</v>
      </c>
      <c r="D9" s="47"/>
      <c r="E9" s="47"/>
      <c r="F9" s="47"/>
      <c r="G9" s="47"/>
      <c r="H9" s="31"/>
      <c r="I9" s="31"/>
      <c r="J9" s="31"/>
      <c r="K9" s="31"/>
      <c r="L9" s="31"/>
      <c r="M9" s="31"/>
    </row>
    <row r="10" spans="1:15" ht="20.100000000000001" customHeight="1" x14ac:dyDescent="0.3">
      <c r="B10" s="34" t="s">
        <v>19</v>
      </c>
      <c r="C10" s="83" t="s">
        <v>67</v>
      </c>
      <c r="D10" s="37"/>
      <c r="E10" s="37"/>
      <c r="F10" s="37"/>
      <c r="G10" s="37"/>
      <c r="H10" s="48"/>
      <c r="I10" s="83" t="s">
        <v>5</v>
      </c>
      <c r="J10" s="37"/>
      <c r="K10" s="47"/>
      <c r="L10" s="47"/>
      <c r="M10" s="47"/>
    </row>
    <row r="11" spans="1:15" ht="20.100000000000001" customHeight="1" x14ac:dyDescent="0.3">
      <c r="B11" s="47"/>
      <c r="C11" s="37" t="s">
        <v>20</v>
      </c>
      <c r="D11" s="37"/>
      <c r="E11" s="37"/>
      <c r="F11" s="37"/>
      <c r="G11" s="37"/>
      <c r="H11" s="48"/>
      <c r="I11" s="37" t="s">
        <v>119</v>
      </c>
      <c r="J11" s="37"/>
      <c r="K11" s="47"/>
      <c r="L11" s="47"/>
      <c r="M11" s="47"/>
    </row>
    <row r="12" spans="1:15" ht="20.100000000000001" customHeight="1" x14ac:dyDescent="0.3">
      <c r="B12" s="47"/>
      <c r="C12" s="37" t="s">
        <v>23</v>
      </c>
      <c r="D12" s="37" t="s">
        <v>68</v>
      </c>
      <c r="E12" s="37"/>
      <c r="F12" s="37"/>
      <c r="G12" s="37"/>
      <c r="H12" s="48"/>
      <c r="I12" s="37" t="s">
        <v>123</v>
      </c>
      <c r="J12" s="37"/>
      <c r="K12" s="47"/>
      <c r="L12" s="47"/>
      <c r="M12" s="47"/>
    </row>
    <row r="13" spans="1:15" ht="20.100000000000001" customHeight="1" x14ac:dyDescent="0.3">
      <c r="B13" s="47"/>
      <c r="C13" s="37" t="s">
        <v>24</v>
      </c>
      <c r="D13" s="37" t="s">
        <v>69</v>
      </c>
      <c r="E13" s="37"/>
      <c r="F13" s="37"/>
      <c r="G13" s="37"/>
      <c r="H13" s="48"/>
      <c r="I13" s="47" t="s">
        <v>55</v>
      </c>
      <c r="J13" s="37"/>
      <c r="K13" s="47"/>
      <c r="L13" s="47"/>
      <c r="M13" s="47"/>
    </row>
    <row r="14" spans="1:15" ht="20.100000000000001" customHeight="1" x14ac:dyDescent="0.3">
      <c r="B14" s="47"/>
      <c r="C14" s="49" t="s">
        <v>70</v>
      </c>
      <c r="D14" s="37"/>
      <c r="E14" s="37"/>
      <c r="F14" s="37"/>
      <c r="G14" s="37"/>
      <c r="H14" s="48"/>
      <c r="I14" s="49" t="s">
        <v>59</v>
      </c>
      <c r="J14" s="37"/>
      <c r="K14" s="47"/>
      <c r="L14" s="47"/>
      <c r="M14" s="47"/>
    </row>
    <row r="15" spans="1:15" ht="20.100000000000001" customHeight="1" x14ac:dyDescent="0.3">
      <c r="B15" s="47"/>
      <c r="C15" s="37"/>
      <c r="D15" s="37"/>
      <c r="E15" s="37"/>
      <c r="F15" s="37"/>
      <c r="G15" s="37"/>
      <c r="H15" s="48"/>
      <c r="I15" s="48"/>
      <c r="J15" s="48"/>
      <c r="K15" s="31"/>
      <c r="L15" s="31"/>
      <c r="M15" s="31"/>
    </row>
    <row r="16" spans="1:15" ht="20.100000000000001" customHeight="1" x14ac:dyDescent="0.3">
      <c r="C16" s="31"/>
      <c r="D16" s="31"/>
      <c r="E16" s="31"/>
      <c r="F16" s="31"/>
      <c r="G16" s="31"/>
      <c r="H16" s="31"/>
      <c r="I16" s="83" t="s">
        <v>118</v>
      </c>
      <c r="J16" s="31"/>
      <c r="K16" s="31"/>
      <c r="L16" s="31"/>
      <c r="M16" s="31"/>
    </row>
    <row r="17" spans="1:16" ht="20.100000000000001" customHeight="1" x14ac:dyDescent="0.3">
      <c r="A17" s="54"/>
      <c r="C17" s="31"/>
      <c r="D17" s="31"/>
      <c r="E17" s="31"/>
      <c r="F17" s="31"/>
      <c r="G17" s="31"/>
      <c r="H17" s="31"/>
      <c r="I17" s="37" t="s">
        <v>120</v>
      </c>
      <c r="J17" s="31"/>
      <c r="K17" s="31"/>
      <c r="L17" s="31"/>
      <c r="M17" s="31"/>
    </row>
    <row r="18" spans="1:16" ht="20.100000000000001" customHeight="1" x14ac:dyDescent="0.3">
      <c r="A18" s="54"/>
      <c r="C18" s="31"/>
      <c r="D18" s="31"/>
      <c r="E18" s="31"/>
      <c r="F18" s="31"/>
      <c r="G18" s="31"/>
      <c r="H18" s="31"/>
      <c r="I18" s="37" t="s">
        <v>122</v>
      </c>
      <c r="J18" s="31"/>
      <c r="K18" s="31"/>
      <c r="L18" s="31"/>
      <c r="M18" s="31"/>
    </row>
    <row r="19" spans="1:16" ht="20.100000000000001" customHeight="1" x14ac:dyDescent="0.3">
      <c r="A19" s="54"/>
      <c r="C19" s="31"/>
      <c r="D19" s="31"/>
      <c r="E19" s="31"/>
      <c r="F19" s="31"/>
      <c r="G19" s="31"/>
      <c r="H19" s="31"/>
      <c r="I19" s="47" t="s">
        <v>121</v>
      </c>
      <c r="J19" s="31"/>
      <c r="K19" s="31"/>
      <c r="L19" s="31"/>
      <c r="M19" s="31"/>
    </row>
    <row r="20" spans="1:16" ht="20.100000000000001" customHeight="1" x14ac:dyDescent="0.25">
      <c r="A20" s="54"/>
      <c r="C20" s="31"/>
      <c r="D20" s="31"/>
      <c r="E20" s="31"/>
      <c r="F20" s="31"/>
      <c r="G20" s="31"/>
      <c r="H20" s="31"/>
      <c r="I20" s="49" t="s">
        <v>150</v>
      </c>
      <c r="J20" s="31"/>
      <c r="K20" s="31"/>
      <c r="L20" s="31"/>
      <c r="M20" s="31"/>
    </row>
    <row r="21" spans="1:16" ht="20.100000000000001" customHeight="1" x14ac:dyDescent="0.3">
      <c r="A21" s="54"/>
      <c r="C21" s="31"/>
      <c r="D21" s="31"/>
      <c r="E21" s="31"/>
      <c r="F21" s="31"/>
      <c r="G21" s="31"/>
      <c r="H21" s="31"/>
      <c r="I21" s="37"/>
      <c r="J21" s="31"/>
      <c r="K21" s="31"/>
      <c r="L21" s="31"/>
      <c r="M21" s="31"/>
    </row>
    <row r="22" spans="1:16" ht="20.100000000000001" customHeight="1" x14ac:dyDescent="0.25">
      <c r="C22" s="288" t="s">
        <v>163</v>
      </c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90"/>
    </row>
    <row r="23" spans="1:16" ht="20.100000000000001" customHeight="1" x14ac:dyDescent="0.3">
      <c r="B23" s="50" t="s">
        <v>162</v>
      </c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3"/>
    </row>
    <row r="24" spans="1:16" ht="20.100000000000001" customHeight="1" x14ac:dyDescent="0.25">
      <c r="C24" s="294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6"/>
    </row>
    <row r="32" spans="1:16" ht="20.100000000000001" customHeight="1" x14ac:dyDescent="0.25">
      <c r="B32" s="51"/>
      <c r="C32" s="287"/>
      <c r="D32" s="287"/>
      <c r="E32" s="287"/>
      <c r="F32" s="287"/>
    </row>
    <row r="33" spans="2:6" ht="20.100000000000001" customHeight="1" x14ac:dyDescent="0.25">
      <c r="B33" s="46"/>
      <c r="C33" s="52"/>
      <c r="D33" s="52"/>
      <c r="E33" s="52"/>
      <c r="F33" s="52"/>
    </row>
    <row r="34" spans="2:6" ht="20.100000000000001" customHeight="1" x14ac:dyDescent="0.25">
      <c r="B34" s="46"/>
      <c r="C34" s="286"/>
      <c r="D34" s="286"/>
      <c r="E34" s="286"/>
      <c r="F34" s="286"/>
    </row>
    <row r="35" spans="2:6" ht="20.100000000000001" customHeight="1" x14ac:dyDescent="0.25">
      <c r="B35" s="46"/>
      <c r="C35" s="52"/>
      <c r="D35" s="52"/>
      <c r="E35" s="52"/>
      <c r="F35" s="52"/>
    </row>
    <row r="36" spans="2:6" ht="20.100000000000001" customHeight="1" x14ac:dyDescent="0.25">
      <c r="B36" s="46"/>
      <c r="C36" s="286"/>
      <c r="D36" s="286"/>
      <c r="E36" s="286"/>
      <c r="F36" s="286"/>
    </row>
    <row r="37" spans="2:6" ht="20.100000000000001" customHeight="1" x14ac:dyDescent="0.25">
      <c r="C37" s="286"/>
      <c r="D37" s="286"/>
      <c r="E37" s="286"/>
      <c r="F37" s="28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S13" sqref="S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7" t="str">
        <f>Parameters!B1</f>
        <v>150th IEEE 802.11 WIRELESS LOCAL AREA NETWORKS SESSION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9"/>
      <c r="IS2" s="1" t="s">
        <v>7</v>
      </c>
    </row>
    <row r="3" spans="1:253" ht="15.75" customHeight="1" x14ac:dyDescent="0.2">
      <c r="B3" s="300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2"/>
    </row>
    <row r="4" spans="1:253" ht="15.75" customHeight="1" x14ac:dyDescent="0.2">
      <c r="B4" s="303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5"/>
    </row>
    <row r="5" spans="1:253" ht="21" customHeight="1" x14ac:dyDescent="0.2">
      <c r="B5" s="306" t="str">
        <f>Parameters!B2</f>
        <v>Estrel Hotel and Convention Centre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</row>
    <row r="6" spans="1:253" ht="15.75" customHeight="1" x14ac:dyDescent="0.2"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</row>
    <row r="7" spans="1:253" ht="15.75" customHeight="1" x14ac:dyDescent="0.2">
      <c r="A7" s="73"/>
      <c r="B7" s="309" t="str">
        <f>Parameters!B3</f>
        <v>March 8-13, 2015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170"/>
      <c r="R7" s="170"/>
    </row>
    <row r="8" spans="1:253" ht="15.75" customHeight="1" x14ac:dyDescent="0.2">
      <c r="A8" s="73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170"/>
      <c r="R8" s="170"/>
    </row>
    <row r="9" spans="1:253" ht="15.75" customHeight="1" x14ac:dyDescent="0.2">
      <c r="A9" s="73"/>
      <c r="B9" s="170"/>
      <c r="C9" s="170"/>
      <c r="D9" s="171"/>
      <c r="E9" s="171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253" ht="15.75" customHeight="1" x14ac:dyDescent="0.2">
      <c r="A10" s="73"/>
      <c r="B10" s="170"/>
      <c r="N10" s="170"/>
      <c r="O10" s="170"/>
      <c r="P10" s="170"/>
      <c r="Q10" s="170"/>
      <c r="R10" s="170"/>
    </row>
    <row r="11" spans="1:253" ht="15.75" customHeight="1" x14ac:dyDescent="0.2">
      <c r="A11" s="73"/>
      <c r="B11" s="170"/>
      <c r="N11" s="170"/>
      <c r="O11" s="170"/>
      <c r="P11" s="170"/>
      <c r="Q11" s="170"/>
      <c r="R11" s="170"/>
    </row>
    <row r="12" spans="1:253" ht="15.75" customHeight="1" x14ac:dyDescent="0.2">
      <c r="A12" s="73"/>
      <c r="B12" s="170"/>
      <c r="N12" s="170"/>
      <c r="O12" s="170"/>
      <c r="P12" s="170"/>
      <c r="Q12" s="170"/>
      <c r="R12" s="170"/>
    </row>
    <row r="13" spans="1:253" ht="15.75" customHeight="1" x14ac:dyDescent="0.2">
      <c r="A13" s="73"/>
      <c r="B13" s="170"/>
      <c r="N13" s="170"/>
      <c r="O13" s="170"/>
      <c r="P13" s="170"/>
      <c r="Q13" s="170"/>
      <c r="R13" s="170"/>
    </row>
    <row r="14" spans="1:253" ht="15.75" customHeight="1" x14ac:dyDescent="0.2">
      <c r="A14" s="73"/>
      <c r="B14" s="170"/>
      <c r="N14" s="170"/>
      <c r="O14" s="170"/>
      <c r="P14" s="170"/>
      <c r="Q14" s="170"/>
      <c r="R14" s="170"/>
      <c r="S14"/>
    </row>
    <row r="15" spans="1:253" ht="15.75" customHeight="1" x14ac:dyDescent="0.2">
      <c r="A15" s="73"/>
      <c r="B15" s="170"/>
      <c r="N15" s="170"/>
      <c r="O15" s="170"/>
      <c r="P15" s="170"/>
      <c r="Q15" s="170"/>
      <c r="R15" s="170"/>
    </row>
    <row r="16" spans="1:253" ht="15.75" customHeight="1" x14ac:dyDescent="0.2">
      <c r="A16" s="73"/>
      <c r="B16" s="170"/>
      <c r="N16" s="170"/>
      <c r="O16" s="170"/>
      <c r="P16" s="170"/>
      <c r="Q16" s="170"/>
      <c r="R16" s="170"/>
    </row>
    <row r="17" spans="1:21" ht="15.75" customHeight="1" x14ac:dyDescent="0.2">
      <c r="A17" s="73"/>
      <c r="B17" s="170"/>
      <c r="N17" s="170"/>
      <c r="O17" s="170"/>
      <c r="P17" s="170"/>
      <c r="Q17" s="170"/>
      <c r="R17" s="170"/>
      <c r="U17"/>
    </row>
    <row r="18" spans="1:21" ht="15.75" customHeight="1" x14ac:dyDescent="0.2">
      <c r="A18" s="73"/>
      <c r="B18" s="170"/>
      <c r="N18" s="170"/>
      <c r="O18" s="170"/>
      <c r="P18" s="170"/>
      <c r="Q18" s="170"/>
      <c r="R18" s="170"/>
    </row>
    <row r="19" spans="1:21" ht="15.75" customHeight="1" x14ac:dyDescent="0.2">
      <c r="A19" s="73"/>
      <c r="B19" s="170"/>
      <c r="N19" s="170"/>
      <c r="O19" s="170"/>
      <c r="P19" s="170"/>
      <c r="Q19" s="170"/>
      <c r="R19" s="170"/>
    </row>
    <row r="20" spans="1:21" ht="15.75" customHeight="1" x14ac:dyDescent="0.2">
      <c r="A20" s="73"/>
      <c r="B20" s="170"/>
      <c r="N20" s="170"/>
      <c r="O20" s="170"/>
      <c r="P20" s="170"/>
      <c r="Q20" s="170"/>
      <c r="R20" s="170"/>
    </row>
    <row r="21" spans="1:21" ht="15.75" customHeight="1" x14ac:dyDescent="0.2">
      <c r="A21" s="73"/>
      <c r="B21" s="170"/>
      <c r="N21" s="170"/>
      <c r="O21" s="170"/>
      <c r="P21" s="170"/>
      <c r="Q21" s="170"/>
      <c r="R21" s="170"/>
    </row>
    <row r="22" spans="1:21" ht="15.75" customHeight="1" x14ac:dyDescent="0.2">
      <c r="A22" s="73"/>
      <c r="B22" s="170"/>
      <c r="N22" s="170"/>
      <c r="O22" s="170"/>
      <c r="P22" s="170"/>
      <c r="Q22" s="170"/>
      <c r="R22" s="170"/>
    </row>
    <row r="23" spans="1:21" ht="15.75" customHeight="1" x14ac:dyDescent="0.2">
      <c r="A23" s="73"/>
      <c r="B23" s="170"/>
      <c r="N23" s="170"/>
      <c r="O23" s="170"/>
      <c r="P23" s="170"/>
      <c r="Q23" s="170"/>
      <c r="R23" s="170"/>
    </row>
    <row r="24" spans="1:21" ht="15.75" customHeight="1" x14ac:dyDescent="0.2">
      <c r="A24" s="73"/>
      <c r="B24" s="170"/>
      <c r="N24" s="170"/>
      <c r="O24" s="170"/>
      <c r="P24" s="170"/>
      <c r="Q24" s="170"/>
      <c r="R24" s="170"/>
    </row>
    <row r="25" spans="1:21" ht="15.75" customHeight="1" x14ac:dyDescent="0.2">
      <c r="A25" s="73"/>
      <c r="B25" s="308" t="s">
        <v>6</v>
      </c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170"/>
      <c r="R25" s="170"/>
    </row>
    <row r="26" spans="1:21" ht="15.75" customHeight="1" x14ac:dyDescent="0.2">
      <c r="A26" s="73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170"/>
      <c r="R26" s="170"/>
    </row>
    <row r="27" spans="1:21" ht="15.75" customHeight="1" x14ac:dyDescent="0.2">
      <c r="B27" s="307" t="s">
        <v>161</v>
      </c>
      <c r="C27" s="307"/>
      <c r="D27" s="307"/>
      <c r="E27" s="307"/>
      <c r="F27" s="307"/>
      <c r="G27" s="307"/>
      <c r="H27" s="307"/>
      <c r="I27" s="307"/>
      <c r="J27" s="313"/>
      <c r="K27" s="313"/>
      <c r="L27" s="310" t="str">
        <f>Title!C14</f>
        <v>adrian.p.stephens@ieee.org</v>
      </c>
      <c r="M27" s="311"/>
      <c r="N27" s="311"/>
      <c r="O27" s="311"/>
      <c r="P27" s="311"/>
      <c r="Q27" s="311"/>
      <c r="R27" s="311"/>
    </row>
    <row r="28" spans="1:21" ht="15.75" customHeight="1" x14ac:dyDescent="0.2">
      <c r="B28" s="314"/>
      <c r="C28" s="314"/>
      <c r="D28" s="314"/>
      <c r="E28" s="314"/>
      <c r="F28" s="314"/>
      <c r="G28" s="314"/>
      <c r="H28" s="314"/>
      <c r="I28" s="314"/>
      <c r="J28" s="313"/>
      <c r="K28" s="313"/>
      <c r="L28" s="312"/>
      <c r="M28" s="312"/>
      <c r="N28" s="312"/>
      <c r="O28" s="312"/>
      <c r="P28" s="312"/>
      <c r="Q28" s="312"/>
      <c r="R28" s="312"/>
    </row>
    <row r="29" spans="1:21" ht="15.75" customHeight="1" x14ac:dyDescent="0.2">
      <c r="B29" s="307" t="s">
        <v>58</v>
      </c>
      <c r="C29" s="307"/>
      <c r="D29" s="307"/>
      <c r="E29" s="307"/>
      <c r="F29" s="307"/>
      <c r="G29" s="307"/>
      <c r="H29" s="307"/>
      <c r="I29" s="307"/>
      <c r="J29" s="313"/>
      <c r="K29" s="313"/>
      <c r="L29" s="310" t="str">
        <f>Title!I14</f>
        <v>jrosdahl@ieee.org</v>
      </c>
      <c r="M29" s="311"/>
      <c r="N29" s="311"/>
      <c r="O29" s="311"/>
      <c r="P29" s="311"/>
      <c r="Q29" s="311"/>
      <c r="R29" s="311"/>
    </row>
    <row r="30" spans="1:21" ht="15.75" customHeight="1" x14ac:dyDescent="0.2">
      <c r="B30" s="314"/>
      <c r="C30" s="314"/>
      <c r="D30" s="314"/>
      <c r="E30" s="314"/>
      <c r="F30" s="314"/>
      <c r="G30" s="314"/>
      <c r="H30" s="314"/>
      <c r="I30" s="314"/>
      <c r="J30" s="313"/>
      <c r="K30" s="313"/>
      <c r="L30" s="312"/>
      <c r="M30" s="312"/>
      <c r="N30" s="312"/>
      <c r="O30" s="312"/>
      <c r="P30" s="312"/>
      <c r="Q30" s="312"/>
      <c r="R30" s="312"/>
    </row>
    <row r="31" spans="1:21" ht="15.75" customHeight="1" x14ac:dyDescent="0.2">
      <c r="B31" s="307" t="s">
        <v>71</v>
      </c>
      <c r="C31" s="307"/>
      <c r="D31" s="307"/>
      <c r="E31" s="307"/>
      <c r="F31" s="307"/>
      <c r="G31" s="307"/>
      <c r="H31" s="307"/>
      <c r="I31" s="307"/>
      <c r="J31" s="313"/>
      <c r="K31" s="313"/>
      <c r="L31" s="310" t="str">
        <f>Title!I20</f>
        <v>dstanley@arubanetworks.com</v>
      </c>
      <c r="M31" s="311"/>
      <c r="N31" s="311"/>
      <c r="O31" s="311"/>
      <c r="P31" s="311"/>
      <c r="Q31" s="311"/>
      <c r="R31" s="311"/>
    </row>
    <row r="32" spans="1:21" ht="15.75" customHeight="1" x14ac:dyDescent="0.2">
      <c r="B32" s="314"/>
      <c r="C32" s="314"/>
      <c r="D32" s="314"/>
      <c r="E32" s="314"/>
      <c r="F32" s="314"/>
      <c r="G32" s="314"/>
      <c r="H32" s="314"/>
      <c r="I32" s="314"/>
      <c r="J32" s="313"/>
      <c r="K32" s="313"/>
      <c r="L32" s="312"/>
      <c r="M32" s="312"/>
      <c r="N32" s="312"/>
      <c r="O32" s="312"/>
      <c r="P32" s="312"/>
      <c r="Q32" s="312"/>
      <c r="R32" s="312"/>
    </row>
    <row r="33" spans="17:18" ht="15.75" customHeight="1" x14ac:dyDescent="0.2">
      <c r="Q33" s="84"/>
      <c r="R33" s="84"/>
    </row>
    <row r="34" spans="17:18" ht="15.75" customHeight="1" x14ac:dyDescent="0.2">
      <c r="Q34" s="84"/>
      <c r="R34" s="84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315"/>
    </row>
    <row r="7" spans="2:15" x14ac:dyDescent="0.2">
      <c r="M7" s="315"/>
    </row>
    <row r="8" spans="2:15" x14ac:dyDescent="0.2">
      <c r="M8" s="315"/>
    </row>
    <row r="9" spans="2:15" x14ac:dyDescent="0.2">
      <c r="M9" s="31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E5" sqref="E5:E1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0" customFormat="1" ht="35.25" x14ac:dyDescent="0.5">
      <c r="A1" s="71" t="s">
        <v>132</v>
      </c>
      <c r="B1" s="71"/>
      <c r="C1" s="71"/>
      <c r="D1" s="71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16" t="s">
        <v>133</v>
      </c>
      <c r="B3" s="316"/>
      <c r="C3" s="60"/>
      <c r="D3" s="60"/>
    </row>
    <row r="4" spans="1:4" s="4" customFormat="1" x14ac:dyDescent="0.2">
      <c r="A4" s="60" t="s">
        <v>94</v>
      </c>
      <c r="B4" s="60" t="s">
        <v>95</v>
      </c>
      <c r="C4" s="60" t="s">
        <v>0</v>
      </c>
      <c r="D4" s="60" t="s">
        <v>96</v>
      </c>
    </row>
    <row r="5" spans="1:4" x14ac:dyDescent="0.2">
      <c r="A5" s="62" t="s">
        <v>54</v>
      </c>
      <c r="B5" s="62" t="s">
        <v>113</v>
      </c>
      <c r="C5" s="62" t="s">
        <v>114</v>
      </c>
      <c r="D5" s="108" t="s">
        <v>554</v>
      </c>
    </row>
    <row r="6" spans="1:4" x14ac:dyDescent="0.2">
      <c r="A6" s="62" t="s">
        <v>108</v>
      </c>
      <c r="B6" s="62" t="s">
        <v>109</v>
      </c>
      <c r="C6" s="62" t="s">
        <v>107</v>
      </c>
      <c r="D6" s="108" t="s">
        <v>555</v>
      </c>
    </row>
    <row r="7" spans="1:4" x14ac:dyDescent="0.2">
      <c r="A7" s="62" t="s">
        <v>465</v>
      </c>
      <c r="B7" s="62" t="s">
        <v>464</v>
      </c>
      <c r="C7" s="62" t="s">
        <v>466</v>
      </c>
      <c r="D7" s="108" t="s">
        <v>556</v>
      </c>
    </row>
    <row r="8" spans="1:4" x14ac:dyDescent="0.2">
      <c r="A8" s="62" t="s">
        <v>173</v>
      </c>
      <c r="B8" s="62" t="s">
        <v>174</v>
      </c>
      <c r="C8" s="62" t="s">
        <v>509</v>
      </c>
      <c r="D8" s="108" t="s">
        <v>553</v>
      </c>
    </row>
    <row r="9" spans="1:4" x14ac:dyDescent="0.2">
      <c r="A9" s="62" t="s">
        <v>111</v>
      </c>
      <c r="B9" s="62" t="s">
        <v>110</v>
      </c>
      <c r="C9" s="62" t="s">
        <v>112</v>
      </c>
      <c r="D9" s="108" t="s">
        <v>557</v>
      </c>
    </row>
    <row r="10" spans="1:4" x14ac:dyDescent="0.2">
      <c r="A10" s="62" t="s">
        <v>115</v>
      </c>
      <c r="B10" s="62" t="s">
        <v>116</v>
      </c>
      <c r="C10" s="62" t="s">
        <v>117</v>
      </c>
      <c r="D10" s="108" t="s">
        <v>558</v>
      </c>
    </row>
    <row r="11" spans="1:4" x14ac:dyDescent="0.2">
      <c r="A11" s="62" t="s">
        <v>104</v>
      </c>
      <c r="B11" s="62" t="s">
        <v>100</v>
      </c>
      <c r="C11" s="62" t="s">
        <v>101</v>
      </c>
      <c r="D11" s="108" t="s">
        <v>559</v>
      </c>
    </row>
    <row r="12" spans="1:4" x14ac:dyDescent="0.2">
      <c r="A12" s="62" t="s">
        <v>105</v>
      </c>
      <c r="B12" s="62" t="s">
        <v>106</v>
      </c>
      <c r="C12" s="62" t="s">
        <v>107</v>
      </c>
      <c r="D12" s="108" t="s">
        <v>560</v>
      </c>
    </row>
    <row r="13" spans="1:4" x14ac:dyDescent="0.2">
      <c r="A13" s="62" t="s">
        <v>102</v>
      </c>
      <c r="B13" s="62" t="s">
        <v>87</v>
      </c>
      <c r="C13" s="62" t="s">
        <v>103</v>
      </c>
      <c r="D13" s="108" t="s">
        <v>561</v>
      </c>
    </row>
    <row r="14" spans="1:4" x14ac:dyDescent="0.2">
      <c r="A14" s="61" t="s">
        <v>97</v>
      </c>
      <c r="B14" s="61" t="s">
        <v>98</v>
      </c>
      <c r="C14" s="61" t="s">
        <v>99</v>
      </c>
      <c r="D14" s="108" t="s">
        <v>562</v>
      </c>
    </row>
    <row r="15" spans="1:4" x14ac:dyDescent="0.2">
      <c r="A15" s="62" t="s">
        <v>180</v>
      </c>
      <c r="B15" s="62" t="s">
        <v>181</v>
      </c>
      <c r="C15" s="62" t="s">
        <v>483</v>
      </c>
      <c r="D15" s="108" t="s">
        <v>563</v>
      </c>
    </row>
    <row r="16" spans="1:4" x14ac:dyDescent="0.2">
      <c r="A16" s="62" t="s">
        <v>484</v>
      </c>
      <c r="B16" s="62" t="s">
        <v>485</v>
      </c>
      <c r="C16" s="62" t="s">
        <v>486</v>
      </c>
      <c r="D16" s="108" t="s">
        <v>564</v>
      </c>
    </row>
    <row r="18" spans="1:4" s="4" customFormat="1" x14ac:dyDescent="0.2">
      <c r="A18" s="66" t="s">
        <v>134</v>
      </c>
      <c r="B18" s="66"/>
      <c r="D18" s="181"/>
    </row>
    <row r="19" spans="1:4" ht="15" x14ac:dyDescent="0.2">
      <c r="A19" s="81" t="s">
        <v>149</v>
      </c>
      <c r="B19" s="63"/>
      <c r="C19" s="2"/>
      <c r="D19" s="2"/>
    </row>
    <row r="20" spans="1:4" ht="15" x14ac:dyDescent="0.2">
      <c r="B20" s="5"/>
      <c r="C20" s="2"/>
      <c r="D20" s="2"/>
    </row>
    <row r="21" spans="1:4" s="4" customFormat="1" ht="15.75" x14ac:dyDescent="0.2">
      <c r="A21" s="67" t="s">
        <v>139</v>
      </c>
      <c r="B21" s="68"/>
    </row>
    <row r="22" spans="1:4" x14ac:dyDescent="0.2">
      <c r="A22" s="64" t="s">
        <v>135</v>
      </c>
      <c r="B22" s="65" t="s">
        <v>136</v>
      </c>
      <c r="C22" s="2"/>
      <c r="D22" s="2"/>
    </row>
    <row r="23" spans="1:4" x14ac:dyDescent="0.2">
      <c r="A23" s="64" t="s">
        <v>137</v>
      </c>
      <c r="B23" s="65" t="s">
        <v>138</v>
      </c>
      <c r="C23" s="2"/>
      <c r="D23" s="2"/>
    </row>
    <row r="24" spans="1:4" x14ac:dyDescent="0.2">
      <c r="A24" s="64" t="s">
        <v>140</v>
      </c>
      <c r="B24" s="65" t="s">
        <v>141</v>
      </c>
      <c r="C24" s="2"/>
      <c r="D24" s="2"/>
    </row>
    <row r="25" spans="1:4" x14ac:dyDescent="0.2">
      <c r="A25" s="64" t="s">
        <v>142</v>
      </c>
      <c r="B25" s="65" t="s">
        <v>143</v>
      </c>
      <c r="C25" s="2"/>
      <c r="D25" s="2"/>
    </row>
    <row r="26" spans="1:4" x14ac:dyDescent="0.2">
      <c r="A26" s="64" t="s">
        <v>144</v>
      </c>
      <c r="B26" s="65" t="s">
        <v>145</v>
      </c>
      <c r="C26" s="2"/>
      <c r="D26" s="2"/>
    </row>
    <row r="27" spans="1:4" x14ac:dyDescent="0.2">
      <c r="A27" s="64" t="s">
        <v>146</v>
      </c>
      <c r="B27" s="65" t="s">
        <v>147</v>
      </c>
      <c r="C27" s="2"/>
      <c r="D27" s="2"/>
    </row>
    <row r="28" spans="1:4" x14ac:dyDescent="0.2">
      <c r="B28" s="8"/>
      <c r="C28" s="2"/>
      <c r="D28" s="2"/>
    </row>
    <row r="29" spans="1:4" s="4" customFormat="1" x14ac:dyDescent="0.2">
      <c r="A29" s="70" t="s">
        <v>148</v>
      </c>
      <c r="B29" s="69"/>
    </row>
    <row r="30" spans="1:4" x14ac:dyDescent="0.2">
      <c r="A30" s="69" t="s">
        <v>151</v>
      </c>
      <c r="B30" s="173" t="s">
        <v>565</v>
      </c>
      <c r="C30" s="2"/>
      <c r="D30" s="2"/>
    </row>
    <row r="31" spans="1:4" x14ac:dyDescent="0.2">
      <c r="A31" s="69" t="s">
        <v>152</v>
      </c>
      <c r="B31" s="173" t="s">
        <v>566</v>
      </c>
      <c r="C31" s="2"/>
      <c r="D31" s="2"/>
    </row>
    <row r="32" spans="1:4" x14ac:dyDescent="0.2">
      <c r="A32" s="69" t="s">
        <v>153</v>
      </c>
      <c r="B32" s="173" t="s">
        <v>567</v>
      </c>
      <c r="C32" s="2"/>
      <c r="D32" s="2"/>
    </row>
    <row r="33" spans="1:4" x14ac:dyDescent="0.2">
      <c r="A33" s="69" t="s">
        <v>154</v>
      </c>
      <c r="B33" s="173" t="s">
        <v>568</v>
      </c>
      <c r="C33" s="2"/>
      <c r="D33" s="2"/>
    </row>
    <row r="34" spans="1:4" x14ac:dyDescent="0.2">
      <c r="A34" s="69" t="s">
        <v>4</v>
      </c>
      <c r="B34" s="173" t="s">
        <v>569</v>
      </c>
      <c r="C34" s="2"/>
      <c r="D34" s="2"/>
    </row>
    <row r="35" spans="1:4" x14ac:dyDescent="0.2">
      <c r="A35" s="69" t="s">
        <v>155</v>
      </c>
      <c r="B35" s="173" t="s">
        <v>570</v>
      </c>
      <c r="C35" s="2"/>
      <c r="D35" s="2"/>
    </row>
    <row r="36" spans="1:4" ht="14.25" x14ac:dyDescent="0.2">
      <c r="A36" s="69" t="s">
        <v>156</v>
      </c>
      <c r="B36" s="173" t="s">
        <v>571</v>
      </c>
      <c r="C36" s="2"/>
      <c r="D36" s="2"/>
    </row>
    <row r="37" spans="1:4" x14ac:dyDescent="0.2">
      <c r="A37" s="69" t="s">
        <v>157</v>
      </c>
      <c r="B37" s="173" t="s">
        <v>572</v>
      </c>
      <c r="C37" s="2"/>
      <c r="D37" s="2"/>
    </row>
    <row r="38" spans="1:4" ht="14.25" x14ac:dyDescent="0.2">
      <c r="A38" s="69" t="s">
        <v>158</v>
      </c>
      <c r="B38" s="173" t="s">
        <v>573</v>
      </c>
      <c r="C38" s="2"/>
      <c r="D38" s="2"/>
    </row>
    <row r="39" spans="1:4" x14ac:dyDescent="0.2">
      <c r="B39" s="94"/>
      <c r="C39" s="2"/>
      <c r="D39" s="2"/>
    </row>
    <row r="40" spans="1:4" x14ac:dyDescent="0.2">
      <c r="A40" s="101" t="s">
        <v>159</v>
      </c>
      <c r="B40" s="100" t="s">
        <v>160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106" t="s">
        <v>169</v>
      </c>
      <c r="B42" s="106"/>
    </row>
    <row r="43" spans="1:4" x14ac:dyDescent="0.2">
      <c r="A43" s="105" t="s">
        <v>170</v>
      </c>
      <c r="B43" s="107" t="s">
        <v>171</v>
      </c>
      <c r="C43" s="2"/>
      <c r="D43" s="2"/>
    </row>
    <row r="44" spans="1:4" x14ac:dyDescent="0.2">
      <c r="A44" s="105" t="s">
        <v>75</v>
      </c>
      <c r="B44" s="107" t="s">
        <v>172</v>
      </c>
      <c r="C44" s="2"/>
      <c r="D44" s="2"/>
    </row>
    <row r="45" spans="1:4" x14ac:dyDescent="0.2">
      <c r="A45" s="105" t="s">
        <v>9</v>
      </c>
      <c r="B45" s="107" t="s">
        <v>175</v>
      </c>
      <c r="C45" s="116"/>
      <c r="D45" s="2"/>
    </row>
    <row r="46" spans="1:4" x14ac:dyDescent="0.2">
      <c r="A46" s="105" t="s">
        <v>176</v>
      </c>
      <c r="B46" s="270" t="s">
        <v>543</v>
      </c>
      <c r="C46" s="2"/>
      <c r="D46" s="2"/>
    </row>
    <row r="47" spans="1:4" x14ac:dyDescent="0.2">
      <c r="A47" s="105" t="s">
        <v>52</v>
      </c>
      <c r="B47" s="107" t="s">
        <v>188</v>
      </c>
      <c r="C47" s="2"/>
      <c r="D47" s="2"/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'CAC Agenda'!A1" display="IEEE 802.11 Chair's Advisory Committee"/>
    <hyperlink ref="B45" location="WNG!Print_Area" display="Wireless Next Generation Standing Committee"/>
    <hyperlink ref="B47" location="'JTC1'!Print_Area" display="'JTC1'!Print_Area"/>
    <hyperlink ref="B30" r:id="rId8"/>
    <hyperlink ref="B31" r:id="rId9"/>
    <hyperlink ref="B32" r:id="rId10"/>
    <hyperlink ref="B33" r:id="rId11"/>
    <hyperlink ref="B34" r:id="rId12"/>
    <hyperlink ref="B35" r:id="rId13"/>
    <hyperlink ref="B36" r:id="rId14"/>
    <hyperlink ref="B37" r:id="rId15"/>
    <hyperlink ref="B38" r:id="rId16"/>
    <hyperlink ref="D5" r:id="rId17"/>
    <hyperlink ref="D6" r:id="rId18"/>
    <hyperlink ref="D7" r:id="rId19"/>
    <hyperlink ref="D9" r:id="rId20"/>
    <hyperlink ref="D10" r:id="rId21"/>
    <hyperlink ref="D11" r:id="rId22"/>
    <hyperlink ref="D12" r:id="rId23"/>
    <hyperlink ref="D13" r:id="rId24"/>
    <hyperlink ref="D14" r:id="rId25"/>
    <hyperlink ref="D15" r:id="rId26"/>
    <hyperlink ref="D16" r:id="rId27"/>
    <hyperlink ref="D8" r:id="rId28"/>
    <hyperlink ref="B46" location="'TGaj Agenda'!A1" display="'TGaj Agenda'!A1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zoomScale="55" zoomScaleNormal="55" workbookViewId="0">
      <selection activeCell="M12" sqref="M12:M15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2"/>
    <col min="4" max="6" width="9.140625" style="73"/>
    <col min="7" max="7" width="9.140625" style="74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12" t="str">
        <f>"Agenda R" &amp;Parameters!B8</f>
        <v>Agenda R1</v>
      </c>
      <c r="B1" s="414" t="str">
        <f>Parameters!B2</f>
        <v>Estrel Hotel and Convention Centre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</row>
    <row r="2" spans="1:32" ht="20.25" customHeight="1" x14ac:dyDescent="0.2">
      <c r="A2" s="413"/>
      <c r="B2" s="92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ht="30" x14ac:dyDescent="0.2">
      <c r="A3" s="413"/>
      <c r="B3" s="418" t="str">
        <f>Parameters!B3</f>
        <v>March 8-13, 2015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</row>
    <row r="4" spans="1:32" ht="21" thickBot="1" x14ac:dyDescent="0.35">
      <c r="A4" s="9"/>
      <c r="B4" s="95" t="s">
        <v>50</v>
      </c>
      <c r="C4" s="96"/>
      <c r="D4" s="96"/>
      <c r="E4" s="96"/>
      <c r="F4" s="96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 ht="20.25" x14ac:dyDescent="0.2">
      <c r="A5" s="91" t="s">
        <v>49</v>
      </c>
      <c r="B5" s="115">
        <f>Parameters!B4</f>
        <v>42071</v>
      </c>
      <c r="C5" s="428">
        <f>B5+1</f>
        <v>42072</v>
      </c>
      <c r="D5" s="429"/>
      <c r="E5" s="429"/>
      <c r="F5" s="429"/>
      <c r="G5" s="429"/>
      <c r="H5" s="430"/>
      <c r="I5" s="428">
        <f>B5+2</f>
        <v>42073</v>
      </c>
      <c r="J5" s="429"/>
      <c r="K5" s="429"/>
      <c r="L5" s="429"/>
      <c r="M5" s="429"/>
      <c r="N5" s="430"/>
      <c r="O5" s="428">
        <f>B5+3</f>
        <v>42074</v>
      </c>
      <c r="P5" s="429"/>
      <c r="Q5" s="429"/>
      <c r="R5" s="429"/>
      <c r="S5" s="429"/>
      <c r="T5" s="430"/>
      <c r="U5" s="428">
        <f>B5+4</f>
        <v>42075</v>
      </c>
      <c r="V5" s="429"/>
      <c r="W5" s="429"/>
      <c r="X5" s="429"/>
      <c r="Y5" s="429"/>
      <c r="Z5" s="430"/>
      <c r="AA5" s="428">
        <f>B5+5</f>
        <v>42076</v>
      </c>
      <c r="AB5" s="429"/>
      <c r="AC5" s="429"/>
      <c r="AD5" s="429"/>
      <c r="AE5" s="429"/>
      <c r="AF5" s="430"/>
    </row>
    <row r="6" spans="1:32" ht="27" customHeight="1" x14ac:dyDescent="0.2">
      <c r="A6" s="16" t="s">
        <v>8</v>
      </c>
      <c r="B6" s="18"/>
      <c r="C6" s="21"/>
      <c r="D6" s="18"/>
      <c r="E6" s="18"/>
      <c r="F6" s="18"/>
      <c r="G6" s="18"/>
      <c r="H6" s="22"/>
      <c r="I6" s="431" t="s">
        <v>470</v>
      </c>
      <c r="J6" s="432"/>
      <c r="K6" s="432"/>
      <c r="L6" s="432"/>
      <c r="M6" s="432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341" t="s">
        <v>60</v>
      </c>
      <c r="D7" s="338" t="s">
        <v>72</v>
      </c>
      <c r="E7" s="335"/>
      <c r="F7" s="332" t="s">
        <v>489</v>
      </c>
      <c r="G7" s="329" t="s">
        <v>2</v>
      </c>
      <c r="H7" s="271"/>
      <c r="I7" s="341" t="s">
        <v>60</v>
      </c>
      <c r="J7" s="415" t="s">
        <v>468</v>
      </c>
      <c r="K7" s="335"/>
      <c r="L7" s="402" t="s">
        <v>488</v>
      </c>
      <c r="M7" s="329" t="s">
        <v>2</v>
      </c>
      <c r="N7" s="335"/>
      <c r="O7" s="404" t="s">
        <v>51</v>
      </c>
      <c r="P7" s="396" t="s">
        <v>574</v>
      </c>
      <c r="Q7" s="397"/>
      <c r="R7" s="379" t="s">
        <v>61</v>
      </c>
      <c r="S7" s="410" t="s">
        <v>178</v>
      </c>
      <c r="T7" s="335"/>
      <c r="U7" s="407" t="s">
        <v>168</v>
      </c>
      <c r="V7" s="338" t="s">
        <v>72</v>
      </c>
      <c r="W7" s="341" t="s">
        <v>60</v>
      </c>
      <c r="X7" s="332" t="s">
        <v>489</v>
      </c>
      <c r="Y7" s="329" t="s">
        <v>2</v>
      </c>
      <c r="Z7" s="19"/>
      <c r="AA7" s="419" t="s">
        <v>74</v>
      </c>
      <c r="AB7" s="420"/>
      <c r="AC7" s="420"/>
      <c r="AD7" s="420"/>
      <c r="AE7" s="420"/>
      <c r="AF7" s="421"/>
    </row>
    <row r="8" spans="1:32" ht="15.75" customHeight="1" x14ac:dyDescent="0.2">
      <c r="A8" s="13" t="s">
        <v>41</v>
      </c>
      <c r="B8" s="11"/>
      <c r="C8" s="342"/>
      <c r="D8" s="339"/>
      <c r="E8" s="336"/>
      <c r="F8" s="333"/>
      <c r="G8" s="330"/>
      <c r="H8" s="324" t="s">
        <v>552</v>
      </c>
      <c r="I8" s="342"/>
      <c r="J8" s="416"/>
      <c r="K8" s="336"/>
      <c r="L8" s="403"/>
      <c r="M8" s="330"/>
      <c r="N8" s="336"/>
      <c r="O8" s="405"/>
      <c r="P8" s="398"/>
      <c r="Q8" s="399"/>
      <c r="R8" s="380"/>
      <c r="S8" s="411"/>
      <c r="T8" s="336"/>
      <c r="U8" s="408"/>
      <c r="V8" s="339"/>
      <c r="W8" s="342"/>
      <c r="X8" s="333"/>
      <c r="Y8" s="330"/>
      <c r="Z8" s="19"/>
      <c r="AA8" s="422"/>
      <c r="AB8" s="423"/>
      <c r="AC8" s="423"/>
      <c r="AD8" s="423"/>
      <c r="AE8" s="423"/>
      <c r="AF8" s="424"/>
    </row>
    <row r="9" spans="1:32" ht="15.75" customHeight="1" x14ac:dyDescent="0.2">
      <c r="A9" s="13" t="s">
        <v>39</v>
      </c>
      <c r="B9" s="11"/>
      <c r="C9" s="342"/>
      <c r="D9" s="339"/>
      <c r="E9" s="336"/>
      <c r="F9" s="333"/>
      <c r="G9" s="330"/>
      <c r="H9" s="324"/>
      <c r="I9" s="342"/>
      <c r="J9" s="416"/>
      <c r="K9" s="336"/>
      <c r="L9" s="403"/>
      <c r="M9" s="330"/>
      <c r="N9" s="336"/>
      <c r="O9" s="405"/>
      <c r="P9" s="398"/>
      <c r="Q9" s="399"/>
      <c r="R9" s="380"/>
      <c r="S9" s="411"/>
      <c r="T9" s="336"/>
      <c r="U9" s="408"/>
      <c r="V9" s="339"/>
      <c r="W9" s="342"/>
      <c r="X9" s="333"/>
      <c r="Y9" s="330"/>
      <c r="Z9" s="19"/>
      <c r="AA9" s="422"/>
      <c r="AB9" s="423"/>
      <c r="AC9" s="423"/>
      <c r="AD9" s="423"/>
      <c r="AE9" s="423"/>
      <c r="AF9" s="424"/>
    </row>
    <row r="10" spans="1:32" ht="15.75" customHeight="1" x14ac:dyDescent="0.2">
      <c r="A10" s="13" t="s">
        <v>40</v>
      </c>
      <c r="B10" s="11"/>
      <c r="C10" s="343"/>
      <c r="D10" s="340"/>
      <c r="E10" s="337"/>
      <c r="F10" s="334"/>
      <c r="G10" s="331"/>
      <c r="H10" s="324"/>
      <c r="I10" s="343"/>
      <c r="J10" s="417"/>
      <c r="K10" s="337"/>
      <c r="L10" s="403"/>
      <c r="M10" s="330"/>
      <c r="N10" s="337"/>
      <c r="O10" s="406"/>
      <c r="P10" s="400"/>
      <c r="Q10" s="401"/>
      <c r="R10" s="380"/>
      <c r="S10" s="411"/>
      <c r="T10" s="337"/>
      <c r="U10" s="409"/>
      <c r="V10" s="340"/>
      <c r="W10" s="343"/>
      <c r="X10" s="334"/>
      <c r="Y10" s="331"/>
      <c r="Z10" s="19"/>
      <c r="AA10" s="422"/>
      <c r="AB10" s="423"/>
      <c r="AC10" s="423"/>
      <c r="AD10" s="423"/>
      <c r="AE10" s="423"/>
      <c r="AF10" s="424"/>
    </row>
    <row r="11" spans="1:32" ht="27" customHeight="1" x14ac:dyDescent="0.2">
      <c r="A11" s="85" t="s">
        <v>26</v>
      </c>
      <c r="B11" s="11"/>
      <c r="C11" s="326" t="s">
        <v>10</v>
      </c>
      <c r="D11" s="327"/>
      <c r="E11" s="327"/>
      <c r="F11" s="327"/>
      <c r="G11" s="328"/>
      <c r="H11" s="325"/>
      <c r="I11" s="359" t="s">
        <v>10</v>
      </c>
      <c r="J11" s="359"/>
      <c r="K11" s="359"/>
      <c r="L11" s="359"/>
      <c r="M11" s="359"/>
      <c r="N11" s="359"/>
      <c r="O11" s="328" t="s">
        <v>10</v>
      </c>
      <c r="P11" s="359"/>
      <c r="Q11" s="359"/>
      <c r="R11" s="359"/>
      <c r="S11" s="359"/>
      <c r="T11" s="359"/>
      <c r="U11" s="359" t="s">
        <v>10</v>
      </c>
      <c r="V11" s="359"/>
      <c r="W11" s="359"/>
      <c r="X11" s="359"/>
      <c r="Y11" s="359"/>
      <c r="Z11" s="359"/>
      <c r="AA11" s="422"/>
      <c r="AB11" s="423"/>
      <c r="AC11" s="423"/>
      <c r="AD11" s="423"/>
      <c r="AE11" s="423"/>
      <c r="AF11" s="424"/>
    </row>
    <row r="12" spans="1:32" ht="15.75" customHeight="1" x14ac:dyDescent="0.2">
      <c r="A12" s="14" t="s">
        <v>25</v>
      </c>
      <c r="B12" s="11"/>
      <c r="C12" s="344" t="s">
        <v>505</v>
      </c>
      <c r="D12" s="345"/>
      <c r="E12" s="345"/>
      <c r="F12" s="345"/>
      <c r="G12" s="345"/>
      <c r="H12" s="346"/>
      <c r="I12" s="393" t="s">
        <v>164</v>
      </c>
      <c r="J12" s="338" t="s">
        <v>72</v>
      </c>
      <c r="K12" s="338" t="s">
        <v>72</v>
      </c>
      <c r="L12" s="332" t="s">
        <v>490</v>
      </c>
      <c r="M12" s="335"/>
      <c r="N12" s="370" t="s">
        <v>552</v>
      </c>
      <c r="O12" s="344" t="s">
        <v>73</v>
      </c>
      <c r="P12" s="345"/>
      <c r="Q12" s="345"/>
      <c r="R12" s="345"/>
      <c r="S12" s="345"/>
      <c r="T12" s="346"/>
      <c r="U12" s="393" t="s">
        <v>164</v>
      </c>
      <c r="V12" s="360" t="s">
        <v>3</v>
      </c>
      <c r="W12" s="341" t="s">
        <v>60</v>
      </c>
      <c r="X12" s="410" t="s">
        <v>178</v>
      </c>
      <c r="Y12" s="402" t="s">
        <v>488</v>
      </c>
      <c r="Z12" s="19"/>
      <c r="AA12" s="422"/>
      <c r="AB12" s="423"/>
      <c r="AC12" s="423"/>
      <c r="AD12" s="423"/>
      <c r="AE12" s="423"/>
      <c r="AF12" s="424"/>
    </row>
    <row r="13" spans="1:32" ht="15.75" customHeight="1" x14ac:dyDescent="0.2">
      <c r="A13" s="14" t="s">
        <v>27</v>
      </c>
      <c r="B13" s="11"/>
      <c r="C13" s="347"/>
      <c r="D13" s="348"/>
      <c r="E13" s="348"/>
      <c r="F13" s="348"/>
      <c r="G13" s="348"/>
      <c r="H13" s="349"/>
      <c r="I13" s="394"/>
      <c r="J13" s="339"/>
      <c r="K13" s="339"/>
      <c r="L13" s="333"/>
      <c r="M13" s="336"/>
      <c r="N13" s="370"/>
      <c r="O13" s="347"/>
      <c r="P13" s="348"/>
      <c r="Q13" s="348"/>
      <c r="R13" s="348"/>
      <c r="S13" s="348"/>
      <c r="T13" s="349"/>
      <c r="U13" s="394"/>
      <c r="V13" s="361"/>
      <c r="W13" s="342"/>
      <c r="X13" s="411"/>
      <c r="Y13" s="403"/>
      <c r="Z13" s="19"/>
      <c r="AA13" s="422"/>
      <c r="AB13" s="423"/>
      <c r="AC13" s="423"/>
      <c r="AD13" s="423"/>
      <c r="AE13" s="423"/>
      <c r="AF13" s="424"/>
    </row>
    <row r="14" spans="1:32" ht="15.75" customHeight="1" x14ac:dyDescent="0.2">
      <c r="A14" s="14" t="s">
        <v>28</v>
      </c>
      <c r="B14" s="11"/>
      <c r="C14" s="347"/>
      <c r="D14" s="348"/>
      <c r="E14" s="348"/>
      <c r="F14" s="348"/>
      <c r="G14" s="348"/>
      <c r="H14" s="349"/>
      <c r="I14" s="394"/>
      <c r="J14" s="339"/>
      <c r="K14" s="339"/>
      <c r="L14" s="333"/>
      <c r="M14" s="336"/>
      <c r="N14" s="370"/>
      <c r="O14" s="347"/>
      <c r="P14" s="348"/>
      <c r="Q14" s="348"/>
      <c r="R14" s="348"/>
      <c r="S14" s="348"/>
      <c r="T14" s="349"/>
      <c r="U14" s="394"/>
      <c r="V14" s="361"/>
      <c r="W14" s="342"/>
      <c r="X14" s="411"/>
      <c r="Y14" s="403"/>
      <c r="Z14" s="19"/>
      <c r="AA14" s="425"/>
      <c r="AB14" s="426"/>
      <c r="AC14" s="426"/>
      <c r="AD14" s="426"/>
      <c r="AE14" s="426"/>
      <c r="AF14" s="427"/>
    </row>
    <row r="15" spans="1:32" ht="15.75" customHeight="1" x14ac:dyDescent="0.2">
      <c r="A15" s="14" t="s">
        <v>29</v>
      </c>
      <c r="B15" s="11"/>
      <c r="C15" s="350"/>
      <c r="D15" s="351"/>
      <c r="E15" s="351"/>
      <c r="F15" s="351"/>
      <c r="G15" s="351"/>
      <c r="H15" s="352"/>
      <c r="I15" s="395"/>
      <c r="J15" s="340"/>
      <c r="K15" s="340"/>
      <c r="L15" s="334"/>
      <c r="M15" s="337"/>
      <c r="N15" s="371"/>
      <c r="O15" s="350"/>
      <c r="P15" s="351"/>
      <c r="Q15" s="351"/>
      <c r="R15" s="351"/>
      <c r="S15" s="351"/>
      <c r="T15" s="352"/>
      <c r="U15" s="395"/>
      <c r="V15" s="362"/>
      <c r="W15" s="343"/>
      <c r="X15" s="411"/>
      <c r="Y15" s="403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359" t="s">
        <v>38</v>
      </c>
      <c r="D16" s="359"/>
      <c r="E16" s="359"/>
      <c r="F16" s="359"/>
      <c r="G16" s="359"/>
      <c r="H16" s="359"/>
      <c r="I16" s="359" t="s">
        <v>38</v>
      </c>
      <c r="J16" s="359"/>
      <c r="K16" s="359"/>
      <c r="L16" s="359"/>
      <c r="M16" s="359"/>
      <c r="N16" s="359"/>
      <c r="O16" s="328" t="s">
        <v>38</v>
      </c>
      <c r="P16" s="359"/>
      <c r="Q16" s="359"/>
      <c r="R16" s="359"/>
      <c r="S16" s="359"/>
      <c r="T16" s="359"/>
      <c r="U16" s="359" t="s">
        <v>38</v>
      </c>
      <c r="V16" s="359"/>
      <c r="W16" s="359"/>
      <c r="X16" s="359"/>
      <c r="Y16" s="359"/>
      <c r="Z16" s="359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28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377" t="s">
        <v>56</v>
      </c>
      <c r="D18" s="338" t="s">
        <v>72</v>
      </c>
      <c r="E18" s="335"/>
      <c r="F18" s="410" t="s">
        <v>178</v>
      </c>
      <c r="G18" s="374" t="s">
        <v>57</v>
      </c>
      <c r="H18" s="335"/>
      <c r="I18" s="377" t="s">
        <v>56</v>
      </c>
      <c r="J18" s="338" t="s">
        <v>72</v>
      </c>
      <c r="K18" s="335"/>
      <c r="L18" s="360" t="s">
        <v>3</v>
      </c>
      <c r="M18" s="363" t="s">
        <v>52</v>
      </c>
      <c r="N18" s="335"/>
      <c r="O18" s="377" t="s">
        <v>56</v>
      </c>
      <c r="P18" s="338" t="s">
        <v>72</v>
      </c>
      <c r="Q18" s="335"/>
      <c r="R18" s="379" t="s">
        <v>61</v>
      </c>
      <c r="S18" s="329" t="s">
        <v>2</v>
      </c>
      <c r="T18" s="370" t="s">
        <v>552</v>
      </c>
      <c r="U18" s="365" t="s">
        <v>56</v>
      </c>
      <c r="V18" s="338" t="s">
        <v>72</v>
      </c>
      <c r="W18" s="335"/>
      <c r="X18" s="363" t="s">
        <v>52</v>
      </c>
      <c r="Y18" s="329" t="s">
        <v>2</v>
      </c>
      <c r="Z18" s="335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365"/>
      <c r="D19" s="339"/>
      <c r="E19" s="336"/>
      <c r="F19" s="411"/>
      <c r="G19" s="375"/>
      <c r="H19" s="336"/>
      <c r="I19" s="365"/>
      <c r="J19" s="339"/>
      <c r="K19" s="336"/>
      <c r="L19" s="361"/>
      <c r="M19" s="364"/>
      <c r="N19" s="336"/>
      <c r="O19" s="365"/>
      <c r="P19" s="339"/>
      <c r="Q19" s="336"/>
      <c r="R19" s="380"/>
      <c r="S19" s="330"/>
      <c r="T19" s="370"/>
      <c r="U19" s="365"/>
      <c r="V19" s="339"/>
      <c r="W19" s="336"/>
      <c r="X19" s="364"/>
      <c r="Y19" s="330"/>
      <c r="Z19" s="336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365"/>
      <c r="D20" s="339"/>
      <c r="E20" s="336"/>
      <c r="F20" s="411"/>
      <c r="G20" s="375"/>
      <c r="H20" s="336"/>
      <c r="I20" s="365"/>
      <c r="J20" s="339"/>
      <c r="K20" s="336"/>
      <c r="L20" s="361"/>
      <c r="M20" s="364"/>
      <c r="N20" s="336"/>
      <c r="O20" s="365"/>
      <c r="P20" s="339"/>
      <c r="Q20" s="336"/>
      <c r="R20" s="380"/>
      <c r="S20" s="330"/>
      <c r="T20" s="370"/>
      <c r="U20" s="365"/>
      <c r="V20" s="339"/>
      <c r="W20" s="336"/>
      <c r="X20" s="364"/>
      <c r="Y20" s="330"/>
      <c r="Z20" s="336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366"/>
      <c r="D21" s="340"/>
      <c r="E21" s="337"/>
      <c r="F21" s="411"/>
      <c r="G21" s="376"/>
      <c r="H21" s="337"/>
      <c r="I21" s="365"/>
      <c r="J21" s="340"/>
      <c r="K21" s="337"/>
      <c r="L21" s="362"/>
      <c r="M21" s="364"/>
      <c r="N21" s="337"/>
      <c r="O21" s="365"/>
      <c r="P21" s="340"/>
      <c r="Q21" s="337"/>
      <c r="R21" s="380"/>
      <c r="S21" s="330"/>
      <c r="T21" s="371"/>
      <c r="U21" s="366"/>
      <c r="V21" s="339"/>
      <c r="W21" s="337"/>
      <c r="X21" s="364"/>
      <c r="Y21" s="331"/>
      <c r="Z21" s="337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6" t="s">
        <v>30</v>
      </c>
      <c r="B22" s="11"/>
      <c r="C22" s="359" t="s">
        <v>10</v>
      </c>
      <c r="D22" s="359"/>
      <c r="E22" s="359"/>
      <c r="F22" s="359"/>
      <c r="G22" s="359"/>
      <c r="H22" s="359"/>
      <c r="I22" s="359" t="s">
        <v>10</v>
      </c>
      <c r="J22" s="359"/>
      <c r="K22" s="359"/>
      <c r="L22" s="359"/>
      <c r="M22" s="359"/>
      <c r="N22" s="359"/>
      <c r="O22" s="328" t="s">
        <v>10</v>
      </c>
      <c r="P22" s="359"/>
      <c r="Q22" s="359"/>
      <c r="R22" s="359"/>
      <c r="S22" s="359"/>
      <c r="T22" s="359"/>
      <c r="U22" s="359" t="s">
        <v>10</v>
      </c>
      <c r="V22" s="359"/>
      <c r="W22" s="359"/>
      <c r="X22" s="359"/>
      <c r="Y22" s="359"/>
      <c r="Z22" s="359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436" t="s">
        <v>76</v>
      </c>
      <c r="C23" s="393" t="s">
        <v>164</v>
      </c>
      <c r="D23" s="360" t="s">
        <v>3</v>
      </c>
      <c r="E23" s="335"/>
      <c r="F23" s="379" t="s">
        <v>61</v>
      </c>
      <c r="G23" s="329" t="s">
        <v>2</v>
      </c>
      <c r="H23" s="335"/>
      <c r="I23" s="365" t="s">
        <v>56</v>
      </c>
      <c r="J23" s="360" t="s">
        <v>3</v>
      </c>
      <c r="K23" s="367" t="s">
        <v>165</v>
      </c>
      <c r="L23" s="379" t="s">
        <v>61</v>
      </c>
      <c r="M23" s="329" t="s">
        <v>2</v>
      </c>
      <c r="N23" s="335"/>
      <c r="O23" s="367" t="s">
        <v>165</v>
      </c>
      <c r="P23" s="360" t="s">
        <v>3</v>
      </c>
      <c r="Q23" s="335"/>
      <c r="R23" s="341" t="s">
        <v>60</v>
      </c>
      <c r="S23" s="329" t="s">
        <v>2</v>
      </c>
      <c r="T23" s="335"/>
      <c r="U23" s="367" t="s">
        <v>165</v>
      </c>
      <c r="V23" s="360" t="s">
        <v>3</v>
      </c>
      <c r="W23" s="335"/>
      <c r="X23" s="341" t="s">
        <v>60</v>
      </c>
      <c r="Y23" s="379" t="s">
        <v>61</v>
      </c>
      <c r="Z23" s="335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437"/>
      <c r="C24" s="394"/>
      <c r="D24" s="361"/>
      <c r="E24" s="336"/>
      <c r="F24" s="380"/>
      <c r="G24" s="330"/>
      <c r="H24" s="336"/>
      <c r="I24" s="365"/>
      <c r="J24" s="361"/>
      <c r="K24" s="368"/>
      <c r="L24" s="380"/>
      <c r="M24" s="330"/>
      <c r="N24" s="336"/>
      <c r="O24" s="368"/>
      <c r="P24" s="361"/>
      <c r="Q24" s="336"/>
      <c r="R24" s="342"/>
      <c r="S24" s="330"/>
      <c r="T24" s="336"/>
      <c r="U24" s="368"/>
      <c r="V24" s="361"/>
      <c r="W24" s="336"/>
      <c r="X24" s="342"/>
      <c r="Y24" s="380"/>
      <c r="Z24" s="336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437"/>
      <c r="C25" s="394"/>
      <c r="D25" s="361"/>
      <c r="E25" s="336"/>
      <c r="F25" s="380"/>
      <c r="G25" s="330"/>
      <c r="H25" s="336"/>
      <c r="I25" s="365"/>
      <c r="J25" s="361"/>
      <c r="K25" s="368"/>
      <c r="L25" s="380"/>
      <c r="M25" s="330"/>
      <c r="N25" s="336"/>
      <c r="O25" s="368"/>
      <c r="P25" s="361"/>
      <c r="Q25" s="336"/>
      <c r="R25" s="342"/>
      <c r="S25" s="330"/>
      <c r="T25" s="336"/>
      <c r="U25" s="368"/>
      <c r="V25" s="361"/>
      <c r="W25" s="336"/>
      <c r="X25" s="342"/>
      <c r="Y25" s="380"/>
      <c r="Z25" s="336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395"/>
      <c r="D26" s="362"/>
      <c r="E26" s="337"/>
      <c r="F26" s="380"/>
      <c r="G26" s="331"/>
      <c r="H26" s="337"/>
      <c r="I26" s="366"/>
      <c r="J26" s="362"/>
      <c r="K26" s="369"/>
      <c r="L26" s="380"/>
      <c r="M26" s="330"/>
      <c r="N26" s="337"/>
      <c r="O26" s="369"/>
      <c r="P26" s="362"/>
      <c r="Q26" s="337"/>
      <c r="R26" s="343"/>
      <c r="S26" s="330"/>
      <c r="T26" s="337"/>
      <c r="U26" s="369"/>
      <c r="V26" s="361"/>
      <c r="W26" s="337"/>
      <c r="X26" s="343"/>
      <c r="Y26" s="380"/>
      <c r="Z26" s="337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438" t="s">
        <v>75</v>
      </c>
      <c r="C27" s="353" t="s">
        <v>506</v>
      </c>
      <c r="D27" s="354"/>
      <c r="E27" s="354"/>
      <c r="F27" s="354"/>
      <c r="G27" s="354"/>
      <c r="H27" s="355"/>
      <c r="I27" s="359" t="s">
        <v>53</v>
      </c>
      <c r="J27" s="359"/>
      <c r="K27" s="359"/>
      <c r="L27" s="359"/>
      <c r="M27" s="359"/>
      <c r="N27" s="359"/>
      <c r="O27" s="112"/>
      <c r="P27" s="113"/>
      <c r="Q27" s="113"/>
      <c r="R27" s="113"/>
      <c r="S27" s="113"/>
      <c r="T27" s="114"/>
      <c r="U27" s="359" t="s">
        <v>53</v>
      </c>
      <c r="V27" s="359"/>
      <c r="W27" s="359"/>
      <c r="X27" s="359"/>
      <c r="Y27" s="359"/>
      <c r="Z27" s="359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439"/>
      <c r="C28" s="356"/>
      <c r="D28" s="357"/>
      <c r="E28" s="357"/>
      <c r="F28" s="357"/>
      <c r="G28" s="357"/>
      <c r="H28" s="358"/>
      <c r="I28" s="359"/>
      <c r="J28" s="359"/>
      <c r="K28" s="359"/>
      <c r="L28" s="359"/>
      <c r="M28" s="359"/>
      <c r="N28" s="359"/>
      <c r="O28" s="443" t="s">
        <v>179</v>
      </c>
      <c r="P28" s="444"/>
      <c r="Q28" s="444"/>
      <c r="R28" s="444"/>
      <c r="S28" s="444"/>
      <c r="T28" s="335"/>
      <c r="U28" s="359"/>
      <c r="V28" s="359"/>
      <c r="W28" s="359"/>
      <c r="X28" s="359"/>
      <c r="Y28" s="359"/>
      <c r="Z28" s="359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440"/>
      <c r="C29" s="356"/>
      <c r="D29" s="357"/>
      <c r="E29" s="357"/>
      <c r="F29" s="357"/>
      <c r="G29" s="357"/>
      <c r="H29" s="358"/>
      <c r="I29" s="359"/>
      <c r="J29" s="359"/>
      <c r="K29" s="359"/>
      <c r="L29" s="359"/>
      <c r="M29" s="359"/>
      <c r="N29" s="359"/>
      <c r="O29" s="445"/>
      <c r="P29" s="446"/>
      <c r="Q29" s="446"/>
      <c r="R29" s="446"/>
      <c r="S29" s="446"/>
      <c r="T29" s="336"/>
      <c r="U29" s="359"/>
      <c r="V29" s="359"/>
      <c r="W29" s="359"/>
      <c r="X29" s="359"/>
      <c r="Y29" s="359"/>
      <c r="Z29" s="359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353" t="s">
        <v>507</v>
      </c>
      <c r="D30" s="354"/>
      <c r="E30" s="354"/>
      <c r="F30" s="354"/>
      <c r="G30" s="354"/>
      <c r="H30" s="355"/>
      <c r="I30" s="341" t="s">
        <v>60</v>
      </c>
      <c r="J30" s="338" t="s">
        <v>72</v>
      </c>
      <c r="K30" s="335"/>
      <c r="L30" s="410" t="s">
        <v>178</v>
      </c>
      <c r="M30" s="329" t="s">
        <v>2</v>
      </c>
      <c r="N30" s="386" t="s">
        <v>551</v>
      </c>
      <c r="O30" s="445"/>
      <c r="P30" s="446"/>
      <c r="Q30" s="446"/>
      <c r="R30" s="446"/>
      <c r="S30" s="446"/>
      <c r="T30" s="336"/>
      <c r="U30" s="389" t="s">
        <v>75</v>
      </c>
      <c r="V30" s="390"/>
      <c r="W30" s="390"/>
      <c r="X30" s="390"/>
      <c r="Y30" s="390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356"/>
      <c r="D31" s="357"/>
      <c r="E31" s="357"/>
      <c r="F31" s="357"/>
      <c r="G31" s="357"/>
      <c r="H31" s="358"/>
      <c r="I31" s="342"/>
      <c r="J31" s="339"/>
      <c r="K31" s="336"/>
      <c r="L31" s="411"/>
      <c r="M31" s="330"/>
      <c r="N31" s="387"/>
      <c r="O31" s="445"/>
      <c r="P31" s="446"/>
      <c r="Q31" s="446"/>
      <c r="R31" s="446"/>
      <c r="S31" s="446"/>
      <c r="T31" s="337"/>
      <c r="U31" s="391"/>
      <c r="V31" s="392"/>
      <c r="W31" s="392"/>
      <c r="X31" s="392"/>
      <c r="Y31" s="392"/>
      <c r="Z31" s="441" t="s">
        <v>551</v>
      </c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356"/>
      <c r="D32" s="357"/>
      <c r="E32" s="357"/>
      <c r="F32" s="357"/>
      <c r="G32" s="357"/>
      <c r="H32" s="358"/>
      <c r="I32" s="342"/>
      <c r="J32" s="339"/>
      <c r="K32" s="336"/>
      <c r="L32" s="411"/>
      <c r="M32" s="330"/>
      <c r="N32" s="387"/>
      <c r="O32" s="445"/>
      <c r="P32" s="446"/>
      <c r="Q32" s="446"/>
      <c r="R32" s="446"/>
      <c r="S32" s="446"/>
      <c r="T32" s="114"/>
      <c r="U32" s="391"/>
      <c r="V32" s="392"/>
      <c r="W32" s="392"/>
      <c r="X32" s="392"/>
      <c r="Y32" s="392"/>
      <c r="Z32" s="442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353" t="s">
        <v>508</v>
      </c>
      <c r="D33" s="354"/>
      <c r="E33" s="354"/>
      <c r="F33" s="354"/>
      <c r="G33" s="354"/>
      <c r="H33" s="355"/>
      <c r="I33" s="342"/>
      <c r="J33" s="340"/>
      <c r="K33" s="337"/>
      <c r="L33" s="411"/>
      <c r="M33" s="330"/>
      <c r="N33" s="388"/>
      <c r="O33" s="445"/>
      <c r="P33" s="446"/>
      <c r="Q33" s="446"/>
      <c r="R33" s="446"/>
      <c r="S33" s="446"/>
      <c r="T33" s="114"/>
      <c r="U33" s="391"/>
      <c r="V33" s="392"/>
      <c r="W33" s="392"/>
      <c r="X33" s="392"/>
      <c r="Y33" s="392"/>
      <c r="Z33" s="442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356"/>
      <c r="D34" s="357"/>
      <c r="E34" s="357"/>
      <c r="F34" s="357"/>
      <c r="G34" s="357"/>
      <c r="H34" s="358"/>
      <c r="I34" s="21"/>
      <c r="J34" s="18"/>
      <c r="K34" s="18"/>
      <c r="L34" s="18"/>
      <c r="M34" s="18"/>
      <c r="N34" s="22"/>
      <c r="O34" s="445"/>
      <c r="P34" s="446"/>
      <c r="Q34" s="446"/>
      <c r="R34" s="446"/>
      <c r="S34" s="446"/>
      <c r="T34" s="22"/>
      <c r="U34" s="21"/>
      <c r="V34" s="18"/>
      <c r="W34" s="18"/>
      <c r="X34" s="18"/>
      <c r="Y34" s="18"/>
      <c r="Z34" s="442"/>
      <c r="AA34" s="11"/>
      <c r="AB34" s="11"/>
      <c r="AC34" s="11"/>
      <c r="AD34" s="11"/>
      <c r="AE34" s="11"/>
      <c r="AF34" s="11"/>
    </row>
    <row r="35" spans="1:32" ht="15.75" customHeight="1" x14ac:dyDescent="0.2">
      <c r="A35" s="98" t="s">
        <v>48</v>
      </c>
      <c r="B35" s="20"/>
      <c r="C35" s="356"/>
      <c r="D35" s="357"/>
      <c r="E35" s="357"/>
      <c r="F35" s="357"/>
      <c r="G35" s="357"/>
      <c r="H35" s="358"/>
      <c r="I35" s="75"/>
      <c r="J35" s="20"/>
      <c r="K35" s="20"/>
      <c r="L35" s="20"/>
      <c r="M35" s="20"/>
      <c r="N35" s="76"/>
      <c r="O35" s="75"/>
      <c r="P35" s="20"/>
      <c r="Q35" s="20"/>
      <c r="R35" s="20"/>
      <c r="S35" s="20"/>
      <c r="T35" s="76"/>
      <c r="U35" s="75"/>
      <c r="V35" s="20"/>
      <c r="W35" s="20"/>
      <c r="X35" s="20"/>
      <c r="Y35" s="20"/>
      <c r="Z35" s="23"/>
      <c r="AA35" s="12"/>
      <c r="AB35" s="12"/>
      <c r="AC35" s="12"/>
      <c r="AD35" s="12"/>
      <c r="AE35" s="12"/>
      <c r="AF35" s="12"/>
    </row>
    <row r="36" spans="1:32" x14ac:dyDescent="0.2">
      <c r="A36" s="99"/>
      <c r="B36" s="73"/>
      <c r="C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32" s="88" customFormat="1" ht="27" customHeight="1" x14ac:dyDescent="0.35">
      <c r="A37" s="385" t="s">
        <v>467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87"/>
      <c r="AA37" s="87"/>
      <c r="AB37" s="87"/>
      <c r="AC37" s="87"/>
      <c r="AD37" s="87"/>
      <c r="AE37" s="87"/>
      <c r="AF37" s="87"/>
    </row>
    <row r="38" spans="1:32" ht="23.25" x14ac:dyDescent="0.35">
      <c r="A38" s="99"/>
      <c r="B38" s="93"/>
      <c r="C38" s="73"/>
      <c r="D38" s="77"/>
      <c r="E38" s="77"/>
      <c r="F38" s="77"/>
      <c r="G38" s="77"/>
      <c r="H38" s="7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32" ht="15" customHeight="1" x14ac:dyDescent="0.2">
      <c r="A39" s="24"/>
      <c r="B39" s="26" t="s">
        <v>79</v>
      </c>
      <c r="C39" s="373" t="s">
        <v>75</v>
      </c>
      <c r="D39" s="383" t="s">
        <v>80</v>
      </c>
      <c r="E39" s="378"/>
      <c r="F39" s="378"/>
      <c r="G39" s="378"/>
      <c r="H39" s="378"/>
      <c r="J39" s="381" t="s">
        <v>471</v>
      </c>
      <c r="K39" s="382"/>
      <c r="L39" s="455" t="s">
        <v>167</v>
      </c>
      <c r="M39" s="383" t="s">
        <v>83</v>
      </c>
      <c r="N39" s="378"/>
      <c r="O39" s="378"/>
      <c r="P39" s="378"/>
      <c r="Q39" s="378"/>
    </row>
    <row r="40" spans="1:32" ht="15" customHeight="1" x14ac:dyDescent="0.2">
      <c r="B40" s="25"/>
      <c r="C40" s="373"/>
      <c r="D40" s="383"/>
      <c r="E40" s="378"/>
      <c r="F40" s="378"/>
      <c r="G40" s="378"/>
      <c r="H40" s="378"/>
      <c r="I40" s="7"/>
      <c r="J40" s="381"/>
      <c r="K40" s="382"/>
      <c r="L40" s="456"/>
      <c r="M40" s="383"/>
      <c r="N40" s="378"/>
      <c r="O40" s="378"/>
      <c r="P40" s="378"/>
      <c r="Q40" s="378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4"/>
      <c r="B41" s="25"/>
      <c r="C41" s="373"/>
      <c r="D41" s="383"/>
      <c r="E41" s="378"/>
      <c r="F41" s="378"/>
      <c r="G41" s="378"/>
      <c r="H41" s="378"/>
      <c r="J41" s="381"/>
      <c r="K41" s="382"/>
      <c r="L41" s="456"/>
      <c r="M41" s="383"/>
      <c r="N41" s="378"/>
      <c r="O41" s="378"/>
      <c r="P41" s="378"/>
      <c r="Q41" s="378"/>
    </row>
    <row r="42" spans="1:32" ht="15" customHeight="1" x14ac:dyDescent="0.2">
      <c r="B42" s="25"/>
      <c r="C42" s="373"/>
      <c r="D42" s="383"/>
      <c r="E42" s="378"/>
      <c r="F42" s="378"/>
      <c r="G42" s="378"/>
      <c r="H42" s="378"/>
      <c r="J42" s="381"/>
      <c r="K42" s="382"/>
      <c r="L42" s="457"/>
      <c r="M42" s="383"/>
      <c r="N42" s="378"/>
      <c r="O42" s="378"/>
      <c r="P42" s="378"/>
      <c r="Q42" s="378"/>
    </row>
    <row r="43" spans="1:32" ht="15" customHeight="1" x14ac:dyDescent="0.2">
      <c r="B43" s="25"/>
      <c r="C43" s="374" t="s">
        <v>57</v>
      </c>
      <c r="D43" s="378" t="s">
        <v>81</v>
      </c>
      <c r="E43" s="378"/>
      <c r="F43" s="378"/>
      <c r="G43" s="378"/>
      <c r="H43" s="378"/>
      <c r="J43" s="381"/>
      <c r="K43" s="382"/>
      <c r="L43" s="458" t="s">
        <v>469</v>
      </c>
      <c r="M43" s="383" t="s">
        <v>84</v>
      </c>
      <c r="N43" s="378"/>
      <c r="O43" s="378"/>
      <c r="P43" s="378"/>
      <c r="Q43" s="378"/>
    </row>
    <row r="44" spans="1:32" ht="15" customHeight="1" x14ac:dyDescent="0.2">
      <c r="B44" s="25"/>
      <c r="C44" s="375"/>
      <c r="D44" s="378"/>
      <c r="E44" s="378"/>
      <c r="F44" s="378"/>
      <c r="G44" s="378"/>
      <c r="H44" s="378"/>
      <c r="J44" s="25"/>
      <c r="K44" s="25"/>
      <c r="L44" s="458"/>
      <c r="M44" s="383"/>
      <c r="N44" s="378"/>
      <c r="O44" s="378"/>
      <c r="P44" s="378"/>
      <c r="Q44" s="378"/>
    </row>
    <row r="45" spans="1:32" ht="15" customHeight="1" x14ac:dyDescent="0.2">
      <c r="B45" s="25"/>
      <c r="C45" s="375"/>
      <c r="D45" s="378"/>
      <c r="E45" s="378"/>
      <c r="F45" s="378"/>
      <c r="G45" s="378"/>
      <c r="H45" s="378"/>
      <c r="J45" s="25"/>
      <c r="K45" s="25"/>
      <c r="L45" s="458"/>
      <c r="M45" s="383"/>
      <c r="N45" s="378"/>
      <c r="O45" s="378"/>
      <c r="P45" s="378"/>
      <c r="Q45" s="378"/>
    </row>
    <row r="46" spans="1:32" ht="15" customHeight="1" x14ac:dyDescent="0.2">
      <c r="B46" s="25"/>
      <c r="C46" s="376"/>
      <c r="D46" s="378"/>
      <c r="E46" s="378"/>
      <c r="F46" s="378"/>
      <c r="G46" s="378"/>
      <c r="H46" s="378"/>
      <c r="J46" s="25"/>
      <c r="K46" s="25"/>
      <c r="L46" s="458"/>
      <c r="M46" s="383"/>
      <c r="N46" s="378"/>
      <c r="O46" s="378"/>
      <c r="P46" s="378"/>
      <c r="Q46" s="378"/>
    </row>
    <row r="47" spans="1:32" ht="22.5" customHeight="1" x14ac:dyDescent="0.2">
      <c r="B47" s="433"/>
      <c r="C47" s="434" t="s">
        <v>77</v>
      </c>
      <c r="D47" s="383" t="s">
        <v>82</v>
      </c>
      <c r="E47" s="383"/>
      <c r="F47" s="383"/>
      <c r="G47" s="383"/>
      <c r="H47" s="383"/>
      <c r="J47" s="25"/>
      <c r="K47" s="25"/>
      <c r="L47" s="407" t="s">
        <v>168</v>
      </c>
      <c r="M47" s="378" t="s">
        <v>85</v>
      </c>
      <c r="N47" s="378"/>
      <c r="O47" s="378"/>
      <c r="P47" s="378"/>
      <c r="Q47" s="378"/>
    </row>
    <row r="48" spans="1:32" ht="15" customHeight="1" x14ac:dyDescent="0.2">
      <c r="A48" s="99"/>
      <c r="B48" s="433"/>
      <c r="C48" s="435"/>
      <c r="D48" s="383"/>
      <c r="E48" s="383"/>
      <c r="F48" s="383"/>
      <c r="G48" s="383"/>
      <c r="H48" s="383"/>
      <c r="I48" s="73"/>
      <c r="J48" s="25"/>
      <c r="K48" s="25"/>
      <c r="L48" s="408"/>
      <c r="M48" s="378"/>
      <c r="N48" s="378"/>
      <c r="O48" s="378"/>
      <c r="P48" s="378"/>
      <c r="Q48" s="378"/>
      <c r="R48" s="73"/>
      <c r="S48" s="73"/>
      <c r="T48" s="73"/>
      <c r="U48" s="73"/>
      <c r="V48" s="73"/>
      <c r="W48" s="73"/>
      <c r="X48" s="73"/>
      <c r="Y48" s="73"/>
      <c r="Z48" s="109"/>
      <c r="AA48" s="109"/>
      <c r="AB48" s="109"/>
      <c r="AC48" s="109"/>
      <c r="AD48" s="109"/>
      <c r="AE48" s="109"/>
      <c r="AF48" s="109"/>
    </row>
    <row r="49" spans="1:32" ht="15" customHeight="1" x14ac:dyDescent="0.2">
      <c r="A49" s="99"/>
      <c r="B49" s="433"/>
      <c r="C49" s="435"/>
      <c r="D49" s="383"/>
      <c r="E49" s="383"/>
      <c r="F49" s="383"/>
      <c r="G49" s="383"/>
      <c r="H49" s="383"/>
      <c r="I49" s="73"/>
      <c r="J49" s="25"/>
      <c r="K49" s="25"/>
      <c r="L49" s="408"/>
      <c r="M49" s="378"/>
      <c r="N49" s="378"/>
      <c r="O49" s="378"/>
      <c r="P49" s="378"/>
      <c r="Q49" s="378"/>
      <c r="R49" s="73"/>
      <c r="S49" s="73"/>
      <c r="T49" s="73"/>
      <c r="U49" s="73"/>
      <c r="V49" s="73"/>
      <c r="W49" s="73"/>
      <c r="X49" s="73"/>
      <c r="Y49" s="73"/>
      <c r="Z49" s="109"/>
      <c r="AA49" s="109"/>
      <c r="AB49" s="109"/>
      <c r="AC49" s="109"/>
      <c r="AD49" s="109"/>
      <c r="AE49" s="109"/>
      <c r="AF49" s="109"/>
    </row>
    <row r="50" spans="1:32" ht="15" customHeight="1" x14ac:dyDescent="0.2">
      <c r="B50" s="177"/>
      <c r="C50" s="178"/>
      <c r="D50" s="179"/>
      <c r="E50" s="179"/>
      <c r="F50" s="179"/>
      <c r="G50" s="179"/>
      <c r="H50" s="179"/>
      <c r="I50" s="7"/>
      <c r="J50" s="25"/>
      <c r="K50" s="25"/>
      <c r="L50" s="409"/>
      <c r="M50" s="378"/>
      <c r="N50" s="378"/>
      <c r="O50" s="378"/>
      <c r="P50" s="378"/>
      <c r="Q50" s="378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7"/>
      <c r="C51" s="178"/>
      <c r="D51" s="179"/>
      <c r="E51" s="179"/>
      <c r="F51" s="179"/>
      <c r="G51" s="179"/>
      <c r="H51" s="179"/>
      <c r="I51" s="7"/>
      <c r="J51" s="25"/>
      <c r="K51" s="25"/>
      <c r="L51" s="404" t="s">
        <v>51</v>
      </c>
      <c r="M51" s="383" t="s">
        <v>86</v>
      </c>
      <c r="N51" s="378"/>
      <c r="O51" s="378"/>
      <c r="P51" s="378"/>
      <c r="Q51" s="378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7"/>
      <c r="C52" s="178"/>
      <c r="D52" s="179"/>
      <c r="E52" s="179"/>
      <c r="F52" s="179"/>
      <c r="G52" s="179"/>
      <c r="H52" s="179"/>
      <c r="I52" s="7"/>
      <c r="J52" s="25"/>
      <c r="K52" s="25"/>
      <c r="L52" s="405"/>
      <c r="M52" s="383"/>
      <c r="N52" s="378"/>
      <c r="O52" s="378"/>
      <c r="P52" s="378"/>
      <c r="Q52" s="378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7"/>
      <c r="C53" s="178"/>
      <c r="D53" s="179"/>
      <c r="E53" s="179"/>
      <c r="F53" s="179"/>
      <c r="G53" s="179"/>
      <c r="H53" s="179"/>
      <c r="I53" s="7"/>
      <c r="J53" s="25"/>
      <c r="K53" s="25"/>
      <c r="L53" s="405"/>
      <c r="M53" s="383"/>
      <c r="N53" s="378"/>
      <c r="O53" s="378"/>
      <c r="P53" s="378"/>
      <c r="Q53" s="378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7"/>
      <c r="C54" s="180"/>
      <c r="D54" s="179"/>
      <c r="E54" s="179"/>
      <c r="F54" s="179"/>
      <c r="G54" s="179"/>
      <c r="H54" s="179"/>
      <c r="I54" s="7"/>
      <c r="J54" s="25"/>
      <c r="K54" s="25"/>
      <c r="L54" s="406"/>
      <c r="M54" s="383"/>
      <c r="N54" s="378"/>
      <c r="O54" s="378"/>
      <c r="P54" s="378"/>
      <c r="Q54" s="378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6"/>
      <c r="C55" s="180"/>
      <c r="D55" s="179"/>
      <c r="E55" s="179"/>
      <c r="F55" s="179"/>
      <c r="G55" s="179"/>
      <c r="H55" s="179"/>
      <c r="I55" s="7"/>
      <c r="J55" s="25"/>
      <c r="K55" s="25"/>
      <c r="L55" s="393" t="s">
        <v>164</v>
      </c>
      <c r="M55" s="384" t="s">
        <v>472</v>
      </c>
      <c r="N55" s="383"/>
      <c r="O55" s="383"/>
      <c r="P55" s="383"/>
      <c r="Q55" s="175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6"/>
      <c r="C56" s="180"/>
      <c r="D56" s="179"/>
      <c r="E56" s="179"/>
      <c r="F56" s="179"/>
      <c r="G56" s="179"/>
      <c r="H56" s="179"/>
      <c r="I56" s="7"/>
      <c r="J56" s="25"/>
      <c r="K56" s="25"/>
      <c r="L56" s="394"/>
      <c r="M56" s="384"/>
      <c r="N56" s="383"/>
      <c r="O56" s="383"/>
      <c r="P56" s="383"/>
      <c r="Q56" s="175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6"/>
      <c r="C57" s="180"/>
      <c r="D57" s="179"/>
      <c r="E57" s="179"/>
      <c r="F57" s="179"/>
      <c r="G57" s="179"/>
      <c r="H57" s="179"/>
      <c r="I57" s="7"/>
      <c r="J57" s="25"/>
      <c r="K57" s="25"/>
      <c r="L57" s="394"/>
      <c r="M57" s="384"/>
      <c r="N57" s="383"/>
      <c r="O57" s="383"/>
      <c r="P57" s="383"/>
      <c r="Q57" s="175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6"/>
      <c r="C58" s="178"/>
      <c r="D58" s="179"/>
      <c r="E58" s="179"/>
      <c r="F58" s="179"/>
      <c r="G58" s="179"/>
      <c r="H58" s="179"/>
      <c r="I58" s="7"/>
      <c r="J58" s="25"/>
      <c r="K58" s="25"/>
      <c r="L58" s="395"/>
      <c r="M58" s="384"/>
      <c r="N58" s="383"/>
      <c r="O58" s="383"/>
      <c r="P58" s="383"/>
      <c r="Q58" s="175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6"/>
      <c r="C59" s="178"/>
      <c r="D59" s="179"/>
      <c r="E59" s="179"/>
      <c r="F59" s="179"/>
      <c r="G59" s="179"/>
      <c r="H59" s="17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 t="s">
        <v>78</v>
      </c>
      <c r="C60" s="377" t="s">
        <v>56</v>
      </c>
      <c r="D60" s="378" t="s">
        <v>87</v>
      </c>
      <c r="E60" s="378"/>
      <c r="F60" s="378"/>
      <c r="G60" s="378"/>
      <c r="H60" s="378"/>
      <c r="J60" s="452" t="s">
        <v>177</v>
      </c>
      <c r="K60" s="453"/>
      <c r="L60" s="410" t="s">
        <v>178</v>
      </c>
      <c r="M60" s="378" t="s">
        <v>181</v>
      </c>
      <c r="N60" s="378"/>
      <c r="O60" s="378"/>
      <c r="P60" s="378"/>
      <c r="Q60" s="175"/>
    </row>
    <row r="61" spans="1:32" ht="15" customHeight="1" x14ac:dyDescent="0.2">
      <c r="B61" s="10"/>
      <c r="C61" s="365"/>
      <c r="D61" s="378"/>
      <c r="E61" s="378"/>
      <c r="F61" s="378"/>
      <c r="G61" s="378"/>
      <c r="H61" s="378"/>
      <c r="J61" s="452"/>
      <c r="K61" s="453"/>
      <c r="L61" s="411"/>
      <c r="M61" s="378"/>
      <c r="N61" s="378"/>
      <c r="O61" s="378"/>
      <c r="P61" s="378"/>
      <c r="Q61" s="175"/>
    </row>
    <row r="62" spans="1:32" ht="15" customHeight="1" x14ac:dyDescent="0.2">
      <c r="B62" s="10"/>
      <c r="C62" s="365"/>
      <c r="D62" s="378"/>
      <c r="E62" s="378"/>
      <c r="F62" s="378"/>
      <c r="G62" s="378"/>
      <c r="H62" s="378"/>
      <c r="J62" s="452"/>
      <c r="K62" s="453"/>
      <c r="L62" s="411"/>
      <c r="M62" s="378"/>
      <c r="N62" s="378"/>
      <c r="O62" s="378"/>
      <c r="P62" s="378"/>
      <c r="Q62" s="175"/>
    </row>
    <row r="63" spans="1:32" ht="15" customHeight="1" x14ac:dyDescent="0.2">
      <c r="B63" s="10"/>
      <c r="C63" s="366"/>
      <c r="D63" s="378"/>
      <c r="E63" s="378"/>
      <c r="F63" s="378"/>
      <c r="G63" s="378"/>
      <c r="H63" s="378"/>
      <c r="J63" s="452"/>
      <c r="K63" s="453"/>
      <c r="L63" s="411"/>
      <c r="M63" s="378"/>
      <c r="N63" s="378"/>
      <c r="O63" s="378"/>
      <c r="P63" s="378"/>
      <c r="Q63" s="175"/>
    </row>
    <row r="64" spans="1:32" ht="15" customHeight="1" x14ac:dyDescent="0.2">
      <c r="B64" s="10"/>
      <c r="C64" s="360" t="s">
        <v>3</v>
      </c>
      <c r="D64" s="378" t="s">
        <v>88</v>
      </c>
      <c r="E64" s="378"/>
      <c r="F64" s="378"/>
      <c r="G64" s="378"/>
      <c r="H64" s="378"/>
      <c r="J64" s="452"/>
      <c r="K64" s="453"/>
      <c r="L64" s="402" t="s">
        <v>488</v>
      </c>
      <c r="M64" s="378" t="s">
        <v>485</v>
      </c>
      <c r="N64" s="378"/>
      <c r="O64" s="378"/>
      <c r="P64" s="378"/>
      <c r="Q64" s="175"/>
    </row>
    <row r="65" spans="1:32" ht="15" customHeight="1" x14ac:dyDescent="0.2">
      <c r="B65" s="10"/>
      <c r="C65" s="361"/>
      <c r="D65" s="378"/>
      <c r="E65" s="378"/>
      <c r="F65" s="378"/>
      <c r="G65" s="378"/>
      <c r="H65" s="378"/>
      <c r="J65" s="452"/>
      <c r="K65" s="453"/>
      <c r="L65" s="403"/>
      <c r="M65" s="378"/>
      <c r="N65" s="378"/>
      <c r="O65" s="378"/>
      <c r="P65" s="378"/>
      <c r="Q65" s="175"/>
    </row>
    <row r="66" spans="1:32" ht="15" customHeight="1" x14ac:dyDescent="0.2">
      <c r="B66" s="10"/>
      <c r="C66" s="361"/>
      <c r="D66" s="378"/>
      <c r="E66" s="378"/>
      <c r="F66" s="378"/>
      <c r="G66" s="378"/>
      <c r="H66" s="378"/>
      <c r="J66" s="452"/>
      <c r="K66" s="453"/>
      <c r="L66" s="403"/>
      <c r="M66" s="378"/>
      <c r="N66" s="378"/>
      <c r="O66" s="378"/>
      <c r="P66" s="378"/>
      <c r="Q66" s="175"/>
    </row>
    <row r="67" spans="1:32" ht="15" customHeight="1" x14ac:dyDescent="0.2">
      <c r="B67" s="10"/>
      <c r="C67" s="361"/>
      <c r="D67" s="378"/>
      <c r="E67" s="378"/>
      <c r="F67" s="378"/>
      <c r="G67" s="378"/>
      <c r="H67" s="378"/>
      <c r="J67" s="452"/>
      <c r="K67" s="453"/>
      <c r="L67" s="403"/>
      <c r="M67" s="378"/>
      <c r="N67" s="378"/>
      <c r="O67" s="378"/>
      <c r="P67" s="378"/>
      <c r="Q67" s="175"/>
    </row>
    <row r="68" spans="1:32" ht="15" customHeight="1" x14ac:dyDescent="0.2">
      <c r="B68" s="10"/>
      <c r="C68" s="330" t="s">
        <v>2</v>
      </c>
      <c r="D68" s="378" t="s">
        <v>1</v>
      </c>
      <c r="E68" s="378"/>
      <c r="F68" s="378"/>
      <c r="G68" s="378"/>
      <c r="H68" s="378"/>
      <c r="J68" s="452"/>
      <c r="K68" s="453"/>
      <c r="L68" s="72"/>
      <c r="M68" s="175"/>
      <c r="N68" s="175"/>
      <c r="O68" s="175"/>
      <c r="P68" s="175"/>
      <c r="Q68" s="175"/>
    </row>
    <row r="69" spans="1:32" ht="15" customHeight="1" x14ac:dyDescent="0.2">
      <c r="B69" s="10"/>
      <c r="C69" s="330"/>
      <c r="D69" s="378"/>
      <c r="E69" s="378"/>
      <c r="F69" s="378"/>
      <c r="G69" s="378"/>
      <c r="H69" s="378"/>
      <c r="K69" s="174"/>
      <c r="L69" s="72"/>
      <c r="M69" s="78"/>
      <c r="N69" s="78"/>
      <c r="O69" s="78"/>
      <c r="P69" s="79"/>
      <c r="Q69" s="80"/>
    </row>
    <row r="70" spans="1:32" ht="15" customHeight="1" x14ac:dyDescent="0.2">
      <c r="B70" s="10"/>
      <c r="C70" s="330"/>
      <c r="D70" s="378"/>
      <c r="E70" s="378"/>
      <c r="F70" s="378"/>
      <c r="G70" s="378"/>
      <c r="H70" s="378"/>
      <c r="J70" s="454" t="s">
        <v>91</v>
      </c>
      <c r="K70" s="453"/>
      <c r="L70" s="447" t="s">
        <v>473</v>
      </c>
      <c r="M70" s="449" t="s">
        <v>474</v>
      </c>
      <c r="N70" s="449"/>
      <c r="O70" s="449"/>
      <c r="P70" s="449"/>
      <c r="Q70" s="449"/>
    </row>
    <row r="71" spans="1:32" ht="15" customHeight="1" x14ac:dyDescent="0.2">
      <c r="B71" s="10"/>
      <c r="C71" s="331"/>
      <c r="D71" s="378"/>
      <c r="E71" s="378"/>
      <c r="F71" s="378"/>
      <c r="G71" s="378"/>
      <c r="H71" s="378"/>
      <c r="J71" s="454"/>
      <c r="K71" s="453"/>
      <c r="L71" s="448"/>
      <c r="M71" s="449"/>
      <c r="N71" s="449"/>
      <c r="O71" s="449"/>
      <c r="P71" s="449"/>
      <c r="Q71" s="449"/>
    </row>
    <row r="72" spans="1:32" ht="15" customHeight="1" x14ac:dyDescent="0.2">
      <c r="A72" s="102"/>
      <c r="B72" s="10"/>
      <c r="C72" s="367" t="s">
        <v>165</v>
      </c>
      <c r="D72" s="384" t="s">
        <v>166</v>
      </c>
      <c r="E72" s="378"/>
      <c r="F72" s="378"/>
      <c r="G72" s="378"/>
      <c r="H72" s="104"/>
      <c r="I72" s="103"/>
      <c r="J72" s="454"/>
      <c r="K72" s="453"/>
      <c r="L72" s="448"/>
      <c r="M72" s="449"/>
      <c r="N72" s="449"/>
      <c r="O72" s="449"/>
      <c r="P72" s="449"/>
      <c r="Q72" s="449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</row>
    <row r="73" spans="1:32" ht="15" customHeight="1" x14ac:dyDescent="0.2">
      <c r="A73" s="102"/>
      <c r="B73" s="10"/>
      <c r="C73" s="368"/>
      <c r="D73" s="384"/>
      <c r="E73" s="378"/>
      <c r="F73" s="378"/>
      <c r="G73" s="378"/>
      <c r="H73" s="104"/>
      <c r="I73" s="103"/>
      <c r="J73" s="454"/>
      <c r="K73" s="453"/>
      <c r="L73" s="448"/>
      <c r="M73" s="449"/>
      <c r="N73" s="449"/>
      <c r="O73" s="449"/>
      <c r="P73" s="449"/>
      <c r="Q73" s="449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</row>
    <row r="74" spans="1:32" ht="15" customHeight="1" x14ac:dyDescent="0.2">
      <c r="A74" s="102"/>
      <c r="B74" s="10"/>
      <c r="C74" s="368"/>
      <c r="D74" s="384"/>
      <c r="E74" s="378"/>
      <c r="F74" s="378"/>
      <c r="G74" s="378"/>
      <c r="H74" s="104"/>
      <c r="I74" s="103"/>
      <c r="J74" s="454"/>
      <c r="K74" s="453"/>
      <c r="L74" s="363" t="s">
        <v>52</v>
      </c>
      <c r="M74" s="451" t="s">
        <v>92</v>
      </c>
      <c r="N74" s="451"/>
      <c r="O74" s="451"/>
      <c r="P74" s="451"/>
      <c r="Q74" s="451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</row>
    <row r="75" spans="1:32" ht="15" customHeight="1" x14ac:dyDescent="0.2">
      <c r="A75" s="102"/>
      <c r="B75" s="10"/>
      <c r="C75" s="369"/>
      <c r="D75" s="384"/>
      <c r="E75" s="378"/>
      <c r="F75" s="378"/>
      <c r="G75" s="378"/>
      <c r="H75" s="104"/>
      <c r="I75" s="103"/>
      <c r="J75" s="454"/>
      <c r="K75" s="453"/>
      <c r="L75" s="364"/>
      <c r="M75" s="451"/>
      <c r="N75" s="451"/>
      <c r="O75" s="451"/>
      <c r="P75" s="451"/>
      <c r="Q75" s="451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</row>
    <row r="76" spans="1:32" ht="15" customHeight="1" x14ac:dyDescent="0.2">
      <c r="B76" s="10"/>
      <c r="C76" s="341" t="s">
        <v>60</v>
      </c>
      <c r="D76" s="378" t="s">
        <v>62</v>
      </c>
      <c r="E76" s="378"/>
      <c r="F76" s="378"/>
      <c r="G76" s="378"/>
      <c r="H76" s="378"/>
      <c r="J76" s="454"/>
      <c r="K76" s="453"/>
      <c r="L76" s="364"/>
      <c r="M76" s="451"/>
      <c r="N76" s="451"/>
      <c r="O76" s="451"/>
      <c r="P76" s="451"/>
      <c r="Q76" s="451"/>
    </row>
    <row r="77" spans="1:32" ht="15" customHeight="1" x14ac:dyDescent="0.2">
      <c r="B77" s="10"/>
      <c r="C77" s="342"/>
      <c r="D77" s="378"/>
      <c r="E77" s="378"/>
      <c r="F77" s="378"/>
      <c r="G77" s="378"/>
      <c r="H77" s="378"/>
      <c r="J77" s="454"/>
      <c r="K77" s="453"/>
      <c r="L77" s="450"/>
      <c r="M77" s="451"/>
      <c r="N77" s="451"/>
      <c r="O77" s="451"/>
      <c r="P77" s="451"/>
      <c r="Q77" s="451"/>
    </row>
    <row r="78" spans="1:32" ht="15" customHeight="1" x14ac:dyDescent="0.2">
      <c r="B78" s="10"/>
      <c r="C78" s="342"/>
      <c r="D78" s="378"/>
      <c r="E78" s="378"/>
      <c r="F78" s="378"/>
      <c r="G78" s="378"/>
      <c r="H78" s="378"/>
    </row>
    <row r="79" spans="1:32" ht="15" customHeight="1" x14ac:dyDescent="0.2">
      <c r="B79" s="10"/>
      <c r="C79" s="343"/>
      <c r="D79" s="378"/>
      <c r="E79" s="378"/>
      <c r="F79" s="378"/>
      <c r="G79" s="378"/>
      <c r="H79" s="378"/>
    </row>
    <row r="80" spans="1:32" ht="15" customHeight="1" x14ac:dyDescent="0.2">
      <c r="B80" s="10"/>
      <c r="C80" s="379" t="s">
        <v>61</v>
      </c>
      <c r="D80" s="378" t="s">
        <v>89</v>
      </c>
      <c r="E80" s="378"/>
      <c r="F80" s="378"/>
      <c r="G80" s="378"/>
      <c r="H80" s="378"/>
    </row>
    <row r="81" spans="1:32" ht="15" customHeight="1" x14ac:dyDescent="0.2">
      <c r="B81" s="10"/>
      <c r="C81" s="380"/>
      <c r="D81" s="378"/>
      <c r="E81" s="378"/>
      <c r="F81" s="378"/>
      <c r="G81" s="378"/>
      <c r="H81" s="378"/>
    </row>
    <row r="82" spans="1:32" ht="15" customHeight="1" x14ac:dyDescent="0.2">
      <c r="B82" s="10"/>
      <c r="C82" s="380"/>
      <c r="D82" s="378"/>
      <c r="E82" s="378"/>
      <c r="F82" s="378"/>
      <c r="G82" s="378"/>
      <c r="H82" s="378"/>
    </row>
    <row r="83" spans="1:32" ht="15" customHeight="1" x14ac:dyDescent="0.2">
      <c r="B83" s="10"/>
      <c r="C83" s="380"/>
      <c r="D83" s="378"/>
      <c r="E83" s="378"/>
      <c r="F83" s="378"/>
      <c r="G83" s="378"/>
      <c r="H83" s="378"/>
    </row>
    <row r="84" spans="1:32" ht="15" customHeight="1" x14ac:dyDescent="0.2">
      <c r="B84" s="10"/>
      <c r="C84" s="372" t="s">
        <v>72</v>
      </c>
      <c r="D84" s="378" t="s">
        <v>90</v>
      </c>
      <c r="E84" s="378"/>
      <c r="F84" s="378"/>
      <c r="G84" s="378"/>
      <c r="H84" s="378"/>
    </row>
    <row r="85" spans="1:32" ht="15" customHeight="1" x14ac:dyDescent="0.2">
      <c r="B85" s="10"/>
      <c r="C85" s="372"/>
      <c r="D85" s="378"/>
      <c r="E85" s="378"/>
      <c r="F85" s="378"/>
      <c r="G85" s="378"/>
      <c r="H85" s="378"/>
    </row>
    <row r="86" spans="1:32" ht="15" customHeight="1" x14ac:dyDescent="0.2">
      <c r="B86" s="10"/>
      <c r="C86" s="372"/>
      <c r="D86" s="378"/>
      <c r="E86" s="378"/>
      <c r="F86" s="378"/>
      <c r="G86" s="378"/>
      <c r="H86" s="378"/>
    </row>
    <row r="87" spans="1:32" ht="15" customHeight="1" x14ac:dyDescent="0.2">
      <c r="B87" s="10"/>
      <c r="C87" s="372"/>
      <c r="D87" s="378"/>
      <c r="E87" s="378"/>
      <c r="F87" s="378"/>
      <c r="G87" s="378"/>
      <c r="H87" s="378"/>
    </row>
    <row r="88" spans="1:32" ht="15" customHeight="1" x14ac:dyDescent="0.2">
      <c r="A88" s="111"/>
      <c r="B88" s="110"/>
      <c r="D88" s="78"/>
      <c r="E88" s="78"/>
      <c r="F88" s="78"/>
      <c r="G88" s="79"/>
      <c r="H88" s="8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</row>
  </sheetData>
  <mergeCells count="165">
    <mergeCell ref="Z31:Z34"/>
    <mergeCell ref="O28:S34"/>
    <mergeCell ref="L70:L73"/>
    <mergeCell ref="M70:Q73"/>
    <mergeCell ref="L74:L77"/>
    <mergeCell ref="M74:Q77"/>
    <mergeCell ref="J60:K68"/>
    <mergeCell ref="J70:K77"/>
    <mergeCell ref="L55:L58"/>
    <mergeCell ref="M55:P58"/>
    <mergeCell ref="L39:L42"/>
    <mergeCell ref="M39:Q42"/>
    <mergeCell ref="L43:L46"/>
    <mergeCell ref="M43:Q46"/>
    <mergeCell ref="L47:L50"/>
    <mergeCell ref="M47:Q50"/>
    <mergeCell ref="L51:L54"/>
    <mergeCell ref="M51:Q54"/>
    <mergeCell ref="I27:N29"/>
    <mergeCell ref="L30:L33"/>
    <mergeCell ref="T28:T31"/>
    <mergeCell ref="U27:Z29"/>
    <mergeCell ref="U12:U15"/>
    <mergeCell ref="Y23:Y26"/>
    <mergeCell ref="B47:B49"/>
    <mergeCell ref="L60:L63"/>
    <mergeCell ref="M60:P63"/>
    <mergeCell ref="L64:L67"/>
    <mergeCell ref="M64:P67"/>
    <mergeCell ref="C47:C49"/>
    <mergeCell ref="F23:F26"/>
    <mergeCell ref="S23:S26"/>
    <mergeCell ref="F18:F21"/>
    <mergeCell ref="O18:O21"/>
    <mergeCell ref="G18:G21"/>
    <mergeCell ref="X23:X26"/>
    <mergeCell ref="O22:T22"/>
    <mergeCell ref="R18:R21"/>
    <mergeCell ref="P18:P21"/>
    <mergeCell ref="M23:M26"/>
    <mergeCell ref="M18:M21"/>
    <mergeCell ref="N18:N21"/>
    <mergeCell ref="V23:V26"/>
    <mergeCell ref="U23:U26"/>
    <mergeCell ref="B23:B25"/>
    <mergeCell ref="B27:B29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P7:Q10"/>
    <mergeCell ref="I16:N17"/>
    <mergeCell ref="L7:L10"/>
    <mergeCell ref="N12:N15"/>
    <mergeCell ref="J12:J15"/>
    <mergeCell ref="I22:N22"/>
    <mergeCell ref="O16:T17"/>
    <mergeCell ref="N7:N10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C72:C75"/>
    <mergeCell ref="J30:J33"/>
    <mergeCell ref="I30:I33"/>
    <mergeCell ref="C30:H32"/>
    <mergeCell ref="C33:H35"/>
    <mergeCell ref="D47:H49"/>
    <mergeCell ref="D72:G75"/>
    <mergeCell ref="A37:Y37"/>
    <mergeCell ref="M30:M33"/>
    <mergeCell ref="N30:N33"/>
    <mergeCell ref="U30:Y33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W23:W26"/>
    <mergeCell ref="H18:H21"/>
    <mergeCell ref="I23:I26"/>
    <mergeCell ref="Q18:Q21"/>
    <mergeCell ref="T18:T21"/>
    <mergeCell ref="H23:H26"/>
    <mergeCell ref="J23:J26"/>
    <mergeCell ref="J18:J21"/>
    <mergeCell ref="H8:H11"/>
    <mergeCell ref="C11:G11"/>
    <mergeCell ref="G7:G10"/>
    <mergeCell ref="F7:F10"/>
    <mergeCell ref="E7:E10"/>
    <mergeCell ref="D7:D10"/>
    <mergeCell ref="C7:C10"/>
    <mergeCell ref="C12:H15"/>
    <mergeCell ref="C27:H29"/>
    <mergeCell ref="C22:H22"/>
    <mergeCell ref="C16:H17"/>
    <mergeCell ref="D18:D21"/>
    <mergeCell ref="E23:E26"/>
    <mergeCell ref="D23:D26"/>
  </mergeCells>
  <hyperlinks>
    <hyperlink ref="M18:M21" location="JTC1!A1" tooltip="JTC1 Agenda" display="JTC1"/>
    <hyperlink ref="L74:L77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abSelected="1"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323" t="str">
        <f>Parameters!B1</f>
        <v>150th IEEE 802.11 WIRELESS LOCAL AREA NETWORKS SESSION</v>
      </c>
      <c r="B1" s="318"/>
      <c r="C1" s="318"/>
      <c r="D1" s="318"/>
      <c r="E1" s="318"/>
      <c r="F1" s="318"/>
      <c r="G1" s="318"/>
      <c r="H1" s="318"/>
      <c r="I1" s="318"/>
    </row>
    <row r="2" spans="1:9" ht="24.95" customHeight="1" x14ac:dyDescent="0.4">
      <c r="A2" s="323" t="str">
        <f>Parameters!B2</f>
        <v>Estrel Hotel and Convention Centre</v>
      </c>
      <c r="B2" s="318"/>
      <c r="C2" s="318"/>
      <c r="D2" s="318"/>
      <c r="E2" s="318"/>
      <c r="F2" s="318"/>
      <c r="G2" s="318"/>
      <c r="H2" s="318"/>
      <c r="I2" s="318"/>
    </row>
    <row r="3" spans="1:9" ht="24.95" customHeight="1" x14ac:dyDescent="0.4">
      <c r="A3" s="323" t="str">
        <f>Parameters!B3</f>
        <v>March 8-13, 2015</v>
      </c>
      <c r="B3" s="318"/>
      <c r="C3" s="318"/>
      <c r="D3" s="318"/>
      <c r="E3" s="318"/>
      <c r="F3" s="318"/>
      <c r="G3" s="318"/>
      <c r="H3" s="318"/>
      <c r="I3" s="318"/>
    </row>
    <row r="4" spans="1:9" ht="18" customHeight="1" x14ac:dyDescent="0.25">
      <c r="A4" s="317" t="s">
        <v>189</v>
      </c>
      <c r="B4" s="318"/>
      <c r="C4" s="318"/>
      <c r="D4" s="318"/>
      <c r="E4" s="318"/>
      <c r="F4" s="318"/>
      <c r="G4" s="318"/>
      <c r="H4" s="318"/>
      <c r="I4" s="318"/>
    </row>
    <row r="5" spans="1:9" ht="18" customHeight="1" x14ac:dyDescent="0.25">
      <c r="A5" s="317" t="s">
        <v>190</v>
      </c>
      <c r="B5" s="318"/>
      <c r="C5" s="318"/>
      <c r="D5" s="318"/>
      <c r="E5" s="318"/>
      <c r="F5" s="318"/>
      <c r="G5" s="318"/>
      <c r="H5" s="318"/>
      <c r="I5" s="318"/>
    </row>
    <row r="6" spans="1:9" ht="18" customHeight="1" x14ac:dyDescent="0.25">
      <c r="A6" s="317" t="s">
        <v>191</v>
      </c>
      <c r="B6" s="318"/>
      <c r="C6" s="318"/>
      <c r="D6" s="318"/>
      <c r="E6" s="318"/>
      <c r="F6" s="318"/>
      <c r="G6" s="318"/>
      <c r="H6" s="318"/>
      <c r="I6" s="318"/>
    </row>
    <row r="7" spans="1:9" ht="18" customHeight="1" x14ac:dyDescent="0.25">
      <c r="A7" s="317" t="s">
        <v>192</v>
      </c>
      <c r="B7" s="318"/>
      <c r="C7" s="318"/>
      <c r="D7" s="318"/>
      <c r="E7" s="318"/>
      <c r="F7" s="318"/>
      <c r="G7" s="318"/>
      <c r="H7" s="318"/>
      <c r="I7" s="318"/>
    </row>
    <row r="8" spans="1:9" ht="30" customHeight="1" x14ac:dyDescent="0.4">
      <c r="A8" s="319" t="str">
        <f>"Agenda R" &amp; Parameters!$B$8</f>
        <v>Agenda R1</v>
      </c>
      <c r="B8" s="320"/>
      <c r="C8" s="320"/>
      <c r="D8" s="320"/>
      <c r="E8" s="320"/>
      <c r="F8" s="320"/>
      <c r="G8" s="320"/>
      <c r="H8" s="320"/>
      <c r="I8" s="320"/>
    </row>
    <row r="12" spans="1:9" ht="15.75" x14ac:dyDescent="0.25">
      <c r="A12" s="321" t="s">
        <v>544</v>
      </c>
      <c r="B12" s="322"/>
      <c r="C12" s="322"/>
      <c r="D12" s="322"/>
      <c r="E12" s="322"/>
      <c r="F12" s="322"/>
      <c r="G12" s="322"/>
      <c r="H12" s="322"/>
      <c r="I12" s="322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18" t="s">
        <v>201</v>
      </c>
      <c r="B14" s="130"/>
      <c r="C14" s="130" t="s">
        <v>202</v>
      </c>
      <c r="D14" s="130"/>
      <c r="E14" s="130"/>
      <c r="F14" s="273"/>
      <c r="G14" s="146"/>
      <c r="H14" s="273"/>
      <c r="I14" s="158"/>
    </row>
    <row r="15" spans="1:9" ht="15" x14ac:dyDescent="0.2">
      <c r="A15" s="119" t="s">
        <v>203</v>
      </c>
      <c r="B15" s="131" t="s">
        <v>183</v>
      </c>
      <c r="C15" s="131" t="s">
        <v>204</v>
      </c>
      <c r="D15" s="131"/>
      <c r="E15" s="131" t="s">
        <v>205</v>
      </c>
      <c r="F15" s="274">
        <v>0.4375</v>
      </c>
      <c r="G15" s="147">
        <v>1</v>
      </c>
      <c r="H15" s="274">
        <f t="shared" ref="H15:H20" si="0">F15+TIME(0,G15,0)</f>
        <v>0.43819444444444444</v>
      </c>
      <c r="I15" s="159"/>
    </row>
    <row r="16" spans="1:9" ht="30" x14ac:dyDescent="0.2">
      <c r="A16" s="119" t="s">
        <v>206</v>
      </c>
      <c r="B16" s="131" t="s">
        <v>183</v>
      </c>
      <c r="C16" s="131" t="s">
        <v>207</v>
      </c>
      <c r="D16" s="131"/>
      <c r="E16" s="131" t="s">
        <v>182</v>
      </c>
      <c r="F16" s="274">
        <f>H15</f>
        <v>0.43819444444444444</v>
      </c>
      <c r="G16" s="147">
        <v>1</v>
      </c>
      <c r="H16" s="274">
        <f t="shared" si="0"/>
        <v>0.43888888888888888</v>
      </c>
      <c r="I16" s="159"/>
    </row>
    <row r="17" spans="1:9" ht="30" x14ac:dyDescent="0.2">
      <c r="A17" s="119" t="s">
        <v>208</v>
      </c>
      <c r="B17" s="131" t="s">
        <v>183</v>
      </c>
      <c r="C17" s="131" t="s">
        <v>209</v>
      </c>
      <c r="D17" s="140" t="s">
        <v>209</v>
      </c>
      <c r="E17" s="131" t="s">
        <v>205</v>
      </c>
      <c r="F17" s="274">
        <f>H16</f>
        <v>0.43888888888888888</v>
      </c>
      <c r="G17" s="147">
        <v>1</v>
      </c>
      <c r="H17" s="274">
        <f t="shared" si="0"/>
        <v>0.43958333333333333</v>
      </c>
      <c r="I17" s="159"/>
    </row>
    <row r="18" spans="1:9" ht="30" x14ac:dyDescent="0.2">
      <c r="A18" s="119" t="s">
        <v>210</v>
      </c>
      <c r="B18" s="131" t="s">
        <v>186</v>
      </c>
      <c r="C18" s="131" t="s">
        <v>211</v>
      </c>
      <c r="D18" s="140" t="s">
        <v>151</v>
      </c>
      <c r="E18" s="131" t="s">
        <v>205</v>
      </c>
      <c r="F18" s="274">
        <f>H17</f>
        <v>0.43958333333333333</v>
      </c>
      <c r="G18" s="147">
        <v>1</v>
      </c>
      <c r="H18" s="274">
        <f t="shared" si="0"/>
        <v>0.44027777777777777</v>
      </c>
      <c r="I18" s="159"/>
    </row>
    <row r="19" spans="1:9" ht="30" x14ac:dyDescent="0.2">
      <c r="A19" s="119" t="s">
        <v>212</v>
      </c>
      <c r="B19" s="131" t="s">
        <v>186</v>
      </c>
      <c r="C19" s="131" t="s">
        <v>213</v>
      </c>
      <c r="D19" s="140" t="s">
        <v>214</v>
      </c>
      <c r="E19" s="131" t="s">
        <v>215</v>
      </c>
      <c r="F19" s="274">
        <f>H18</f>
        <v>0.44027777777777777</v>
      </c>
      <c r="G19" s="147">
        <v>1</v>
      </c>
      <c r="H19" s="274">
        <f t="shared" si="0"/>
        <v>0.44097222222222221</v>
      </c>
      <c r="I19" s="159"/>
    </row>
    <row r="20" spans="1:9" ht="15" x14ac:dyDescent="0.2">
      <c r="A20" s="120" t="s">
        <v>216</v>
      </c>
      <c r="B20" s="132" t="s">
        <v>183</v>
      </c>
      <c r="C20" s="132" t="s">
        <v>217</v>
      </c>
      <c r="D20" s="132"/>
      <c r="E20" s="132" t="s">
        <v>205</v>
      </c>
      <c r="F20" s="275">
        <f>H19</f>
        <v>0.44097222222222221</v>
      </c>
      <c r="G20" s="148">
        <v>0</v>
      </c>
      <c r="H20" s="275">
        <f t="shared" si="0"/>
        <v>0.44097222222222221</v>
      </c>
      <c r="I20" s="160"/>
    </row>
    <row r="22" spans="1:9" ht="15.75" x14ac:dyDescent="0.25">
      <c r="A22" s="118" t="s">
        <v>218</v>
      </c>
      <c r="B22" s="130"/>
      <c r="C22" s="130" t="s">
        <v>219</v>
      </c>
      <c r="D22" s="130"/>
      <c r="E22" s="130"/>
      <c r="F22" s="273"/>
      <c r="G22" s="146"/>
      <c r="H22" s="273"/>
      <c r="I22" s="158"/>
    </row>
    <row r="23" spans="1:9" ht="15.75" x14ac:dyDescent="0.25">
      <c r="A23" s="121" t="s">
        <v>220</v>
      </c>
      <c r="B23" s="133" t="s">
        <v>183</v>
      </c>
      <c r="C23" s="133" t="s">
        <v>221</v>
      </c>
      <c r="D23" s="133"/>
      <c r="E23" s="133"/>
      <c r="F23" s="276"/>
      <c r="G23" s="149"/>
      <c r="H23" s="276"/>
      <c r="I23" s="161"/>
    </row>
    <row r="24" spans="1:9" ht="28.5" x14ac:dyDescent="0.2">
      <c r="A24" s="122" t="s">
        <v>222</v>
      </c>
      <c r="B24" s="134" t="s">
        <v>183</v>
      </c>
      <c r="C24" s="134" t="s">
        <v>223</v>
      </c>
      <c r="D24" s="141" t="s">
        <v>224</v>
      </c>
      <c r="E24" s="134" t="s">
        <v>225</v>
      </c>
      <c r="F24" s="277">
        <f>H20</f>
        <v>0.44097222222222221</v>
      </c>
      <c r="G24" s="150">
        <v>6</v>
      </c>
      <c r="H24" s="277">
        <f>F24+TIME(0,G24,0)</f>
        <v>0.44513888888888886</v>
      </c>
      <c r="I24" s="162"/>
    </row>
    <row r="25" spans="1:9" ht="15" x14ac:dyDescent="0.25">
      <c r="A25" s="123" t="s">
        <v>226</v>
      </c>
      <c r="B25" s="135" t="s">
        <v>183</v>
      </c>
      <c r="C25" s="135" t="s">
        <v>227</v>
      </c>
      <c r="D25" s="135"/>
      <c r="E25" s="135"/>
      <c r="F25" s="278"/>
      <c r="G25" s="151"/>
      <c r="H25" s="278"/>
      <c r="I25" s="163"/>
    </row>
    <row r="26" spans="1:9" ht="25.5" x14ac:dyDescent="0.2">
      <c r="A26" s="124" t="s">
        <v>228</v>
      </c>
      <c r="B26" s="136" t="s">
        <v>183</v>
      </c>
      <c r="C26" s="136" t="s">
        <v>229</v>
      </c>
      <c r="D26" s="142" t="s">
        <v>230</v>
      </c>
      <c r="E26" s="136" t="s">
        <v>225</v>
      </c>
      <c r="F26" s="279">
        <f>H24</f>
        <v>0.44513888888888886</v>
      </c>
      <c r="G26" s="152">
        <v>1</v>
      </c>
      <c r="H26" s="279">
        <f t="shared" ref="H26:H35" si="1">F26+TIME(0,G26,0)</f>
        <v>0.4458333333333333</v>
      </c>
      <c r="I26" s="164"/>
    </row>
    <row r="27" spans="1:9" ht="25.5" x14ac:dyDescent="0.2">
      <c r="A27" s="124" t="s">
        <v>231</v>
      </c>
      <c r="B27" s="136" t="s">
        <v>183</v>
      </c>
      <c r="C27" s="136" t="s">
        <v>232</v>
      </c>
      <c r="D27" s="142" t="s">
        <v>233</v>
      </c>
      <c r="E27" s="136" t="s">
        <v>225</v>
      </c>
      <c r="F27" s="279">
        <f t="shared" ref="F27:F35" si="2">H26</f>
        <v>0.4458333333333333</v>
      </c>
      <c r="G27" s="152">
        <v>0</v>
      </c>
      <c r="H27" s="279">
        <f t="shared" si="1"/>
        <v>0.4458333333333333</v>
      </c>
      <c r="I27" s="164"/>
    </row>
    <row r="28" spans="1:9" x14ac:dyDescent="0.2">
      <c r="A28" s="124" t="s">
        <v>234</v>
      </c>
      <c r="B28" s="136" t="s">
        <v>183</v>
      </c>
      <c r="C28" s="136" t="s">
        <v>235</v>
      </c>
      <c r="D28" s="136"/>
      <c r="E28" s="136" t="s">
        <v>225</v>
      </c>
      <c r="F28" s="279">
        <f t="shared" si="2"/>
        <v>0.4458333333333333</v>
      </c>
      <c r="G28" s="152">
        <v>0</v>
      </c>
      <c r="H28" s="279">
        <f t="shared" si="1"/>
        <v>0.4458333333333333</v>
      </c>
      <c r="I28" s="164"/>
    </row>
    <row r="29" spans="1:9" x14ac:dyDescent="0.2">
      <c r="A29" s="124" t="s">
        <v>236</v>
      </c>
      <c r="B29" s="136" t="s">
        <v>183</v>
      </c>
      <c r="C29" s="136" t="s">
        <v>237</v>
      </c>
      <c r="D29" s="142" t="s">
        <v>238</v>
      </c>
      <c r="E29" s="136" t="s">
        <v>225</v>
      </c>
      <c r="F29" s="279">
        <f t="shared" si="2"/>
        <v>0.4458333333333333</v>
      </c>
      <c r="G29" s="152">
        <v>0</v>
      </c>
      <c r="H29" s="279">
        <f t="shared" si="1"/>
        <v>0.4458333333333333</v>
      </c>
      <c r="I29" s="164"/>
    </row>
    <row r="30" spans="1:9" ht="25.5" x14ac:dyDescent="0.2">
      <c r="A30" s="124" t="s">
        <v>239</v>
      </c>
      <c r="B30" s="136" t="s">
        <v>183</v>
      </c>
      <c r="C30" s="136" t="s">
        <v>240</v>
      </c>
      <c r="D30" s="142" t="s">
        <v>241</v>
      </c>
      <c r="E30" s="136" t="s">
        <v>225</v>
      </c>
      <c r="F30" s="279">
        <f t="shared" si="2"/>
        <v>0.4458333333333333</v>
      </c>
      <c r="G30" s="152">
        <v>0</v>
      </c>
      <c r="H30" s="279">
        <f t="shared" si="1"/>
        <v>0.4458333333333333</v>
      </c>
      <c r="I30" s="164"/>
    </row>
    <row r="31" spans="1:9" ht="25.5" x14ac:dyDescent="0.2">
      <c r="A31" s="124" t="s">
        <v>242</v>
      </c>
      <c r="B31" s="136" t="s">
        <v>183</v>
      </c>
      <c r="C31" s="136" t="s">
        <v>243</v>
      </c>
      <c r="D31" s="142" t="s">
        <v>244</v>
      </c>
      <c r="E31" s="136" t="s">
        <v>225</v>
      </c>
      <c r="F31" s="279">
        <f t="shared" si="2"/>
        <v>0.4458333333333333</v>
      </c>
      <c r="G31" s="152">
        <v>0</v>
      </c>
      <c r="H31" s="279">
        <f t="shared" si="1"/>
        <v>0.4458333333333333</v>
      </c>
      <c r="I31" s="164"/>
    </row>
    <row r="32" spans="1:9" ht="25.5" x14ac:dyDescent="0.2">
      <c r="A32" s="124" t="s">
        <v>245</v>
      </c>
      <c r="B32" s="136" t="s">
        <v>183</v>
      </c>
      <c r="C32" s="136" t="s">
        <v>246</v>
      </c>
      <c r="D32" s="142" t="s">
        <v>247</v>
      </c>
      <c r="E32" s="136" t="s">
        <v>225</v>
      </c>
      <c r="F32" s="279">
        <f t="shared" si="2"/>
        <v>0.4458333333333333</v>
      </c>
      <c r="G32" s="152">
        <v>0</v>
      </c>
      <c r="H32" s="279">
        <f t="shared" si="1"/>
        <v>0.4458333333333333</v>
      </c>
      <c r="I32" s="164"/>
    </row>
    <row r="33" spans="1:9" x14ac:dyDescent="0.2">
      <c r="A33" s="124" t="s">
        <v>248</v>
      </c>
      <c r="B33" s="136" t="s">
        <v>183</v>
      </c>
      <c r="C33" s="136" t="s">
        <v>249</v>
      </c>
      <c r="D33" s="136"/>
      <c r="E33" s="136" t="s">
        <v>225</v>
      </c>
      <c r="F33" s="279">
        <f t="shared" si="2"/>
        <v>0.4458333333333333</v>
      </c>
      <c r="G33" s="152">
        <v>0</v>
      </c>
      <c r="H33" s="279">
        <f t="shared" si="1"/>
        <v>0.4458333333333333</v>
      </c>
      <c r="I33" s="164"/>
    </row>
    <row r="34" spans="1:9" x14ac:dyDescent="0.2">
      <c r="A34" s="124" t="s">
        <v>250</v>
      </c>
      <c r="B34" s="136" t="s">
        <v>183</v>
      </c>
      <c r="C34" s="136" t="s">
        <v>575</v>
      </c>
      <c r="D34" s="136"/>
      <c r="E34" s="136" t="s">
        <v>225</v>
      </c>
      <c r="F34" s="279">
        <f t="shared" si="2"/>
        <v>0.4458333333333333</v>
      </c>
      <c r="G34" s="152">
        <v>10</v>
      </c>
      <c r="H34" s="279">
        <f t="shared" si="1"/>
        <v>0.45277777777777772</v>
      </c>
      <c r="I34" s="164"/>
    </row>
    <row r="35" spans="1:9" ht="15" x14ac:dyDescent="0.2">
      <c r="A35" s="119" t="s">
        <v>251</v>
      </c>
      <c r="B35" s="131" t="s">
        <v>183</v>
      </c>
      <c r="C35" s="131" t="s">
        <v>252</v>
      </c>
      <c r="D35" s="131"/>
      <c r="E35" s="131" t="s">
        <v>225</v>
      </c>
      <c r="F35" s="274">
        <f t="shared" si="2"/>
        <v>0.45277777777777772</v>
      </c>
      <c r="G35" s="147">
        <v>1</v>
      </c>
      <c r="H35" s="274">
        <f t="shared" si="1"/>
        <v>0.45347222222222217</v>
      </c>
      <c r="I35" s="159"/>
    </row>
    <row r="36" spans="1:9" ht="15.75" x14ac:dyDescent="0.25">
      <c r="A36" s="121" t="s">
        <v>253</v>
      </c>
      <c r="B36" s="133"/>
      <c r="C36" s="133" t="s">
        <v>254</v>
      </c>
      <c r="D36" s="133"/>
      <c r="E36" s="133"/>
      <c r="F36" s="276"/>
      <c r="G36" s="149"/>
      <c r="H36" s="276"/>
      <c r="I36" s="161"/>
    </row>
    <row r="37" spans="1:9" ht="28.5" x14ac:dyDescent="0.2">
      <c r="A37" s="122" t="s">
        <v>255</v>
      </c>
      <c r="B37" s="134" t="s">
        <v>183</v>
      </c>
      <c r="C37" s="134" t="s">
        <v>256</v>
      </c>
      <c r="D37" s="141" t="s">
        <v>257</v>
      </c>
      <c r="E37" s="134" t="s">
        <v>205</v>
      </c>
      <c r="F37" s="277">
        <f>H35</f>
        <v>0.45347222222222217</v>
      </c>
      <c r="G37" s="150">
        <v>5</v>
      </c>
      <c r="H37" s="277">
        <f t="shared" ref="H37:H43" si="3">F37+TIME(0,G37,0)</f>
        <v>0.45694444444444438</v>
      </c>
      <c r="I37" s="162"/>
    </row>
    <row r="38" spans="1:9" ht="14.25" x14ac:dyDescent="0.2">
      <c r="A38" s="122" t="s">
        <v>258</v>
      </c>
      <c r="B38" s="134"/>
      <c r="C38" s="134"/>
      <c r="D38" s="134"/>
      <c r="E38" s="134"/>
      <c r="F38" s="277">
        <f t="shared" ref="F38:F43" si="4">H37</f>
        <v>0.45694444444444438</v>
      </c>
      <c r="G38" s="150">
        <v>1</v>
      </c>
      <c r="H38" s="277">
        <f t="shared" si="3"/>
        <v>0.45763888888888882</v>
      </c>
      <c r="I38" s="162"/>
    </row>
    <row r="39" spans="1:9" ht="30" x14ac:dyDescent="0.2">
      <c r="A39" s="119" t="s">
        <v>259</v>
      </c>
      <c r="B39" s="131" t="s">
        <v>183</v>
      </c>
      <c r="C39" s="131" t="s">
        <v>576</v>
      </c>
      <c r="D39" s="140" t="s">
        <v>257</v>
      </c>
      <c r="E39" s="131" t="s">
        <v>205</v>
      </c>
      <c r="F39" s="274">
        <f t="shared" si="4"/>
        <v>0.45763888888888882</v>
      </c>
      <c r="G39" s="147">
        <v>5</v>
      </c>
      <c r="H39" s="274">
        <f t="shared" si="3"/>
        <v>0.46111111111111103</v>
      </c>
      <c r="I39" s="159"/>
    </row>
    <row r="40" spans="1:9" ht="30" x14ac:dyDescent="0.2">
      <c r="A40" s="119" t="s">
        <v>261</v>
      </c>
      <c r="B40" s="131" t="s">
        <v>183</v>
      </c>
      <c r="C40" s="131" t="s">
        <v>577</v>
      </c>
      <c r="D40" s="131"/>
      <c r="E40" s="131" t="s">
        <v>500</v>
      </c>
      <c r="F40" s="274">
        <f t="shared" si="4"/>
        <v>0.46111111111111103</v>
      </c>
      <c r="G40" s="147">
        <v>10</v>
      </c>
      <c r="H40" s="274">
        <f t="shared" si="3"/>
        <v>0.46805555555555545</v>
      </c>
      <c r="I40" s="159"/>
    </row>
    <row r="41" spans="1:9" ht="15" x14ac:dyDescent="0.2">
      <c r="A41" s="119" t="s">
        <v>365</v>
      </c>
      <c r="B41" s="131" t="s">
        <v>183</v>
      </c>
      <c r="C41" s="131" t="s">
        <v>578</v>
      </c>
      <c r="D41" s="131"/>
      <c r="E41" s="131" t="s">
        <v>579</v>
      </c>
      <c r="F41" s="274">
        <f t="shared" si="4"/>
        <v>0.46805555555555545</v>
      </c>
      <c r="G41" s="147">
        <v>5</v>
      </c>
      <c r="H41" s="274">
        <f t="shared" si="3"/>
        <v>0.47152777777777766</v>
      </c>
      <c r="I41" s="159"/>
    </row>
    <row r="42" spans="1:9" ht="15" x14ac:dyDescent="0.2">
      <c r="A42" s="119" t="s">
        <v>383</v>
      </c>
      <c r="B42" s="131" t="s">
        <v>183</v>
      </c>
      <c r="C42" s="131" t="s">
        <v>260</v>
      </c>
      <c r="D42" s="131"/>
      <c r="E42" s="131" t="s">
        <v>182</v>
      </c>
      <c r="F42" s="274">
        <f t="shared" si="4"/>
        <v>0.47152777777777766</v>
      </c>
      <c r="G42" s="147">
        <v>0</v>
      </c>
      <c r="H42" s="274">
        <f t="shared" si="3"/>
        <v>0.47152777777777766</v>
      </c>
      <c r="I42" s="159"/>
    </row>
    <row r="43" spans="1:9" ht="15" x14ac:dyDescent="0.2">
      <c r="A43" s="120" t="s">
        <v>385</v>
      </c>
      <c r="B43" s="132"/>
      <c r="C43" s="132"/>
      <c r="D43" s="132"/>
      <c r="E43" s="132"/>
      <c r="F43" s="275">
        <f t="shared" si="4"/>
        <v>0.47152777777777766</v>
      </c>
      <c r="G43" s="148">
        <v>0</v>
      </c>
      <c r="H43" s="275">
        <f t="shared" si="3"/>
        <v>0.47152777777777766</v>
      </c>
      <c r="I43" s="160"/>
    </row>
    <row r="45" spans="1:9" ht="15.75" x14ac:dyDescent="0.25">
      <c r="A45" s="118" t="s">
        <v>262</v>
      </c>
      <c r="B45" s="130"/>
      <c r="C45" s="130" t="s">
        <v>263</v>
      </c>
      <c r="D45" s="130"/>
      <c r="E45" s="130"/>
      <c r="F45" s="273"/>
      <c r="G45" s="146"/>
      <c r="H45" s="273"/>
      <c r="I45" s="158"/>
    </row>
    <row r="46" spans="1:9" ht="30" x14ac:dyDescent="0.2">
      <c r="A46" s="119" t="s">
        <v>264</v>
      </c>
      <c r="B46" s="131" t="s">
        <v>183</v>
      </c>
      <c r="C46" s="131" t="s">
        <v>265</v>
      </c>
      <c r="D46" s="140" t="s">
        <v>266</v>
      </c>
      <c r="E46" s="131" t="s">
        <v>205</v>
      </c>
      <c r="F46" s="274">
        <f>H43</f>
        <v>0.47152777777777766</v>
      </c>
      <c r="G46" s="147">
        <v>1</v>
      </c>
      <c r="H46" s="274">
        <f t="shared" ref="H46:H57" si="5">F46+TIME(0,G46,0)</f>
        <v>0.4722222222222221</v>
      </c>
      <c r="I46" s="159"/>
    </row>
    <row r="47" spans="1:9" ht="30" x14ac:dyDescent="0.2">
      <c r="A47" s="119" t="s">
        <v>267</v>
      </c>
      <c r="B47" s="131" t="s">
        <v>183</v>
      </c>
      <c r="C47" s="131" t="s">
        <v>268</v>
      </c>
      <c r="D47" s="140" t="s">
        <v>257</v>
      </c>
      <c r="E47" s="131" t="s">
        <v>205</v>
      </c>
      <c r="F47" s="274">
        <f t="shared" ref="F47:F57" si="6">H46</f>
        <v>0.4722222222222221</v>
      </c>
      <c r="G47" s="147">
        <v>1</v>
      </c>
      <c r="H47" s="274">
        <f t="shared" si="5"/>
        <v>0.47291666666666654</v>
      </c>
      <c r="I47" s="159"/>
    </row>
    <row r="48" spans="1:9" ht="30" x14ac:dyDescent="0.2">
      <c r="A48" s="119" t="s">
        <v>269</v>
      </c>
      <c r="B48" s="131" t="s">
        <v>183</v>
      </c>
      <c r="C48" s="131" t="s">
        <v>270</v>
      </c>
      <c r="D48" s="140" t="s">
        <v>271</v>
      </c>
      <c r="E48" s="131" t="s">
        <v>272</v>
      </c>
      <c r="F48" s="274">
        <f t="shared" si="6"/>
        <v>0.47291666666666654</v>
      </c>
      <c r="G48" s="147">
        <v>1</v>
      </c>
      <c r="H48" s="274">
        <f t="shared" si="5"/>
        <v>0.47361111111111098</v>
      </c>
      <c r="I48" s="159"/>
    </row>
    <row r="49" spans="1:9" ht="30" x14ac:dyDescent="0.2">
      <c r="A49" s="119" t="s">
        <v>273</v>
      </c>
      <c r="B49" s="131" t="s">
        <v>183</v>
      </c>
      <c r="C49" s="131" t="s">
        <v>274</v>
      </c>
      <c r="D49" s="140" t="s">
        <v>271</v>
      </c>
      <c r="E49" s="131" t="s">
        <v>272</v>
      </c>
      <c r="F49" s="274">
        <f t="shared" si="6"/>
        <v>0.47361111111111098</v>
      </c>
      <c r="G49" s="147">
        <v>1</v>
      </c>
      <c r="H49" s="274">
        <f t="shared" si="5"/>
        <v>0.47430555555555542</v>
      </c>
      <c r="I49" s="159"/>
    </row>
    <row r="50" spans="1:9" ht="30" x14ac:dyDescent="0.2">
      <c r="A50" s="119" t="s">
        <v>275</v>
      </c>
      <c r="B50" s="131" t="s">
        <v>183</v>
      </c>
      <c r="C50" s="131" t="s">
        <v>276</v>
      </c>
      <c r="D50" s="140" t="s">
        <v>271</v>
      </c>
      <c r="E50" s="131" t="s">
        <v>272</v>
      </c>
      <c r="F50" s="274">
        <f t="shared" si="6"/>
        <v>0.47430555555555542</v>
      </c>
      <c r="G50" s="147">
        <v>1</v>
      </c>
      <c r="H50" s="274">
        <f t="shared" si="5"/>
        <v>0.47499999999999987</v>
      </c>
      <c r="I50" s="159"/>
    </row>
    <row r="51" spans="1:9" ht="30" x14ac:dyDescent="0.2">
      <c r="A51" s="119" t="s">
        <v>277</v>
      </c>
      <c r="B51" s="131" t="s">
        <v>183</v>
      </c>
      <c r="C51" s="131" t="s">
        <v>278</v>
      </c>
      <c r="D51" s="140" t="s">
        <v>271</v>
      </c>
      <c r="E51" s="131" t="s">
        <v>272</v>
      </c>
      <c r="F51" s="274">
        <f t="shared" si="6"/>
        <v>0.47499999999999987</v>
      </c>
      <c r="G51" s="147">
        <v>1</v>
      </c>
      <c r="H51" s="274">
        <f t="shared" si="5"/>
        <v>0.47569444444444431</v>
      </c>
      <c r="I51" s="159"/>
    </row>
    <row r="52" spans="1:9" ht="30" x14ac:dyDescent="0.2">
      <c r="A52" s="119" t="s">
        <v>279</v>
      </c>
      <c r="B52" s="131" t="s">
        <v>183</v>
      </c>
      <c r="C52" s="131" t="s">
        <v>280</v>
      </c>
      <c r="D52" s="140" t="s">
        <v>271</v>
      </c>
      <c r="E52" s="131" t="s">
        <v>272</v>
      </c>
      <c r="F52" s="274">
        <f t="shared" si="6"/>
        <v>0.47569444444444431</v>
      </c>
      <c r="G52" s="147">
        <v>1</v>
      </c>
      <c r="H52" s="274">
        <f t="shared" si="5"/>
        <v>0.47638888888888875</v>
      </c>
      <c r="I52" s="159"/>
    </row>
    <row r="53" spans="1:9" ht="30" x14ac:dyDescent="0.2">
      <c r="A53" s="119" t="s">
        <v>281</v>
      </c>
      <c r="B53" s="131" t="s">
        <v>183</v>
      </c>
      <c r="C53" s="131" t="s">
        <v>282</v>
      </c>
      <c r="D53" s="140" t="s">
        <v>271</v>
      </c>
      <c r="E53" s="131" t="s">
        <v>272</v>
      </c>
      <c r="F53" s="274">
        <f t="shared" si="6"/>
        <v>0.47638888888888875</v>
      </c>
      <c r="G53" s="147">
        <v>1</v>
      </c>
      <c r="H53" s="274">
        <f t="shared" si="5"/>
        <v>0.47708333333333319</v>
      </c>
      <c r="I53" s="159"/>
    </row>
    <row r="54" spans="1:9" ht="30" x14ac:dyDescent="0.2">
      <c r="A54" s="119" t="s">
        <v>283</v>
      </c>
      <c r="B54" s="131" t="s">
        <v>183</v>
      </c>
      <c r="C54" s="131" t="s">
        <v>284</v>
      </c>
      <c r="D54" s="140" t="s">
        <v>271</v>
      </c>
      <c r="E54" s="131" t="s">
        <v>272</v>
      </c>
      <c r="F54" s="274">
        <f t="shared" si="6"/>
        <v>0.47708333333333319</v>
      </c>
      <c r="G54" s="147">
        <v>1</v>
      </c>
      <c r="H54" s="274">
        <f t="shared" si="5"/>
        <v>0.47777777777777763</v>
      </c>
      <c r="I54" s="159"/>
    </row>
    <row r="55" spans="1:9" ht="30" x14ac:dyDescent="0.2">
      <c r="A55" s="119" t="s">
        <v>285</v>
      </c>
      <c r="B55" s="131" t="s">
        <v>183</v>
      </c>
      <c r="C55" s="131" t="s">
        <v>286</v>
      </c>
      <c r="D55" s="140" t="s">
        <v>257</v>
      </c>
      <c r="E55" s="131" t="s">
        <v>205</v>
      </c>
      <c r="F55" s="274">
        <f t="shared" si="6"/>
        <v>0.47777777777777763</v>
      </c>
      <c r="G55" s="147">
        <v>1</v>
      </c>
      <c r="H55" s="274">
        <f t="shared" si="5"/>
        <v>0.47847222222222208</v>
      </c>
      <c r="I55" s="159"/>
    </row>
    <row r="56" spans="1:9" ht="30" x14ac:dyDescent="0.2">
      <c r="A56" s="119" t="s">
        <v>287</v>
      </c>
      <c r="B56" s="131" t="s">
        <v>183</v>
      </c>
      <c r="C56" s="131" t="s">
        <v>288</v>
      </c>
      <c r="D56" s="140" t="s">
        <v>257</v>
      </c>
      <c r="E56" s="131" t="s">
        <v>205</v>
      </c>
      <c r="F56" s="274">
        <f t="shared" si="6"/>
        <v>0.47847222222222208</v>
      </c>
      <c r="G56" s="147">
        <v>1</v>
      </c>
      <c r="H56" s="274">
        <f t="shared" si="5"/>
        <v>0.47916666666666652</v>
      </c>
      <c r="I56" s="159"/>
    </row>
    <row r="57" spans="1:9" ht="15" x14ac:dyDescent="0.2">
      <c r="A57" s="120" t="s">
        <v>289</v>
      </c>
      <c r="B57" s="132"/>
      <c r="C57" s="132"/>
      <c r="D57" s="132"/>
      <c r="E57" s="132"/>
      <c r="F57" s="275">
        <f t="shared" si="6"/>
        <v>0.47916666666666652</v>
      </c>
      <c r="G57" s="148">
        <v>0</v>
      </c>
      <c r="H57" s="275">
        <f t="shared" si="5"/>
        <v>0.47916666666666652</v>
      </c>
      <c r="I57" s="160"/>
    </row>
    <row r="59" spans="1:9" ht="15.75" x14ac:dyDescent="0.25">
      <c r="A59" s="118" t="s">
        <v>290</v>
      </c>
      <c r="B59" s="130"/>
      <c r="C59" s="130" t="s">
        <v>291</v>
      </c>
      <c r="D59" s="130"/>
      <c r="E59" s="130"/>
      <c r="F59" s="273"/>
      <c r="G59" s="146"/>
      <c r="H59" s="273"/>
      <c r="I59" s="158"/>
    </row>
    <row r="60" spans="1:9" ht="15.75" x14ac:dyDescent="0.25">
      <c r="A60" s="121" t="s">
        <v>292</v>
      </c>
      <c r="B60" s="133"/>
      <c r="C60" s="133" t="s">
        <v>293</v>
      </c>
      <c r="D60" s="133"/>
      <c r="E60" s="133"/>
      <c r="F60" s="276"/>
      <c r="G60" s="149"/>
      <c r="H60" s="276"/>
      <c r="I60" s="161"/>
    </row>
    <row r="61" spans="1:9" ht="28.5" x14ac:dyDescent="0.2">
      <c r="A61" s="122" t="s">
        <v>294</v>
      </c>
      <c r="B61" s="134" t="s">
        <v>183</v>
      </c>
      <c r="C61" s="134" t="s">
        <v>295</v>
      </c>
      <c r="D61" s="141" t="s">
        <v>266</v>
      </c>
      <c r="E61" s="134" t="s">
        <v>205</v>
      </c>
      <c r="F61" s="277">
        <f>H57</f>
        <v>0.47916666666666652</v>
      </c>
      <c r="G61" s="150">
        <v>1</v>
      </c>
      <c r="H61" s="277">
        <f t="shared" ref="H61:H71" si="7">F61+TIME(0,G61,0)</f>
        <v>0.47986111111111096</v>
      </c>
      <c r="I61" s="162"/>
    </row>
    <row r="62" spans="1:9" ht="28.5" x14ac:dyDescent="0.2">
      <c r="A62" s="122" t="s">
        <v>296</v>
      </c>
      <c r="B62" s="134" t="s">
        <v>183</v>
      </c>
      <c r="C62" s="134" t="s">
        <v>297</v>
      </c>
      <c r="D62" s="141" t="s">
        <v>266</v>
      </c>
      <c r="E62" s="134" t="s">
        <v>205</v>
      </c>
      <c r="F62" s="277">
        <f t="shared" ref="F62:F71" si="8">H61</f>
        <v>0.47986111111111096</v>
      </c>
      <c r="G62" s="150">
        <v>1</v>
      </c>
      <c r="H62" s="277">
        <f t="shared" si="7"/>
        <v>0.4805555555555554</v>
      </c>
      <c r="I62" s="162"/>
    </row>
    <row r="63" spans="1:9" ht="28.5" x14ac:dyDescent="0.2">
      <c r="A63" s="122" t="s">
        <v>298</v>
      </c>
      <c r="B63" s="134" t="s">
        <v>183</v>
      </c>
      <c r="C63" s="134" t="s">
        <v>299</v>
      </c>
      <c r="D63" s="141" t="s">
        <v>266</v>
      </c>
      <c r="E63" s="134" t="s">
        <v>205</v>
      </c>
      <c r="F63" s="277">
        <f t="shared" si="8"/>
        <v>0.4805555555555554</v>
      </c>
      <c r="G63" s="150">
        <v>1</v>
      </c>
      <c r="H63" s="277">
        <f t="shared" si="7"/>
        <v>0.48124999999999984</v>
      </c>
      <c r="I63" s="162"/>
    </row>
    <row r="64" spans="1:9" ht="28.5" x14ac:dyDescent="0.2">
      <c r="A64" s="122" t="s">
        <v>300</v>
      </c>
      <c r="B64" s="134" t="s">
        <v>183</v>
      </c>
      <c r="C64" s="134" t="s">
        <v>301</v>
      </c>
      <c r="D64" s="141" t="s">
        <v>266</v>
      </c>
      <c r="E64" s="134" t="s">
        <v>205</v>
      </c>
      <c r="F64" s="277">
        <f t="shared" si="8"/>
        <v>0.48124999999999984</v>
      </c>
      <c r="G64" s="150">
        <v>1</v>
      </c>
      <c r="H64" s="277">
        <f t="shared" si="7"/>
        <v>0.48194444444444429</v>
      </c>
      <c r="I64" s="162"/>
    </row>
    <row r="65" spans="1:9" ht="28.5" x14ac:dyDescent="0.2">
      <c r="A65" s="122" t="s">
        <v>302</v>
      </c>
      <c r="B65" s="134" t="s">
        <v>183</v>
      </c>
      <c r="C65" s="134" t="s">
        <v>303</v>
      </c>
      <c r="D65" s="141" t="s">
        <v>266</v>
      </c>
      <c r="E65" s="134" t="s">
        <v>205</v>
      </c>
      <c r="F65" s="277">
        <f t="shared" si="8"/>
        <v>0.48194444444444429</v>
      </c>
      <c r="G65" s="150">
        <v>1</v>
      </c>
      <c r="H65" s="277">
        <f t="shared" si="7"/>
        <v>0.48263888888888873</v>
      </c>
      <c r="I65" s="162"/>
    </row>
    <row r="66" spans="1:9" ht="28.5" x14ac:dyDescent="0.2">
      <c r="A66" s="122" t="s">
        <v>304</v>
      </c>
      <c r="B66" s="134" t="s">
        <v>183</v>
      </c>
      <c r="C66" s="134" t="s">
        <v>305</v>
      </c>
      <c r="D66" s="141" t="s">
        <v>266</v>
      </c>
      <c r="E66" s="134" t="s">
        <v>205</v>
      </c>
      <c r="F66" s="277">
        <f t="shared" si="8"/>
        <v>0.48263888888888873</v>
      </c>
      <c r="G66" s="150">
        <v>1</v>
      </c>
      <c r="H66" s="277">
        <f t="shared" si="7"/>
        <v>0.48333333333333317</v>
      </c>
      <c r="I66" s="162"/>
    </row>
    <row r="67" spans="1:9" ht="28.5" x14ac:dyDescent="0.2">
      <c r="A67" s="122" t="s">
        <v>306</v>
      </c>
      <c r="B67" s="134" t="s">
        <v>183</v>
      </c>
      <c r="C67" s="134" t="s">
        <v>307</v>
      </c>
      <c r="D67" s="141" t="s">
        <v>266</v>
      </c>
      <c r="E67" s="134" t="s">
        <v>205</v>
      </c>
      <c r="F67" s="277">
        <f t="shared" si="8"/>
        <v>0.48333333333333317</v>
      </c>
      <c r="G67" s="150">
        <v>1</v>
      </c>
      <c r="H67" s="277">
        <f t="shared" si="7"/>
        <v>0.48402777777777761</v>
      </c>
      <c r="I67" s="162"/>
    </row>
    <row r="68" spans="1:9" ht="28.5" x14ac:dyDescent="0.2">
      <c r="A68" s="122" t="s">
        <v>308</v>
      </c>
      <c r="B68" s="134" t="s">
        <v>183</v>
      </c>
      <c r="C68" s="134" t="s">
        <v>545</v>
      </c>
      <c r="D68" s="141" t="s">
        <v>266</v>
      </c>
      <c r="E68" s="134" t="s">
        <v>272</v>
      </c>
      <c r="F68" s="277">
        <f t="shared" si="8"/>
        <v>0.48402777777777761</v>
      </c>
      <c r="G68" s="150">
        <v>15</v>
      </c>
      <c r="H68" s="277">
        <f t="shared" si="7"/>
        <v>0.4944444444444443</v>
      </c>
      <c r="I68" s="162"/>
    </row>
    <row r="69" spans="1:9" ht="14.25" x14ac:dyDescent="0.2">
      <c r="A69" s="122" t="s">
        <v>309</v>
      </c>
      <c r="B69" s="134" t="s">
        <v>183</v>
      </c>
      <c r="C69" s="134" t="s">
        <v>310</v>
      </c>
      <c r="D69" s="134"/>
      <c r="E69" s="134" t="s">
        <v>215</v>
      </c>
      <c r="F69" s="277">
        <f t="shared" si="8"/>
        <v>0.4944444444444443</v>
      </c>
      <c r="G69" s="150">
        <v>1</v>
      </c>
      <c r="H69" s="277">
        <f t="shared" si="7"/>
        <v>0.49513888888888874</v>
      </c>
      <c r="I69" s="162"/>
    </row>
    <row r="70" spans="1:9" ht="28.5" x14ac:dyDescent="0.2">
      <c r="A70" s="122" t="s">
        <v>311</v>
      </c>
      <c r="B70" s="134" t="s">
        <v>183</v>
      </c>
      <c r="C70" s="134" t="s">
        <v>312</v>
      </c>
      <c r="D70" s="141" t="s">
        <v>313</v>
      </c>
      <c r="E70" s="134" t="s">
        <v>314</v>
      </c>
      <c r="F70" s="277">
        <f t="shared" si="8"/>
        <v>0.49513888888888874</v>
      </c>
      <c r="G70" s="150">
        <v>1</v>
      </c>
      <c r="H70" s="277">
        <f t="shared" si="7"/>
        <v>0.49583333333333318</v>
      </c>
      <c r="I70" s="162"/>
    </row>
    <row r="71" spans="1:9" ht="14.25" x14ac:dyDescent="0.2">
      <c r="A71" s="122" t="s">
        <v>546</v>
      </c>
      <c r="B71" s="134"/>
      <c r="C71" s="134"/>
      <c r="D71" s="134"/>
      <c r="E71" s="134"/>
      <c r="F71" s="277">
        <f t="shared" si="8"/>
        <v>0.49583333333333318</v>
      </c>
      <c r="G71" s="150">
        <v>0</v>
      </c>
      <c r="H71" s="277">
        <f t="shared" si="7"/>
        <v>0.49583333333333318</v>
      </c>
      <c r="I71" s="162"/>
    </row>
    <row r="72" spans="1:9" ht="15.75" x14ac:dyDescent="0.25">
      <c r="A72" s="121" t="s">
        <v>315</v>
      </c>
      <c r="B72" s="133"/>
      <c r="C72" s="133" t="s">
        <v>316</v>
      </c>
      <c r="D72" s="133"/>
      <c r="E72" s="133"/>
      <c r="F72" s="276"/>
      <c r="G72" s="149"/>
      <c r="H72" s="276"/>
      <c r="I72" s="161"/>
    </row>
    <row r="73" spans="1:9" ht="28.5" x14ac:dyDescent="0.2">
      <c r="A73" s="122" t="s">
        <v>317</v>
      </c>
      <c r="B73" s="134" t="s">
        <v>183</v>
      </c>
      <c r="C73" s="134" t="s">
        <v>318</v>
      </c>
      <c r="D73" s="141" t="s">
        <v>313</v>
      </c>
      <c r="E73" s="134" t="s">
        <v>319</v>
      </c>
      <c r="F73" s="277">
        <f>H71</f>
        <v>0.49583333333333318</v>
      </c>
      <c r="G73" s="150">
        <v>2</v>
      </c>
      <c r="H73" s="277">
        <f t="shared" ref="H73:H78" si="9">F73+TIME(0,G73,0)</f>
        <v>0.49722222222222207</v>
      </c>
      <c r="I73" s="162"/>
    </row>
    <row r="74" spans="1:9" ht="28.5" x14ac:dyDescent="0.2">
      <c r="A74" s="122" t="s">
        <v>320</v>
      </c>
      <c r="B74" s="134" t="s">
        <v>183</v>
      </c>
      <c r="C74" s="134" t="s">
        <v>164</v>
      </c>
      <c r="D74" s="141" t="s">
        <v>313</v>
      </c>
      <c r="E74" s="134" t="s">
        <v>272</v>
      </c>
      <c r="F74" s="277">
        <f>H73</f>
        <v>0.49722222222222207</v>
      </c>
      <c r="G74" s="150">
        <v>3</v>
      </c>
      <c r="H74" s="277">
        <f t="shared" si="9"/>
        <v>0.49930555555555539</v>
      </c>
      <c r="I74" s="162"/>
    </row>
    <row r="75" spans="1:9" ht="28.5" x14ac:dyDescent="0.2">
      <c r="A75" s="122" t="s">
        <v>322</v>
      </c>
      <c r="B75" s="134" t="s">
        <v>183</v>
      </c>
      <c r="C75" s="134" t="s">
        <v>321</v>
      </c>
      <c r="D75" s="141" t="s">
        <v>313</v>
      </c>
      <c r="E75" s="134" t="s">
        <v>215</v>
      </c>
      <c r="F75" s="277">
        <f>H74</f>
        <v>0.49930555555555539</v>
      </c>
      <c r="G75" s="150">
        <v>1</v>
      </c>
      <c r="H75" s="277">
        <f t="shared" si="9"/>
        <v>0.49999999999999983</v>
      </c>
      <c r="I75" s="162"/>
    </row>
    <row r="76" spans="1:9" ht="28.5" x14ac:dyDescent="0.2">
      <c r="A76" s="122" t="s">
        <v>325</v>
      </c>
      <c r="B76" s="134" t="s">
        <v>183</v>
      </c>
      <c r="C76" s="134" t="s">
        <v>323</v>
      </c>
      <c r="D76" s="141" t="s">
        <v>313</v>
      </c>
      <c r="E76" s="134" t="s">
        <v>324</v>
      </c>
      <c r="F76" s="277">
        <f>H75</f>
        <v>0.49999999999999983</v>
      </c>
      <c r="G76" s="150">
        <v>1</v>
      </c>
      <c r="H76" s="277">
        <f t="shared" si="9"/>
        <v>0.50069444444444433</v>
      </c>
      <c r="I76" s="162"/>
    </row>
    <row r="77" spans="1:9" ht="28.5" x14ac:dyDescent="0.2">
      <c r="A77" s="122" t="s">
        <v>328</v>
      </c>
      <c r="B77" s="134" t="s">
        <v>183</v>
      </c>
      <c r="C77" s="134" t="s">
        <v>326</v>
      </c>
      <c r="D77" s="141" t="s">
        <v>313</v>
      </c>
      <c r="E77" s="134" t="s">
        <v>327</v>
      </c>
      <c r="F77" s="277">
        <f>H76</f>
        <v>0.50069444444444433</v>
      </c>
      <c r="G77" s="150">
        <v>1</v>
      </c>
      <c r="H77" s="277">
        <f t="shared" si="9"/>
        <v>0.50138888888888877</v>
      </c>
      <c r="I77" s="162"/>
    </row>
    <row r="78" spans="1:9" ht="28.5" x14ac:dyDescent="0.2">
      <c r="A78" s="122" t="s">
        <v>476</v>
      </c>
      <c r="B78" s="134" t="s">
        <v>183</v>
      </c>
      <c r="C78" s="134" t="s">
        <v>329</v>
      </c>
      <c r="D78" s="141" t="s">
        <v>313</v>
      </c>
      <c r="E78" s="134" t="s">
        <v>330</v>
      </c>
      <c r="F78" s="277">
        <f>H77</f>
        <v>0.50138888888888877</v>
      </c>
      <c r="G78" s="150">
        <v>1</v>
      </c>
      <c r="H78" s="277">
        <f t="shared" si="9"/>
        <v>0.50208333333333321</v>
      </c>
      <c r="I78" s="162"/>
    </row>
    <row r="79" spans="1:9" ht="15.75" x14ac:dyDescent="0.25">
      <c r="A79" s="121" t="s">
        <v>331</v>
      </c>
      <c r="B79" s="133"/>
      <c r="C79" s="133" t="s">
        <v>332</v>
      </c>
      <c r="D79" s="133"/>
      <c r="E79" s="133"/>
      <c r="F79" s="276"/>
      <c r="G79" s="149"/>
      <c r="H79" s="276"/>
      <c r="I79" s="161"/>
    </row>
    <row r="80" spans="1:9" ht="28.5" x14ac:dyDescent="0.2">
      <c r="A80" s="122" t="s">
        <v>333</v>
      </c>
      <c r="B80" s="134" t="s">
        <v>183</v>
      </c>
      <c r="C80" s="134" t="s">
        <v>334</v>
      </c>
      <c r="D80" s="141" t="s">
        <v>313</v>
      </c>
      <c r="E80" s="134" t="s">
        <v>225</v>
      </c>
      <c r="F80" s="277">
        <f>H78</f>
        <v>0.50208333333333321</v>
      </c>
      <c r="G80" s="150">
        <v>1</v>
      </c>
      <c r="H80" s="277">
        <f t="shared" ref="H80:H86" si="10">F80+TIME(0,G80,0)</f>
        <v>0.50277777777777766</v>
      </c>
      <c r="I80" s="162"/>
    </row>
    <row r="81" spans="1:9" ht="28.5" x14ac:dyDescent="0.2">
      <c r="A81" s="122" t="s">
        <v>335</v>
      </c>
      <c r="B81" s="134" t="s">
        <v>183</v>
      </c>
      <c r="C81" s="134" t="s">
        <v>336</v>
      </c>
      <c r="D81" s="141" t="s">
        <v>313</v>
      </c>
      <c r="E81" s="134" t="s">
        <v>337</v>
      </c>
      <c r="F81" s="277">
        <f t="shared" ref="F81:F86" si="11">H80</f>
        <v>0.50277777777777766</v>
      </c>
      <c r="G81" s="150">
        <v>1</v>
      </c>
      <c r="H81" s="277">
        <f t="shared" si="10"/>
        <v>0.5034722222222221</v>
      </c>
      <c r="I81" s="162"/>
    </row>
    <row r="82" spans="1:9" ht="28.5" x14ac:dyDescent="0.2">
      <c r="A82" s="122" t="s">
        <v>338</v>
      </c>
      <c r="B82" s="134" t="s">
        <v>183</v>
      </c>
      <c r="C82" s="134" t="s">
        <v>339</v>
      </c>
      <c r="D82" s="141" t="s">
        <v>313</v>
      </c>
      <c r="E82" s="134" t="s">
        <v>340</v>
      </c>
      <c r="F82" s="277">
        <f t="shared" si="11"/>
        <v>0.5034722222222221</v>
      </c>
      <c r="G82" s="150">
        <v>1</v>
      </c>
      <c r="H82" s="277">
        <f t="shared" si="10"/>
        <v>0.50416666666666654</v>
      </c>
      <c r="I82" s="162"/>
    </row>
    <row r="83" spans="1:9" ht="28.5" x14ac:dyDescent="0.2">
      <c r="A83" s="122" t="s">
        <v>341</v>
      </c>
      <c r="B83" s="134" t="s">
        <v>183</v>
      </c>
      <c r="C83" s="134" t="s">
        <v>342</v>
      </c>
      <c r="D83" s="141" t="s">
        <v>313</v>
      </c>
      <c r="E83" s="134" t="s">
        <v>343</v>
      </c>
      <c r="F83" s="277">
        <f t="shared" si="11"/>
        <v>0.50416666666666654</v>
      </c>
      <c r="G83" s="150">
        <v>1</v>
      </c>
      <c r="H83" s="277">
        <f t="shared" si="10"/>
        <v>0.50486111111111098</v>
      </c>
      <c r="I83" s="162"/>
    </row>
    <row r="84" spans="1:9" ht="28.5" x14ac:dyDescent="0.2">
      <c r="A84" s="122" t="s">
        <v>344</v>
      </c>
      <c r="B84" s="134" t="s">
        <v>183</v>
      </c>
      <c r="C84" s="134" t="s">
        <v>345</v>
      </c>
      <c r="D84" s="141" t="s">
        <v>313</v>
      </c>
      <c r="E84" s="134" t="s">
        <v>346</v>
      </c>
      <c r="F84" s="277">
        <f t="shared" si="11"/>
        <v>0.50486111111111098</v>
      </c>
      <c r="G84" s="150">
        <v>1</v>
      </c>
      <c r="H84" s="277">
        <f t="shared" si="10"/>
        <v>0.50555555555555542</v>
      </c>
      <c r="I84" s="162"/>
    </row>
    <row r="85" spans="1:9" ht="28.5" x14ac:dyDescent="0.2">
      <c r="A85" s="122" t="s">
        <v>347</v>
      </c>
      <c r="B85" s="134" t="s">
        <v>183</v>
      </c>
      <c r="C85" s="134" t="s">
        <v>348</v>
      </c>
      <c r="D85" s="141" t="s">
        <v>313</v>
      </c>
      <c r="E85" s="134" t="s">
        <v>215</v>
      </c>
      <c r="F85" s="277">
        <f t="shared" si="11"/>
        <v>0.50555555555555542</v>
      </c>
      <c r="G85" s="150">
        <v>1</v>
      </c>
      <c r="H85" s="277">
        <f t="shared" si="10"/>
        <v>0.50624999999999987</v>
      </c>
      <c r="I85" s="162"/>
    </row>
    <row r="86" spans="1:9" ht="28.5" x14ac:dyDescent="0.2">
      <c r="A86" s="122" t="s">
        <v>349</v>
      </c>
      <c r="B86" s="134" t="s">
        <v>183</v>
      </c>
      <c r="C86" s="134" t="s">
        <v>350</v>
      </c>
      <c r="D86" s="141" t="s">
        <v>313</v>
      </c>
      <c r="E86" s="134" t="s">
        <v>351</v>
      </c>
      <c r="F86" s="277">
        <f t="shared" si="11"/>
        <v>0.50624999999999987</v>
      </c>
      <c r="G86" s="150">
        <v>1</v>
      </c>
      <c r="H86" s="277">
        <f t="shared" si="10"/>
        <v>0.50694444444444431</v>
      </c>
      <c r="I86" s="162"/>
    </row>
    <row r="87" spans="1:9" ht="15.75" x14ac:dyDescent="0.25">
      <c r="A87" s="121" t="s">
        <v>352</v>
      </c>
      <c r="B87" s="133"/>
      <c r="C87" s="133" t="s">
        <v>353</v>
      </c>
      <c r="D87" s="133"/>
      <c r="E87" s="133"/>
      <c r="F87" s="276"/>
      <c r="G87" s="149"/>
      <c r="H87" s="276"/>
      <c r="I87" s="161"/>
    </row>
    <row r="88" spans="1:9" ht="28.5" x14ac:dyDescent="0.2">
      <c r="A88" s="122" t="s">
        <v>354</v>
      </c>
      <c r="B88" s="134" t="s">
        <v>183</v>
      </c>
      <c r="C88" s="134" t="s">
        <v>355</v>
      </c>
      <c r="D88" s="141" t="s">
        <v>313</v>
      </c>
      <c r="E88" s="134" t="s">
        <v>356</v>
      </c>
      <c r="F88" s="277">
        <f>H86</f>
        <v>0.50694444444444431</v>
      </c>
      <c r="G88" s="150">
        <v>1</v>
      </c>
      <c r="H88" s="277">
        <f>F88+TIME(0,G88,0)</f>
        <v>0.50763888888888875</v>
      </c>
      <c r="I88" s="162"/>
    </row>
    <row r="89" spans="1:9" ht="28.5" x14ac:dyDescent="0.2">
      <c r="A89" s="125" t="s">
        <v>491</v>
      </c>
      <c r="B89" s="137" t="s">
        <v>183</v>
      </c>
      <c r="C89" s="137" t="s">
        <v>492</v>
      </c>
      <c r="D89" s="172" t="s">
        <v>313</v>
      </c>
      <c r="E89" s="137" t="s">
        <v>475</v>
      </c>
      <c r="F89" s="280">
        <f>H88</f>
        <v>0.50763888888888875</v>
      </c>
      <c r="G89" s="153">
        <v>1</v>
      </c>
      <c r="H89" s="280">
        <f>F89+TIME(0,G89,0)</f>
        <v>0.50833333333333319</v>
      </c>
      <c r="I89" s="165"/>
    </row>
    <row r="91" spans="1:9" ht="15.75" x14ac:dyDescent="0.25">
      <c r="A91" s="126" t="s">
        <v>357</v>
      </c>
      <c r="B91" s="138"/>
      <c r="C91" s="138" t="s">
        <v>185</v>
      </c>
      <c r="D91" s="138"/>
      <c r="E91" s="138" t="s">
        <v>205</v>
      </c>
      <c r="F91" s="281">
        <f>H89</f>
        <v>0.50833333333333319</v>
      </c>
      <c r="G91" s="154">
        <v>0</v>
      </c>
      <c r="H91" s="281">
        <f>F91+TIME(0,G91,0)</f>
        <v>0.50833333333333319</v>
      </c>
      <c r="I91" s="138"/>
    </row>
    <row r="92" spans="1:9" x14ac:dyDescent="0.2">
      <c r="A92" s="127"/>
      <c r="B92" s="127"/>
      <c r="C92" s="127" t="s">
        <v>358</v>
      </c>
      <c r="D92" s="127"/>
      <c r="E92" s="127"/>
      <c r="F92" s="282"/>
      <c r="G92" s="155">
        <f>(H92-H91) * 24 * 60</f>
        <v>18.000000000000256</v>
      </c>
      <c r="H92" s="282">
        <v>0.52083333333333337</v>
      </c>
      <c r="I92" s="127"/>
    </row>
    <row r="94" spans="1:9" ht="15.75" x14ac:dyDescent="0.25">
      <c r="A94" s="321" t="s">
        <v>547</v>
      </c>
      <c r="B94" s="322"/>
      <c r="C94" s="322"/>
      <c r="D94" s="322"/>
      <c r="E94" s="322"/>
      <c r="F94" s="322"/>
      <c r="G94" s="322"/>
      <c r="H94" s="322"/>
      <c r="I94" s="322"/>
    </row>
    <row r="95" spans="1:9" s="3" customFormat="1" ht="31.5" x14ac:dyDescent="0.25">
      <c r="A95" s="117" t="s">
        <v>193</v>
      </c>
      <c r="B95" s="117" t="s">
        <v>194</v>
      </c>
      <c r="C95" s="117" t="s">
        <v>95</v>
      </c>
      <c r="D95" s="117" t="s">
        <v>195</v>
      </c>
      <c r="E95" s="117" t="s">
        <v>196</v>
      </c>
      <c r="F95" s="272" t="s">
        <v>197</v>
      </c>
      <c r="G95" s="145" t="s">
        <v>198</v>
      </c>
      <c r="H95" s="272" t="s">
        <v>199</v>
      </c>
      <c r="I95" s="117" t="s">
        <v>200</v>
      </c>
    </row>
    <row r="96" spans="1:9" ht="15.75" x14ac:dyDescent="0.25">
      <c r="A96" s="118" t="s">
        <v>201</v>
      </c>
      <c r="B96" s="130"/>
      <c r="C96" s="130" t="s">
        <v>202</v>
      </c>
      <c r="D96" s="130"/>
      <c r="E96" s="130"/>
      <c r="F96" s="273"/>
      <c r="G96" s="146"/>
      <c r="H96" s="273"/>
      <c r="I96" s="158"/>
    </row>
    <row r="97" spans="1:9" ht="15" x14ac:dyDescent="0.2">
      <c r="A97" s="119" t="s">
        <v>203</v>
      </c>
      <c r="B97" s="131" t="s">
        <v>183</v>
      </c>
      <c r="C97" s="131" t="s">
        <v>204</v>
      </c>
      <c r="D97" s="131"/>
      <c r="E97" s="131" t="s">
        <v>205</v>
      </c>
      <c r="F97" s="274">
        <v>0.4375</v>
      </c>
      <c r="G97" s="147">
        <v>1</v>
      </c>
      <c r="H97" s="274">
        <f>F97+TIME(0,G97,0)</f>
        <v>0.43819444444444444</v>
      </c>
      <c r="I97" s="159"/>
    </row>
    <row r="98" spans="1:9" ht="15" x14ac:dyDescent="0.2">
      <c r="A98" s="119" t="s">
        <v>206</v>
      </c>
      <c r="B98" s="131" t="s">
        <v>183</v>
      </c>
      <c r="C98" s="131" t="s">
        <v>359</v>
      </c>
      <c r="D98" s="131"/>
      <c r="E98" s="131" t="s">
        <v>182</v>
      </c>
      <c r="F98" s="274">
        <f>H97</f>
        <v>0.43819444444444444</v>
      </c>
      <c r="G98" s="147">
        <v>1</v>
      </c>
      <c r="H98" s="274">
        <f>F98+TIME(0,G98,0)</f>
        <v>0.43888888888888888</v>
      </c>
      <c r="I98" s="159"/>
    </row>
    <row r="99" spans="1:9" ht="30" x14ac:dyDescent="0.2">
      <c r="A99" s="120" t="s">
        <v>208</v>
      </c>
      <c r="B99" s="132" t="s">
        <v>186</v>
      </c>
      <c r="C99" s="132" t="s">
        <v>360</v>
      </c>
      <c r="D99" s="143" t="s">
        <v>151</v>
      </c>
      <c r="E99" s="132" t="s">
        <v>205</v>
      </c>
      <c r="F99" s="275">
        <f>H98</f>
        <v>0.43888888888888888</v>
      </c>
      <c r="G99" s="148">
        <v>1</v>
      </c>
      <c r="H99" s="275">
        <f>F99+TIME(0,G99,0)</f>
        <v>0.43958333333333333</v>
      </c>
      <c r="I99" s="160"/>
    </row>
    <row r="101" spans="1:9" ht="15.75" x14ac:dyDescent="0.25">
      <c r="A101" s="118" t="s">
        <v>218</v>
      </c>
      <c r="B101" s="130"/>
      <c r="C101" s="130" t="s">
        <v>219</v>
      </c>
      <c r="D101" s="130"/>
      <c r="E101" s="130"/>
      <c r="F101" s="273"/>
      <c r="G101" s="146"/>
      <c r="H101" s="273"/>
      <c r="I101" s="158"/>
    </row>
    <row r="102" spans="1:9" ht="30" x14ac:dyDescent="0.2">
      <c r="A102" s="119" t="s">
        <v>220</v>
      </c>
      <c r="B102" s="131" t="s">
        <v>183</v>
      </c>
      <c r="C102" s="131" t="s">
        <v>361</v>
      </c>
      <c r="D102" s="140" t="s">
        <v>257</v>
      </c>
      <c r="E102" s="131" t="s">
        <v>205</v>
      </c>
      <c r="F102" s="274">
        <f>H99</f>
        <v>0.43958333333333333</v>
      </c>
      <c r="G102" s="147">
        <v>1</v>
      </c>
      <c r="H102" s="274">
        <f>F102+TIME(0,G102,0)</f>
        <v>0.44027777777777777</v>
      </c>
      <c r="I102" s="159"/>
    </row>
    <row r="103" spans="1:9" ht="30" x14ac:dyDescent="0.2">
      <c r="A103" s="119" t="s">
        <v>251</v>
      </c>
      <c r="B103" s="131" t="s">
        <v>183</v>
      </c>
      <c r="C103" s="131" t="s">
        <v>362</v>
      </c>
      <c r="D103" s="140" t="s">
        <v>257</v>
      </c>
      <c r="E103" s="131" t="s">
        <v>205</v>
      </c>
      <c r="F103" s="274">
        <f>H102</f>
        <v>0.44027777777777777</v>
      </c>
      <c r="G103" s="147">
        <v>1</v>
      </c>
      <c r="H103" s="274">
        <f>F103+TIME(0,G103,0)</f>
        <v>0.44097222222222221</v>
      </c>
      <c r="I103" s="159"/>
    </row>
    <row r="104" spans="1:9" ht="30" x14ac:dyDescent="0.2">
      <c r="A104" s="119" t="s">
        <v>253</v>
      </c>
      <c r="B104" s="131" t="s">
        <v>183</v>
      </c>
      <c r="C104" s="131" t="s">
        <v>363</v>
      </c>
      <c r="D104" s="140" t="s">
        <v>257</v>
      </c>
      <c r="E104" s="131" t="s">
        <v>205</v>
      </c>
      <c r="F104" s="274">
        <f>H103</f>
        <v>0.44097222222222221</v>
      </c>
      <c r="G104" s="147">
        <v>1</v>
      </c>
      <c r="H104" s="274">
        <f>F104+TIME(0,G104,0)</f>
        <v>0.44166666666666665</v>
      </c>
      <c r="I104" s="159"/>
    </row>
    <row r="105" spans="1:9" ht="15" x14ac:dyDescent="0.2">
      <c r="A105" s="119" t="s">
        <v>259</v>
      </c>
      <c r="B105" s="131" t="s">
        <v>183</v>
      </c>
      <c r="C105" s="131" t="s">
        <v>364</v>
      </c>
      <c r="D105" s="131"/>
      <c r="E105" s="131" t="s">
        <v>182</v>
      </c>
      <c r="F105" s="274">
        <f>H104</f>
        <v>0.44166666666666665</v>
      </c>
      <c r="G105" s="147">
        <v>1</v>
      </c>
      <c r="H105" s="274">
        <f>F105+TIME(0,G105,0)</f>
        <v>0.44236111111111109</v>
      </c>
      <c r="I105" s="159"/>
    </row>
    <row r="106" spans="1:9" ht="15" x14ac:dyDescent="0.2">
      <c r="A106" s="120" t="s">
        <v>261</v>
      </c>
      <c r="B106" s="132"/>
      <c r="C106" s="132"/>
      <c r="D106" s="132"/>
      <c r="E106" s="132"/>
      <c r="F106" s="275">
        <f>H105</f>
        <v>0.44236111111111109</v>
      </c>
      <c r="G106" s="148">
        <v>0</v>
      </c>
      <c r="H106" s="275">
        <f>F106+TIME(0,G106,0)</f>
        <v>0.44236111111111109</v>
      </c>
      <c r="I106" s="160"/>
    </row>
    <row r="108" spans="1:9" ht="15.75" x14ac:dyDescent="0.25">
      <c r="A108" s="118" t="s">
        <v>262</v>
      </c>
      <c r="B108" s="130"/>
      <c r="C108" s="130" t="s">
        <v>366</v>
      </c>
      <c r="D108" s="130"/>
      <c r="E108" s="130"/>
      <c r="F108" s="273"/>
      <c r="G108" s="146"/>
      <c r="H108" s="273"/>
      <c r="I108" s="158"/>
    </row>
    <row r="109" spans="1:9" ht="15" x14ac:dyDescent="0.2">
      <c r="A109" s="119" t="s">
        <v>264</v>
      </c>
      <c r="B109" s="131" t="s">
        <v>183</v>
      </c>
      <c r="C109" s="131" t="s">
        <v>367</v>
      </c>
      <c r="D109" s="131"/>
      <c r="E109" s="131"/>
      <c r="F109" s="274">
        <f>H106</f>
        <v>0.44236111111111109</v>
      </c>
      <c r="G109" s="147">
        <v>0</v>
      </c>
      <c r="H109" s="274">
        <f>F109+TIME(0,G109,0)</f>
        <v>0.44236111111111109</v>
      </c>
      <c r="I109" s="159"/>
    </row>
    <row r="110" spans="1:9" ht="15" x14ac:dyDescent="0.2">
      <c r="A110" s="120" t="s">
        <v>267</v>
      </c>
      <c r="B110" s="132"/>
      <c r="C110" s="132"/>
      <c r="D110" s="132"/>
      <c r="E110" s="132"/>
      <c r="F110" s="275">
        <f>H109</f>
        <v>0.44236111111111109</v>
      </c>
      <c r="G110" s="148">
        <v>0</v>
      </c>
      <c r="H110" s="275">
        <f>F110+TIME(0,G110,0)</f>
        <v>0.44236111111111109</v>
      </c>
      <c r="I110" s="160"/>
    </row>
    <row r="112" spans="1:9" ht="15.75" x14ac:dyDescent="0.25">
      <c r="A112" s="118" t="s">
        <v>290</v>
      </c>
      <c r="B112" s="130"/>
      <c r="C112" s="130" t="s">
        <v>368</v>
      </c>
      <c r="D112" s="130"/>
      <c r="E112" s="130"/>
      <c r="F112" s="273"/>
      <c r="G112" s="146"/>
      <c r="H112" s="273"/>
      <c r="I112" s="158"/>
    </row>
    <row r="113" spans="1:9" ht="15.75" x14ac:dyDescent="0.25">
      <c r="A113" s="121" t="s">
        <v>292</v>
      </c>
      <c r="B113" s="133"/>
      <c r="C113" s="133" t="s">
        <v>370</v>
      </c>
      <c r="D113" s="133"/>
      <c r="E113" s="133"/>
      <c r="F113" s="276"/>
      <c r="G113" s="149"/>
      <c r="H113" s="276"/>
      <c r="I113" s="161"/>
    </row>
    <row r="114" spans="1:9" ht="14.25" x14ac:dyDescent="0.2">
      <c r="A114" s="122" t="s">
        <v>294</v>
      </c>
      <c r="B114" s="134" t="s">
        <v>184</v>
      </c>
      <c r="C114" s="134" t="s">
        <v>580</v>
      </c>
      <c r="D114" s="134"/>
      <c r="E114" s="134" t="s">
        <v>205</v>
      </c>
      <c r="F114" s="277">
        <f>H110</f>
        <v>0.44236111111111109</v>
      </c>
      <c r="G114" s="150">
        <v>10</v>
      </c>
      <c r="H114" s="277">
        <f>F114+TIME(0,G114,0)</f>
        <v>0.44930555555555551</v>
      </c>
      <c r="I114" s="162"/>
    </row>
    <row r="115" spans="1:9" ht="14.25" x14ac:dyDescent="0.2">
      <c r="A115" s="122" t="s">
        <v>296</v>
      </c>
      <c r="B115" s="134" t="s">
        <v>183</v>
      </c>
      <c r="C115" s="134" t="s">
        <v>371</v>
      </c>
      <c r="D115" s="134"/>
      <c r="E115" s="134" t="s">
        <v>372</v>
      </c>
      <c r="F115" s="277">
        <f>H114</f>
        <v>0.44930555555555551</v>
      </c>
      <c r="G115" s="150">
        <v>0</v>
      </c>
      <c r="H115" s="277">
        <f>F115+TIME(0,G115,0)</f>
        <v>0.44930555555555551</v>
      </c>
      <c r="I115" s="162"/>
    </row>
    <row r="116" spans="1:9" ht="14.25" x14ac:dyDescent="0.2">
      <c r="A116" s="122" t="s">
        <v>298</v>
      </c>
      <c r="B116" s="134" t="s">
        <v>183</v>
      </c>
      <c r="C116" s="134" t="s">
        <v>373</v>
      </c>
      <c r="D116" s="134"/>
      <c r="E116" s="134" t="s">
        <v>225</v>
      </c>
      <c r="F116" s="277">
        <f>H115</f>
        <v>0.44930555555555551</v>
      </c>
      <c r="G116" s="150">
        <v>10</v>
      </c>
      <c r="H116" s="277">
        <f>F116+TIME(0,G116,0)</f>
        <v>0.45624999999999993</v>
      </c>
      <c r="I116" s="162"/>
    </row>
    <row r="117" spans="1:9" ht="14.25" x14ac:dyDescent="0.2">
      <c r="A117" s="122" t="s">
        <v>300</v>
      </c>
      <c r="B117" s="134"/>
      <c r="C117" s="134"/>
      <c r="D117" s="134"/>
      <c r="E117" s="134"/>
      <c r="F117" s="277">
        <f>H116</f>
        <v>0.45624999999999993</v>
      </c>
      <c r="G117" s="150">
        <v>0</v>
      </c>
      <c r="H117" s="277">
        <f>F117+TIME(0,G117,0)</f>
        <v>0.45624999999999993</v>
      </c>
      <c r="I117" s="162"/>
    </row>
    <row r="118" spans="1:9" ht="15.75" x14ac:dyDescent="0.25">
      <c r="A118" s="121" t="s">
        <v>315</v>
      </c>
      <c r="B118" s="133"/>
      <c r="C118" s="133" t="s">
        <v>369</v>
      </c>
      <c r="D118" s="133"/>
      <c r="E118" s="133"/>
      <c r="F118" s="276"/>
      <c r="G118" s="149"/>
      <c r="H118" s="276"/>
      <c r="I118" s="161"/>
    </row>
    <row r="119" spans="1:9" ht="14.25" x14ac:dyDescent="0.2">
      <c r="A119" s="122" t="s">
        <v>317</v>
      </c>
      <c r="B119" s="134" t="s">
        <v>183</v>
      </c>
      <c r="C119" s="134" t="s">
        <v>581</v>
      </c>
      <c r="D119" s="134"/>
      <c r="E119" s="134" t="s">
        <v>497</v>
      </c>
      <c r="F119" s="277">
        <f>H117</f>
        <v>0.45624999999999993</v>
      </c>
      <c r="G119" s="150">
        <v>5</v>
      </c>
      <c r="H119" s="277">
        <f>F119+TIME(0,G119,0)</f>
        <v>0.45972222222222214</v>
      </c>
      <c r="I119" s="162"/>
    </row>
    <row r="120" spans="1:9" ht="14.25" x14ac:dyDescent="0.2">
      <c r="A120" s="125" t="s">
        <v>320</v>
      </c>
      <c r="B120" s="137"/>
      <c r="C120" s="137"/>
      <c r="D120" s="137"/>
      <c r="E120" s="137"/>
      <c r="F120" s="280">
        <f>H119</f>
        <v>0.45972222222222214</v>
      </c>
      <c r="G120" s="153">
        <v>0</v>
      </c>
      <c r="H120" s="280">
        <f>F120+TIME(0,G120,0)</f>
        <v>0.45972222222222214</v>
      </c>
      <c r="I120" s="165"/>
    </row>
    <row r="122" spans="1:9" ht="15.75" x14ac:dyDescent="0.25">
      <c r="A122" s="118" t="s">
        <v>357</v>
      </c>
      <c r="B122" s="130"/>
      <c r="C122" s="130" t="s">
        <v>374</v>
      </c>
      <c r="D122" s="130"/>
      <c r="E122" s="130"/>
      <c r="F122" s="273"/>
      <c r="G122" s="146"/>
      <c r="H122" s="273"/>
      <c r="I122" s="158"/>
    </row>
    <row r="123" spans="1:9" ht="30" x14ac:dyDescent="0.2">
      <c r="A123" s="119" t="s">
        <v>375</v>
      </c>
      <c r="B123" s="131" t="s">
        <v>186</v>
      </c>
      <c r="C123" s="131" t="s">
        <v>376</v>
      </c>
      <c r="D123" s="140" t="s">
        <v>151</v>
      </c>
      <c r="E123" s="131" t="s">
        <v>205</v>
      </c>
      <c r="F123" s="274">
        <f>H120</f>
        <v>0.45972222222222214</v>
      </c>
      <c r="G123" s="147">
        <v>6</v>
      </c>
      <c r="H123" s="274">
        <f t="shared" ref="H123:H132" si="12">F123+TIME(0,G123,0)</f>
        <v>0.4638888888888888</v>
      </c>
      <c r="I123" s="159"/>
    </row>
    <row r="124" spans="1:9" ht="15" x14ac:dyDescent="0.2">
      <c r="A124" s="119" t="s">
        <v>377</v>
      </c>
      <c r="B124" s="131" t="s">
        <v>434</v>
      </c>
      <c r="C124" s="131" t="s">
        <v>582</v>
      </c>
      <c r="D124" s="131"/>
      <c r="E124" s="131" t="s">
        <v>356</v>
      </c>
      <c r="F124" s="274">
        <f t="shared" ref="F124:F132" si="13">H123</f>
        <v>0.4638888888888888</v>
      </c>
      <c r="G124" s="147">
        <v>10</v>
      </c>
      <c r="H124" s="274">
        <f t="shared" si="12"/>
        <v>0.47083333333333321</v>
      </c>
      <c r="I124" s="159"/>
    </row>
    <row r="125" spans="1:9" ht="15" x14ac:dyDescent="0.2">
      <c r="A125" s="119" t="s">
        <v>439</v>
      </c>
      <c r="B125" s="131" t="s">
        <v>186</v>
      </c>
      <c r="C125" s="131" t="s">
        <v>583</v>
      </c>
      <c r="D125" s="131"/>
      <c r="E125" s="131" t="s">
        <v>584</v>
      </c>
      <c r="F125" s="274">
        <f t="shared" si="13"/>
        <v>0.47083333333333321</v>
      </c>
      <c r="G125" s="147">
        <v>5</v>
      </c>
      <c r="H125" s="274">
        <f t="shared" si="12"/>
        <v>0.47430555555555542</v>
      </c>
      <c r="I125" s="159"/>
    </row>
    <row r="126" spans="1:9" ht="15" x14ac:dyDescent="0.2">
      <c r="A126" s="119" t="s">
        <v>449</v>
      </c>
      <c r="B126" s="131" t="s">
        <v>183</v>
      </c>
      <c r="C126" s="131" t="s">
        <v>585</v>
      </c>
      <c r="D126" s="131"/>
      <c r="E126" s="131" t="s">
        <v>272</v>
      </c>
      <c r="F126" s="274">
        <f t="shared" si="13"/>
        <v>0.47430555555555542</v>
      </c>
      <c r="G126" s="147">
        <v>12</v>
      </c>
      <c r="H126" s="274">
        <f t="shared" si="12"/>
        <v>0.48263888888888878</v>
      </c>
      <c r="I126" s="159"/>
    </row>
    <row r="127" spans="1:9" ht="30" x14ac:dyDescent="0.2">
      <c r="A127" s="119" t="s">
        <v>586</v>
      </c>
      <c r="B127" s="131" t="s">
        <v>183</v>
      </c>
      <c r="C127" s="131" t="s">
        <v>587</v>
      </c>
      <c r="D127" s="140" t="s">
        <v>257</v>
      </c>
      <c r="E127" s="131" t="s">
        <v>205</v>
      </c>
      <c r="F127" s="274">
        <f t="shared" si="13"/>
        <v>0.48263888888888878</v>
      </c>
      <c r="G127" s="147">
        <v>5</v>
      </c>
      <c r="H127" s="274">
        <f t="shared" si="12"/>
        <v>0.48611111111111099</v>
      </c>
      <c r="I127" s="159"/>
    </row>
    <row r="128" spans="1:9" ht="15" x14ac:dyDescent="0.2">
      <c r="A128" s="119" t="s">
        <v>588</v>
      </c>
      <c r="B128" s="131" t="s">
        <v>184</v>
      </c>
      <c r="C128" s="131" t="s">
        <v>589</v>
      </c>
      <c r="D128" s="131"/>
      <c r="E128" s="131" t="s">
        <v>500</v>
      </c>
      <c r="F128" s="274">
        <f t="shared" si="13"/>
        <v>0.48611111111111099</v>
      </c>
      <c r="G128" s="147">
        <v>15</v>
      </c>
      <c r="H128" s="274">
        <f t="shared" si="12"/>
        <v>0.49652777777777768</v>
      </c>
      <c r="I128" s="159"/>
    </row>
    <row r="129" spans="1:9" ht="30" x14ac:dyDescent="0.2">
      <c r="A129" s="119" t="s">
        <v>590</v>
      </c>
      <c r="B129" s="131" t="s">
        <v>184</v>
      </c>
      <c r="C129" s="131" t="s">
        <v>591</v>
      </c>
      <c r="D129" s="131"/>
      <c r="E129" s="131" t="s">
        <v>592</v>
      </c>
      <c r="F129" s="274">
        <f t="shared" si="13"/>
        <v>0.49652777777777768</v>
      </c>
      <c r="G129" s="147">
        <v>10</v>
      </c>
      <c r="H129" s="274">
        <f t="shared" si="12"/>
        <v>0.5034722222222221</v>
      </c>
      <c r="I129" s="159"/>
    </row>
    <row r="130" spans="1:9" ht="30" x14ac:dyDescent="0.2">
      <c r="A130" s="119" t="s">
        <v>593</v>
      </c>
      <c r="B130" s="131" t="s">
        <v>434</v>
      </c>
      <c r="C130" s="131" t="s">
        <v>594</v>
      </c>
      <c r="D130" s="131"/>
      <c r="E130" s="131" t="s">
        <v>592</v>
      </c>
      <c r="F130" s="274">
        <f t="shared" si="13"/>
        <v>0.5034722222222221</v>
      </c>
      <c r="G130" s="147">
        <v>20</v>
      </c>
      <c r="H130" s="274">
        <f t="shared" si="12"/>
        <v>0.51736111111111094</v>
      </c>
      <c r="I130" s="159"/>
    </row>
    <row r="131" spans="1:9" ht="15" x14ac:dyDescent="0.2">
      <c r="A131" s="119" t="s">
        <v>595</v>
      </c>
      <c r="B131" s="131"/>
      <c r="C131" s="131"/>
      <c r="D131" s="131"/>
      <c r="E131" s="131"/>
      <c r="F131" s="274">
        <f t="shared" si="13"/>
        <v>0.51736111111111094</v>
      </c>
      <c r="G131" s="147">
        <v>0</v>
      </c>
      <c r="H131" s="274">
        <f t="shared" si="12"/>
        <v>0.51736111111111094</v>
      </c>
      <c r="I131" s="159"/>
    </row>
    <row r="132" spans="1:9" ht="15" x14ac:dyDescent="0.2">
      <c r="A132" s="120" t="s">
        <v>596</v>
      </c>
      <c r="B132" s="132"/>
      <c r="C132" s="132"/>
      <c r="D132" s="132"/>
      <c r="E132" s="132"/>
      <c r="F132" s="275">
        <f t="shared" si="13"/>
        <v>0.51736111111111094</v>
      </c>
      <c r="G132" s="148">
        <v>0</v>
      </c>
      <c r="H132" s="275">
        <f t="shared" si="12"/>
        <v>0.51736111111111094</v>
      </c>
      <c r="I132" s="160"/>
    </row>
    <row r="134" spans="1:9" ht="15.75" x14ac:dyDescent="0.25">
      <c r="A134" s="126" t="s">
        <v>378</v>
      </c>
      <c r="B134" s="138"/>
      <c r="C134" s="138" t="s">
        <v>185</v>
      </c>
      <c r="D134" s="138"/>
      <c r="E134" s="138" t="s">
        <v>205</v>
      </c>
      <c r="F134" s="281">
        <f>H132</f>
        <v>0.51736111111111094</v>
      </c>
      <c r="G134" s="154">
        <v>0</v>
      </c>
      <c r="H134" s="281">
        <f>F134+TIME(0,G134,0)</f>
        <v>0.51736111111111094</v>
      </c>
      <c r="I134" s="138"/>
    </row>
    <row r="135" spans="1:9" x14ac:dyDescent="0.2">
      <c r="A135" s="127"/>
      <c r="B135" s="127"/>
      <c r="C135" s="127" t="s">
        <v>358</v>
      </c>
      <c r="D135" s="127"/>
      <c r="E135" s="127"/>
      <c r="F135" s="282"/>
      <c r="G135" s="155">
        <f>(H135-H134) * 24 * 60</f>
        <v>5.000000000000302</v>
      </c>
      <c r="H135" s="282">
        <v>0.52083333333333337</v>
      </c>
      <c r="I135" s="127"/>
    </row>
    <row r="137" spans="1:9" ht="15.75" x14ac:dyDescent="0.25">
      <c r="A137" s="321" t="s">
        <v>548</v>
      </c>
      <c r="B137" s="322"/>
      <c r="C137" s="322"/>
      <c r="D137" s="322"/>
      <c r="E137" s="322"/>
      <c r="F137" s="322"/>
      <c r="G137" s="322"/>
      <c r="H137" s="322"/>
      <c r="I137" s="322"/>
    </row>
    <row r="138" spans="1:9" s="3" customFormat="1" ht="31.5" x14ac:dyDescent="0.25">
      <c r="A138" s="117" t="s">
        <v>193</v>
      </c>
      <c r="B138" s="117" t="s">
        <v>194</v>
      </c>
      <c r="C138" s="117" t="s">
        <v>95</v>
      </c>
      <c r="D138" s="117" t="s">
        <v>195</v>
      </c>
      <c r="E138" s="117" t="s">
        <v>196</v>
      </c>
      <c r="F138" s="272" t="s">
        <v>197</v>
      </c>
      <c r="G138" s="145" t="s">
        <v>198</v>
      </c>
      <c r="H138" s="272" t="s">
        <v>199</v>
      </c>
      <c r="I138" s="117" t="s">
        <v>200</v>
      </c>
    </row>
    <row r="139" spans="1:9" ht="15.75" x14ac:dyDescent="0.25">
      <c r="A139" s="118" t="s">
        <v>201</v>
      </c>
      <c r="B139" s="130"/>
      <c r="C139" s="130" t="s">
        <v>202</v>
      </c>
      <c r="D139" s="130"/>
      <c r="E139" s="130"/>
      <c r="F139" s="273"/>
      <c r="G139" s="146"/>
      <c r="H139" s="273"/>
      <c r="I139" s="158"/>
    </row>
    <row r="140" spans="1:9" ht="15" x14ac:dyDescent="0.2">
      <c r="A140" s="119" t="s">
        <v>203</v>
      </c>
      <c r="B140" s="131" t="s">
        <v>183</v>
      </c>
      <c r="C140" s="131" t="s">
        <v>204</v>
      </c>
      <c r="D140" s="131"/>
      <c r="E140" s="131" t="s">
        <v>205</v>
      </c>
      <c r="F140" s="274">
        <v>0.33333333333333331</v>
      </c>
      <c r="G140" s="147">
        <v>1</v>
      </c>
      <c r="H140" s="274">
        <f>F140+TIME(0,G140,0)</f>
        <v>0.33402777777777776</v>
      </c>
      <c r="I140" s="159"/>
    </row>
    <row r="141" spans="1:9" ht="15" x14ac:dyDescent="0.2">
      <c r="A141" s="119" t="s">
        <v>206</v>
      </c>
      <c r="B141" s="131" t="s">
        <v>183</v>
      </c>
      <c r="C141" s="131" t="s">
        <v>359</v>
      </c>
      <c r="D141" s="131"/>
      <c r="E141" s="131" t="s">
        <v>182</v>
      </c>
      <c r="F141" s="274">
        <f>H140</f>
        <v>0.33402777777777776</v>
      </c>
      <c r="G141" s="147">
        <v>1</v>
      </c>
      <c r="H141" s="274">
        <f>F141+TIME(0,G141,0)</f>
        <v>0.3347222222222222</v>
      </c>
      <c r="I141" s="159"/>
    </row>
    <row r="142" spans="1:9" ht="30" x14ac:dyDescent="0.2">
      <c r="A142" s="120" t="s">
        <v>208</v>
      </c>
      <c r="B142" s="132" t="s">
        <v>186</v>
      </c>
      <c r="C142" s="132" t="s">
        <v>360</v>
      </c>
      <c r="D142" s="143" t="s">
        <v>151</v>
      </c>
      <c r="E142" s="132" t="s">
        <v>205</v>
      </c>
      <c r="F142" s="275">
        <f>H141</f>
        <v>0.3347222222222222</v>
      </c>
      <c r="G142" s="148">
        <v>1</v>
      </c>
      <c r="H142" s="275">
        <f>F142+TIME(0,G142,0)</f>
        <v>0.33541666666666664</v>
      </c>
      <c r="I142" s="160"/>
    </row>
    <row r="144" spans="1:9" ht="15.75" x14ac:dyDescent="0.25">
      <c r="A144" s="118" t="s">
        <v>218</v>
      </c>
      <c r="B144" s="130"/>
      <c r="C144" s="130" t="s">
        <v>219</v>
      </c>
      <c r="D144" s="130"/>
      <c r="E144" s="130"/>
      <c r="F144" s="273"/>
      <c r="G144" s="146"/>
      <c r="H144" s="273"/>
      <c r="I144" s="158"/>
    </row>
    <row r="145" spans="1:9" ht="30" x14ac:dyDescent="0.2">
      <c r="A145" s="119" t="s">
        <v>220</v>
      </c>
      <c r="B145" s="131" t="s">
        <v>183</v>
      </c>
      <c r="C145" s="131" t="s">
        <v>361</v>
      </c>
      <c r="D145" s="140" t="s">
        <v>257</v>
      </c>
      <c r="E145" s="131" t="s">
        <v>205</v>
      </c>
      <c r="F145" s="274">
        <f>H142</f>
        <v>0.33541666666666664</v>
      </c>
      <c r="G145" s="147">
        <v>1</v>
      </c>
      <c r="H145" s="274">
        <f t="shared" ref="H145:H152" si="14">F145+TIME(0,G145,0)</f>
        <v>0.33611111111111108</v>
      </c>
      <c r="I145" s="159"/>
    </row>
    <row r="146" spans="1:9" ht="30" x14ac:dyDescent="0.2">
      <c r="A146" s="119" t="s">
        <v>251</v>
      </c>
      <c r="B146" s="131" t="s">
        <v>183</v>
      </c>
      <c r="C146" s="131" t="s">
        <v>362</v>
      </c>
      <c r="D146" s="140" t="s">
        <v>257</v>
      </c>
      <c r="E146" s="131" t="s">
        <v>205</v>
      </c>
      <c r="F146" s="274">
        <f t="shared" ref="F146:F152" si="15">H145</f>
        <v>0.33611111111111108</v>
      </c>
      <c r="G146" s="147">
        <v>1</v>
      </c>
      <c r="H146" s="274">
        <f t="shared" si="14"/>
        <v>0.33680555555555552</v>
      </c>
      <c r="I146" s="159"/>
    </row>
    <row r="147" spans="1:9" ht="15" x14ac:dyDescent="0.2">
      <c r="A147" s="119" t="s">
        <v>253</v>
      </c>
      <c r="B147" s="131" t="s">
        <v>183</v>
      </c>
      <c r="C147" s="131" t="s">
        <v>379</v>
      </c>
      <c r="D147" s="131"/>
      <c r="E147" s="131" t="s">
        <v>215</v>
      </c>
      <c r="F147" s="274">
        <f t="shared" si="15"/>
        <v>0.33680555555555552</v>
      </c>
      <c r="G147" s="147">
        <v>1</v>
      </c>
      <c r="H147" s="274">
        <f t="shared" si="14"/>
        <v>0.33749999999999997</v>
      </c>
      <c r="I147" s="159"/>
    </row>
    <row r="148" spans="1:9" ht="30" x14ac:dyDescent="0.2">
      <c r="A148" s="119" t="s">
        <v>259</v>
      </c>
      <c r="B148" s="131" t="s">
        <v>183</v>
      </c>
      <c r="C148" s="131" t="s">
        <v>380</v>
      </c>
      <c r="D148" s="140" t="s">
        <v>257</v>
      </c>
      <c r="E148" s="131" t="s">
        <v>205</v>
      </c>
      <c r="F148" s="274">
        <f t="shared" si="15"/>
        <v>0.33749999999999997</v>
      </c>
      <c r="G148" s="147">
        <v>1</v>
      </c>
      <c r="H148" s="274">
        <f t="shared" si="14"/>
        <v>0.33819444444444441</v>
      </c>
      <c r="I148" s="159"/>
    </row>
    <row r="149" spans="1:9" ht="30" x14ac:dyDescent="0.2">
      <c r="A149" s="119" t="s">
        <v>261</v>
      </c>
      <c r="B149" s="131" t="s">
        <v>183</v>
      </c>
      <c r="C149" s="131" t="s">
        <v>381</v>
      </c>
      <c r="D149" s="140" t="s">
        <v>257</v>
      </c>
      <c r="E149" s="131" t="s">
        <v>205</v>
      </c>
      <c r="F149" s="274">
        <f t="shared" si="15"/>
        <v>0.33819444444444441</v>
      </c>
      <c r="G149" s="147">
        <v>1</v>
      </c>
      <c r="H149" s="274">
        <f t="shared" si="14"/>
        <v>0.33888888888888885</v>
      </c>
      <c r="I149" s="159"/>
    </row>
    <row r="150" spans="1:9" ht="30" x14ac:dyDescent="0.2">
      <c r="A150" s="119" t="s">
        <v>365</v>
      </c>
      <c r="B150" s="131" t="s">
        <v>183</v>
      </c>
      <c r="C150" s="131" t="s">
        <v>382</v>
      </c>
      <c r="D150" s="140" t="s">
        <v>257</v>
      </c>
      <c r="E150" s="131" t="s">
        <v>205</v>
      </c>
      <c r="F150" s="274">
        <f t="shared" si="15"/>
        <v>0.33888888888888885</v>
      </c>
      <c r="G150" s="147">
        <v>1</v>
      </c>
      <c r="H150" s="274">
        <f t="shared" si="14"/>
        <v>0.33958333333333329</v>
      </c>
      <c r="I150" s="159"/>
    </row>
    <row r="151" spans="1:9" ht="30" x14ac:dyDescent="0.2">
      <c r="A151" s="119" t="s">
        <v>383</v>
      </c>
      <c r="B151" s="131" t="s">
        <v>183</v>
      </c>
      <c r="C151" s="131" t="s">
        <v>384</v>
      </c>
      <c r="D151" s="140" t="s">
        <v>257</v>
      </c>
      <c r="E151" s="131" t="s">
        <v>205</v>
      </c>
      <c r="F151" s="274">
        <f t="shared" si="15"/>
        <v>0.33958333333333329</v>
      </c>
      <c r="G151" s="147">
        <v>1</v>
      </c>
      <c r="H151" s="274">
        <f t="shared" si="14"/>
        <v>0.34027777777777773</v>
      </c>
      <c r="I151" s="159"/>
    </row>
    <row r="152" spans="1:9" ht="15" x14ac:dyDescent="0.2">
      <c r="A152" s="120" t="s">
        <v>385</v>
      </c>
      <c r="B152" s="132" t="s">
        <v>183</v>
      </c>
      <c r="C152" s="132"/>
      <c r="D152" s="132"/>
      <c r="E152" s="132"/>
      <c r="F152" s="275">
        <f t="shared" si="15"/>
        <v>0.34027777777777773</v>
      </c>
      <c r="G152" s="148">
        <v>0</v>
      </c>
      <c r="H152" s="275">
        <f t="shared" si="14"/>
        <v>0.34027777777777773</v>
      </c>
      <c r="I152" s="160"/>
    </row>
    <row r="154" spans="1:9" ht="15.75" x14ac:dyDescent="0.25">
      <c r="A154" s="118" t="s">
        <v>262</v>
      </c>
      <c r="B154" s="130"/>
      <c r="C154" s="130" t="s">
        <v>386</v>
      </c>
      <c r="D154" s="130"/>
      <c r="E154" s="130"/>
      <c r="F154" s="273"/>
      <c r="G154" s="146"/>
      <c r="H154" s="273"/>
      <c r="I154" s="158"/>
    </row>
    <row r="155" spans="1:9" ht="15.75" x14ac:dyDescent="0.25">
      <c r="A155" s="121" t="s">
        <v>264</v>
      </c>
      <c r="B155" s="133"/>
      <c r="C155" s="133" t="s">
        <v>387</v>
      </c>
      <c r="D155" s="133"/>
      <c r="E155" s="133"/>
      <c r="F155" s="276"/>
      <c r="G155" s="149"/>
      <c r="H155" s="276"/>
      <c r="I155" s="161"/>
    </row>
    <row r="156" spans="1:9" ht="28.5" x14ac:dyDescent="0.2">
      <c r="A156" s="122" t="s">
        <v>388</v>
      </c>
      <c r="B156" s="134" t="s">
        <v>183</v>
      </c>
      <c r="C156" s="134" t="s">
        <v>389</v>
      </c>
      <c r="D156" s="141" t="s">
        <v>390</v>
      </c>
      <c r="E156" s="134" t="s">
        <v>205</v>
      </c>
      <c r="F156" s="277">
        <f>H152</f>
        <v>0.34027777777777773</v>
      </c>
      <c r="G156" s="150">
        <v>2</v>
      </c>
      <c r="H156" s="277">
        <f t="shared" ref="H156:H161" si="16">F156+TIME(0,G156,0)</f>
        <v>0.34166666666666662</v>
      </c>
      <c r="I156" s="162"/>
    </row>
    <row r="157" spans="1:9" ht="28.5" x14ac:dyDescent="0.2">
      <c r="A157" s="122" t="s">
        <v>391</v>
      </c>
      <c r="B157" s="134" t="s">
        <v>183</v>
      </c>
      <c r="C157" s="134" t="s">
        <v>392</v>
      </c>
      <c r="D157" s="134"/>
      <c r="E157" s="134" t="s">
        <v>272</v>
      </c>
      <c r="F157" s="277">
        <f>H156</f>
        <v>0.34166666666666662</v>
      </c>
      <c r="G157" s="150">
        <v>2</v>
      </c>
      <c r="H157" s="277">
        <f t="shared" si="16"/>
        <v>0.3430555555555555</v>
      </c>
      <c r="I157" s="162"/>
    </row>
    <row r="158" spans="1:9" ht="28.5" x14ac:dyDescent="0.2">
      <c r="A158" s="122" t="s">
        <v>393</v>
      </c>
      <c r="B158" s="134" t="s">
        <v>184</v>
      </c>
      <c r="C158" s="134" t="s">
        <v>479</v>
      </c>
      <c r="D158" s="141" t="s">
        <v>271</v>
      </c>
      <c r="E158" s="134" t="s">
        <v>272</v>
      </c>
      <c r="F158" s="277">
        <f>H157</f>
        <v>0.3430555555555555</v>
      </c>
      <c r="G158" s="150">
        <v>10</v>
      </c>
      <c r="H158" s="277">
        <f t="shared" si="16"/>
        <v>0.34999999999999992</v>
      </c>
      <c r="I158" s="162"/>
    </row>
    <row r="159" spans="1:9" ht="14.25" x14ac:dyDescent="0.2">
      <c r="A159" s="122" t="s">
        <v>394</v>
      </c>
      <c r="B159" s="134" t="s">
        <v>183</v>
      </c>
      <c r="C159" s="134" t="s">
        <v>395</v>
      </c>
      <c r="D159" s="134"/>
      <c r="E159" s="134" t="s">
        <v>215</v>
      </c>
      <c r="F159" s="277">
        <f>H158</f>
        <v>0.34999999999999992</v>
      </c>
      <c r="G159" s="150">
        <v>5</v>
      </c>
      <c r="H159" s="277">
        <f t="shared" si="16"/>
        <v>0.35347222222222213</v>
      </c>
      <c r="I159" s="162"/>
    </row>
    <row r="160" spans="1:9" ht="28.5" x14ac:dyDescent="0.2">
      <c r="A160" s="122" t="s">
        <v>396</v>
      </c>
      <c r="B160" s="134" t="s">
        <v>183</v>
      </c>
      <c r="C160" s="134" t="s">
        <v>397</v>
      </c>
      <c r="D160" s="141" t="s">
        <v>390</v>
      </c>
      <c r="E160" s="134" t="s">
        <v>314</v>
      </c>
      <c r="F160" s="277">
        <f>H159</f>
        <v>0.35347222222222213</v>
      </c>
      <c r="G160" s="150">
        <v>3</v>
      </c>
      <c r="H160" s="277">
        <f t="shared" si="16"/>
        <v>0.35555555555555546</v>
      </c>
      <c r="I160" s="162"/>
    </row>
    <row r="161" spans="1:9" ht="14.25" x14ac:dyDescent="0.2">
      <c r="A161" s="122" t="s">
        <v>480</v>
      </c>
      <c r="B161" s="134" t="s">
        <v>183</v>
      </c>
      <c r="C161" s="134"/>
      <c r="D161" s="134"/>
      <c r="E161" s="134"/>
      <c r="F161" s="277">
        <f>H160</f>
        <v>0.35555555555555546</v>
      </c>
      <c r="G161" s="150">
        <v>0</v>
      </c>
      <c r="H161" s="277">
        <f t="shared" si="16"/>
        <v>0.35555555555555546</v>
      </c>
      <c r="I161" s="162"/>
    </row>
    <row r="162" spans="1:9" ht="15.75" x14ac:dyDescent="0.25">
      <c r="A162" s="121" t="s">
        <v>267</v>
      </c>
      <c r="B162" s="133"/>
      <c r="C162" s="133" t="s">
        <v>316</v>
      </c>
      <c r="D162" s="133"/>
      <c r="E162" s="133"/>
      <c r="F162" s="276"/>
      <c r="G162" s="149"/>
      <c r="H162" s="276"/>
      <c r="I162" s="161"/>
    </row>
    <row r="163" spans="1:9" ht="28.5" x14ac:dyDescent="0.2">
      <c r="A163" s="122" t="s">
        <v>398</v>
      </c>
      <c r="B163" s="134" t="s">
        <v>183</v>
      </c>
      <c r="C163" s="134" t="s">
        <v>399</v>
      </c>
      <c r="D163" s="141" t="s">
        <v>390</v>
      </c>
      <c r="E163" s="134" t="s">
        <v>319</v>
      </c>
      <c r="F163" s="277">
        <f>H161</f>
        <v>0.35555555555555546</v>
      </c>
      <c r="G163" s="150">
        <v>3</v>
      </c>
      <c r="H163" s="277">
        <f t="shared" ref="H163:H168" si="17">F163+TIME(0,G163,0)</f>
        <v>0.35763888888888878</v>
      </c>
      <c r="I163" s="162"/>
    </row>
    <row r="164" spans="1:9" ht="28.5" x14ac:dyDescent="0.2">
      <c r="A164" s="122" t="s">
        <v>400</v>
      </c>
      <c r="B164" s="134" t="s">
        <v>183</v>
      </c>
      <c r="C164" s="134" t="s">
        <v>164</v>
      </c>
      <c r="D164" s="141" t="s">
        <v>390</v>
      </c>
      <c r="E164" s="134" t="s">
        <v>272</v>
      </c>
      <c r="F164" s="277">
        <f>H163</f>
        <v>0.35763888888888878</v>
      </c>
      <c r="G164" s="150">
        <v>10</v>
      </c>
      <c r="H164" s="277">
        <f t="shared" si="17"/>
        <v>0.3645833333333332</v>
      </c>
      <c r="I164" s="162"/>
    </row>
    <row r="165" spans="1:9" ht="28.5" x14ac:dyDescent="0.2">
      <c r="A165" s="122" t="s">
        <v>401</v>
      </c>
      <c r="B165" s="134" t="s">
        <v>183</v>
      </c>
      <c r="C165" s="134" t="s">
        <v>321</v>
      </c>
      <c r="D165" s="141" t="s">
        <v>390</v>
      </c>
      <c r="E165" s="134" t="s">
        <v>215</v>
      </c>
      <c r="F165" s="277">
        <f>H164</f>
        <v>0.3645833333333332</v>
      </c>
      <c r="G165" s="150">
        <v>3</v>
      </c>
      <c r="H165" s="277">
        <f t="shared" si="17"/>
        <v>0.36666666666666653</v>
      </c>
      <c r="I165" s="162"/>
    </row>
    <row r="166" spans="1:9" ht="28.5" x14ac:dyDescent="0.2">
      <c r="A166" s="122" t="s">
        <v>402</v>
      </c>
      <c r="B166" s="134" t="s">
        <v>183</v>
      </c>
      <c r="C166" s="134" t="s">
        <v>323</v>
      </c>
      <c r="D166" s="141" t="s">
        <v>390</v>
      </c>
      <c r="E166" s="134" t="s">
        <v>324</v>
      </c>
      <c r="F166" s="277">
        <f>H165</f>
        <v>0.36666666666666653</v>
      </c>
      <c r="G166" s="150">
        <v>5</v>
      </c>
      <c r="H166" s="277">
        <f t="shared" si="17"/>
        <v>0.37013888888888874</v>
      </c>
      <c r="I166" s="162"/>
    </row>
    <row r="167" spans="1:9" ht="28.5" x14ac:dyDescent="0.2">
      <c r="A167" s="122" t="s">
        <v>403</v>
      </c>
      <c r="B167" s="134" t="s">
        <v>183</v>
      </c>
      <c r="C167" s="134" t="s">
        <v>326</v>
      </c>
      <c r="D167" s="141" t="s">
        <v>390</v>
      </c>
      <c r="E167" s="134" t="s">
        <v>187</v>
      </c>
      <c r="F167" s="277">
        <f>H166</f>
        <v>0.37013888888888874</v>
      </c>
      <c r="G167" s="150">
        <v>3</v>
      </c>
      <c r="H167" s="277">
        <f t="shared" si="17"/>
        <v>0.37222222222222207</v>
      </c>
      <c r="I167" s="162"/>
    </row>
    <row r="168" spans="1:9" ht="28.5" x14ac:dyDescent="0.2">
      <c r="A168" s="122" t="s">
        <v>477</v>
      </c>
      <c r="B168" s="134" t="s">
        <v>183</v>
      </c>
      <c r="C168" s="134" t="s">
        <v>404</v>
      </c>
      <c r="D168" s="141" t="s">
        <v>390</v>
      </c>
      <c r="E168" s="134" t="s">
        <v>330</v>
      </c>
      <c r="F168" s="277">
        <f>H167</f>
        <v>0.37222222222222207</v>
      </c>
      <c r="G168" s="150">
        <v>3</v>
      </c>
      <c r="H168" s="277">
        <f t="shared" si="17"/>
        <v>0.37430555555555539</v>
      </c>
      <c r="I168" s="162"/>
    </row>
    <row r="169" spans="1:9" ht="15.75" x14ac:dyDescent="0.25">
      <c r="A169" s="121" t="s">
        <v>269</v>
      </c>
      <c r="B169" s="133"/>
      <c r="C169" s="133" t="s">
        <v>332</v>
      </c>
      <c r="D169" s="133"/>
      <c r="E169" s="133"/>
      <c r="F169" s="276"/>
      <c r="G169" s="149"/>
      <c r="H169" s="276"/>
      <c r="I169" s="161"/>
    </row>
    <row r="170" spans="1:9" ht="28.5" x14ac:dyDescent="0.2">
      <c r="A170" s="122" t="s">
        <v>405</v>
      </c>
      <c r="B170" s="134" t="s">
        <v>183</v>
      </c>
      <c r="C170" s="134" t="s">
        <v>334</v>
      </c>
      <c r="D170" s="141" t="s">
        <v>390</v>
      </c>
      <c r="E170" s="134" t="s">
        <v>225</v>
      </c>
      <c r="F170" s="277">
        <f>H168</f>
        <v>0.37430555555555539</v>
      </c>
      <c r="G170" s="150">
        <v>3</v>
      </c>
      <c r="H170" s="277">
        <f t="shared" ref="H170:H176" si="18">F170+TIME(0,G170,0)</f>
        <v>0.37638888888888872</v>
      </c>
      <c r="I170" s="162"/>
    </row>
    <row r="171" spans="1:9" ht="28.5" x14ac:dyDescent="0.2">
      <c r="A171" s="122" t="s">
        <v>406</v>
      </c>
      <c r="B171" s="134" t="s">
        <v>183</v>
      </c>
      <c r="C171" s="134" t="s">
        <v>336</v>
      </c>
      <c r="D171" s="141" t="s">
        <v>390</v>
      </c>
      <c r="E171" s="134" t="s">
        <v>337</v>
      </c>
      <c r="F171" s="277">
        <f t="shared" ref="F171:F176" si="19">H170</f>
        <v>0.37638888888888872</v>
      </c>
      <c r="G171" s="150">
        <v>3</v>
      </c>
      <c r="H171" s="277">
        <f t="shared" si="18"/>
        <v>0.37847222222222204</v>
      </c>
      <c r="I171" s="162"/>
    </row>
    <row r="172" spans="1:9" ht="28.5" x14ac:dyDescent="0.2">
      <c r="A172" s="122" t="s">
        <v>407</v>
      </c>
      <c r="B172" s="134" t="s">
        <v>183</v>
      </c>
      <c r="C172" s="134" t="s">
        <v>339</v>
      </c>
      <c r="D172" s="141" t="s">
        <v>390</v>
      </c>
      <c r="E172" s="134" t="s">
        <v>340</v>
      </c>
      <c r="F172" s="277">
        <f t="shared" si="19"/>
        <v>0.37847222222222204</v>
      </c>
      <c r="G172" s="150">
        <v>3</v>
      </c>
      <c r="H172" s="277">
        <f t="shared" si="18"/>
        <v>0.38055555555555537</v>
      </c>
      <c r="I172" s="162"/>
    </row>
    <row r="173" spans="1:9" ht="28.5" x14ac:dyDescent="0.2">
      <c r="A173" s="122" t="s">
        <v>408</v>
      </c>
      <c r="B173" s="134" t="s">
        <v>183</v>
      </c>
      <c r="C173" s="134" t="s">
        <v>342</v>
      </c>
      <c r="D173" s="141" t="s">
        <v>390</v>
      </c>
      <c r="E173" s="134" t="s">
        <v>343</v>
      </c>
      <c r="F173" s="277">
        <f t="shared" si="19"/>
        <v>0.38055555555555537</v>
      </c>
      <c r="G173" s="150">
        <v>3</v>
      </c>
      <c r="H173" s="277">
        <f t="shared" si="18"/>
        <v>0.3826388888888887</v>
      </c>
      <c r="I173" s="162"/>
    </row>
    <row r="174" spans="1:9" ht="28.5" x14ac:dyDescent="0.2">
      <c r="A174" s="122" t="s">
        <v>409</v>
      </c>
      <c r="B174" s="134" t="s">
        <v>183</v>
      </c>
      <c r="C174" s="134" t="s">
        <v>345</v>
      </c>
      <c r="D174" s="141" t="s">
        <v>390</v>
      </c>
      <c r="E174" s="134" t="s">
        <v>346</v>
      </c>
      <c r="F174" s="277">
        <f t="shared" si="19"/>
        <v>0.3826388888888887</v>
      </c>
      <c r="G174" s="150">
        <v>3</v>
      </c>
      <c r="H174" s="277">
        <f t="shared" si="18"/>
        <v>0.38472222222222202</v>
      </c>
      <c r="I174" s="162"/>
    </row>
    <row r="175" spans="1:9" ht="28.5" x14ac:dyDescent="0.2">
      <c r="A175" s="122" t="s">
        <v>410</v>
      </c>
      <c r="B175" s="134" t="s">
        <v>183</v>
      </c>
      <c r="C175" s="134" t="s">
        <v>348</v>
      </c>
      <c r="D175" s="141" t="s">
        <v>390</v>
      </c>
      <c r="E175" s="134" t="s">
        <v>215</v>
      </c>
      <c r="F175" s="277">
        <f t="shared" si="19"/>
        <v>0.38472222222222202</v>
      </c>
      <c r="G175" s="150">
        <v>3</v>
      </c>
      <c r="H175" s="277">
        <f t="shared" si="18"/>
        <v>0.38680555555555535</v>
      </c>
      <c r="I175" s="162"/>
    </row>
    <row r="176" spans="1:9" ht="28.5" x14ac:dyDescent="0.2">
      <c r="A176" s="122" t="s">
        <v>411</v>
      </c>
      <c r="B176" s="134" t="s">
        <v>183</v>
      </c>
      <c r="C176" s="134" t="s">
        <v>350</v>
      </c>
      <c r="D176" s="141" t="s">
        <v>390</v>
      </c>
      <c r="E176" s="134" t="s">
        <v>351</v>
      </c>
      <c r="F176" s="277">
        <f t="shared" si="19"/>
        <v>0.38680555555555535</v>
      </c>
      <c r="G176" s="150">
        <v>3</v>
      </c>
      <c r="H176" s="277">
        <f t="shared" si="18"/>
        <v>0.38888888888888867</v>
      </c>
      <c r="I176" s="162"/>
    </row>
    <row r="177" spans="1:9" ht="15.75" x14ac:dyDescent="0.25">
      <c r="A177" s="121" t="s">
        <v>273</v>
      </c>
      <c r="B177" s="133"/>
      <c r="C177" s="133" t="s">
        <v>412</v>
      </c>
      <c r="D177" s="133"/>
      <c r="E177" s="133"/>
      <c r="F177" s="276"/>
      <c r="G177" s="149"/>
      <c r="H177" s="276"/>
      <c r="I177" s="161"/>
    </row>
    <row r="178" spans="1:9" ht="28.5" x14ac:dyDescent="0.2">
      <c r="A178" s="122" t="s">
        <v>413</v>
      </c>
      <c r="B178" s="134" t="s">
        <v>183</v>
      </c>
      <c r="C178" s="134" t="s">
        <v>414</v>
      </c>
      <c r="D178" s="141" t="s">
        <v>390</v>
      </c>
      <c r="E178" s="134" t="s">
        <v>356</v>
      </c>
      <c r="F178" s="277">
        <f>H176</f>
        <v>0.38888888888888867</v>
      </c>
      <c r="G178" s="150">
        <v>3</v>
      </c>
      <c r="H178" s="277">
        <f>F178+TIME(0,G178,0)</f>
        <v>0.390972222222222</v>
      </c>
      <c r="I178" s="162"/>
    </row>
    <row r="179" spans="1:9" ht="28.5" x14ac:dyDescent="0.2">
      <c r="A179" s="122" t="s">
        <v>493</v>
      </c>
      <c r="B179" s="134" t="s">
        <v>183</v>
      </c>
      <c r="C179" s="134" t="s">
        <v>494</v>
      </c>
      <c r="D179" s="141" t="s">
        <v>390</v>
      </c>
      <c r="E179" s="134" t="s">
        <v>475</v>
      </c>
      <c r="F179" s="277">
        <f>H178</f>
        <v>0.390972222222222</v>
      </c>
      <c r="G179" s="150">
        <v>3</v>
      </c>
      <c r="H179" s="277">
        <f>F179+TIME(0,G179,0)</f>
        <v>0.39305555555555532</v>
      </c>
      <c r="I179" s="162"/>
    </row>
    <row r="180" spans="1:9" ht="15.75" x14ac:dyDescent="0.25">
      <c r="A180" s="121" t="s">
        <v>275</v>
      </c>
      <c r="B180" s="133"/>
      <c r="C180" s="133" t="s">
        <v>415</v>
      </c>
      <c r="D180" s="133"/>
      <c r="E180" s="133"/>
      <c r="F180" s="276"/>
      <c r="G180" s="149"/>
      <c r="H180" s="276"/>
      <c r="I180" s="161"/>
    </row>
    <row r="181" spans="1:9" ht="14.25" x14ac:dyDescent="0.2">
      <c r="A181" s="122" t="s">
        <v>416</v>
      </c>
      <c r="B181" s="134" t="s">
        <v>183</v>
      </c>
      <c r="C181" s="134" t="s">
        <v>417</v>
      </c>
      <c r="D181" s="134"/>
      <c r="E181" s="134"/>
      <c r="F181" s="277">
        <f>H179</f>
        <v>0.39305555555555532</v>
      </c>
      <c r="G181" s="150">
        <v>0</v>
      </c>
      <c r="H181" s="277">
        <f>F181+TIME(0,G181,0)</f>
        <v>0.39305555555555532</v>
      </c>
      <c r="I181" s="162"/>
    </row>
    <row r="182" spans="1:9" ht="14.25" x14ac:dyDescent="0.2">
      <c r="A182" s="122" t="s">
        <v>418</v>
      </c>
      <c r="B182" s="134" t="s">
        <v>183</v>
      </c>
      <c r="C182" s="134" t="s">
        <v>419</v>
      </c>
      <c r="D182" s="134"/>
      <c r="E182" s="134" t="s">
        <v>324</v>
      </c>
      <c r="F182" s="277">
        <f>H181</f>
        <v>0.39305555555555532</v>
      </c>
      <c r="G182" s="150">
        <v>1</v>
      </c>
      <c r="H182" s="277">
        <f>F182+TIME(0,G182,0)</f>
        <v>0.39374999999999977</v>
      </c>
      <c r="I182" s="162"/>
    </row>
    <row r="183" spans="1:9" ht="28.5" x14ac:dyDescent="0.2">
      <c r="A183" s="122" t="s">
        <v>420</v>
      </c>
      <c r="B183" s="134" t="s">
        <v>183</v>
      </c>
      <c r="C183" s="134" t="s">
        <v>423</v>
      </c>
      <c r="D183" s="141" t="s">
        <v>390</v>
      </c>
      <c r="E183" s="134" t="s">
        <v>424</v>
      </c>
      <c r="F183" s="277">
        <f>H182</f>
        <v>0.39374999999999977</v>
      </c>
      <c r="G183" s="150">
        <v>0</v>
      </c>
      <c r="H183" s="277">
        <f>F183+TIME(0,G183,0)</f>
        <v>0.39374999999999977</v>
      </c>
      <c r="I183" s="162"/>
    </row>
    <row r="184" spans="1:9" ht="14.25" x14ac:dyDescent="0.2">
      <c r="A184" s="122" t="s">
        <v>421</v>
      </c>
      <c r="B184" s="134" t="s">
        <v>183</v>
      </c>
      <c r="C184" s="134" t="s">
        <v>425</v>
      </c>
      <c r="D184" s="134"/>
      <c r="E184" s="134" t="s">
        <v>426</v>
      </c>
      <c r="F184" s="277">
        <f>H183</f>
        <v>0.39374999999999977</v>
      </c>
      <c r="G184" s="150">
        <v>0</v>
      </c>
      <c r="H184" s="277">
        <f>F184+TIME(0,G184,0)</f>
        <v>0.39374999999999977</v>
      </c>
      <c r="I184" s="162"/>
    </row>
    <row r="185" spans="1:9" ht="14.25" x14ac:dyDescent="0.2">
      <c r="A185" s="125" t="s">
        <v>422</v>
      </c>
      <c r="B185" s="137" t="s">
        <v>183</v>
      </c>
      <c r="C185" s="137" t="s">
        <v>499</v>
      </c>
      <c r="D185" s="137"/>
      <c r="E185" s="137" t="s">
        <v>500</v>
      </c>
      <c r="F185" s="280">
        <f>H184</f>
        <v>0.39374999999999977</v>
      </c>
      <c r="G185" s="153">
        <v>3</v>
      </c>
      <c r="H185" s="280">
        <f>F185+TIME(0,G185,0)</f>
        <v>0.39583333333333309</v>
      </c>
      <c r="I185" s="165"/>
    </row>
    <row r="187" spans="1:9" ht="15.75" x14ac:dyDescent="0.25">
      <c r="A187" s="118" t="s">
        <v>290</v>
      </c>
      <c r="B187" s="130"/>
      <c r="C187" s="130" t="s">
        <v>427</v>
      </c>
      <c r="D187" s="130"/>
      <c r="E187" s="130"/>
      <c r="F187" s="273"/>
      <c r="G187" s="146"/>
      <c r="H187" s="273"/>
      <c r="I187" s="158"/>
    </row>
    <row r="188" spans="1:9" ht="15" x14ac:dyDescent="0.2">
      <c r="A188" s="120" t="s">
        <v>292</v>
      </c>
      <c r="B188" s="132"/>
      <c r="C188" s="132"/>
      <c r="D188" s="132"/>
      <c r="E188" s="132"/>
      <c r="F188" s="275">
        <f>H185</f>
        <v>0.39583333333333309</v>
      </c>
      <c r="G188" s="148">
        <v>0</v>
      </c>
      <c r="H188" s="275">
        <f>F188+TIME(0,G188,0)</f>
        <v>0.39583333333333309</v>
      </c>
      <c r="I188" s="160"/>
    </row>
    <row r="190" spans="1:9" ht="15.75" x14ac:dyDescent="0.25">
      <c r="A190" s="118" t="s">
        <v>357</v>
      </c>
      <c r="B190" s="130"/>
      <c r="C190" s="130" t="s">
        <v>428</v>
      </c>
      <c r="D190" s="130"/>
      <c r="E190" s="130"/>
      <c r="F190" s="273"/>
      <c r="G190" s="146"/>
      <c r="H190" s="273"/>
      <c r="I190" s="158"/>
    </row>
    <row r="191" spans="1:9" ht="15.75" x14ac:dyDescent="0.25">
      <c r="A191" s="121" t="s">
        <v>375</v>
      </c>
      <c r="B191" s="133"/>
      <c r="C191" s="133" t="s">
        <v>429</v>
      </c>
      <c r="D191" s="133"/>
      <c r="E191" s="133"/>
      <c r="F191" s="276"/>
      <c r="G191" s="149"/>
      <c r="H191" s="276"/>
      <c r="I191" s="161"/>
    </row>
    <row r="192" spans="1:9" ht="14.25" x14ac:dyDescent="0.2">
      <c r="A192" s="122" t="s">
        <v>430</v>
      </c>
      <c r="B192" s="134" t="s">
        <v>186</v>
      </c>
      <c r="C192" s="134" t="s">
        <v>431</v>
      </c>
      <c r="D192" s="141" t="s">
        <v>4</v>
      </c>
      <c r="E192" s="134" t="s">
        <v>225</v>
      </c>
      <c r="F192" s="277">
        <f>H188</f>
        <v>0.39583333333333309</v>
      </c>
      <c r="G192" s="150">
        <v>3</v>
      </c>
      <c r="H192" s="277">
        <f>F192+TIME(0,G192,0)</f>
        <v>0.39791666666666642</v>
      </c>
      <c r="I192" s="162"/>
    </row>
    <row r="193" spans="1:9" ht="14.25" x14ac:dyDescent="0.2">
      <c r="A193" s="122" t="s">
        <v>481</v>
      </c>
      <c r="B193" s="134" t="s">
        <v>186</v>
      </c>
      <c r="C193" s="134" t="s">
        <v>482</v>
      </c>
      <c r="D193" s="141" t="s">
        <v>4</v>
      </c>
      <c r="E193" s="134" t="s">
        <v>225</v>
      </c>
      <c r="F193" s="277">
        <f>H192</f>
        <v>0.39791666666666642</v>
      </c>
      <c r="G193" s="150">
        <v>3</v>
      </c>
      <c r="H193" s="277">
        <f>F193+TIME(0,G193,0)</f>
        <v>0.39999999999999974</v>
      </c>
      <c r="I193" s="162"/>
    </row>
    <row r="194" spans="1:9" ht="14.25" x14ac:dyDescent="0.2">
      <c r="A194" s="122" t="s">
        <v>498</v>
      </c>
      <c r="B194" s="134"/>
      <c r="C194" s="134"/>
      <c r="D194" s="134"/>
      <c r="E194" s="134"/>
      <c r="F194" s="277">
        <f>H193</f>
        <v>0.39999999999999974</v>
      </c>
      <c r="G194" s="150">
        <v>0</v>
      </c>
      <c r="H194" s="277">
        <f>F194+TIME(0,G194,0)</f>
        <v>0.39999999999999974</v>
      </c>
      <c r="I194" s="162"/>
    </row>
    <row r="195" spans="1:9" ht="15.75" x14ac:dyDescent="0.25">
      <c r="A195" s="121" t="s">
        <v>377</v>
      </c>
      <c r="B195" s="133"/>
      <c r="C195" s="133" t="s">
        <v>432</v>
      </c>
      <c r="D195" s="133"/>
      <c r="E195" s="133"/>
      <c r="F195" s="276"/>
      <c r="G195" s="149"/>
      <c r="H195" s="276"/>
      <c r="I195" s="161"/>
    </row>
    <row r="196" spans="1:9" ht="14.25" x14ac:dyDescent="0.2">
      <c r="A196" s="122" t="s">
        <v>433</v>
      </c>
      <c r="B196" s="134" t="s">
        <v>434</v>
      </c>
      <c r="C196" s="134" t="s">
        <v>399</v>
      </c>
      <c r="D196" s="134"/>
      <c r="E196" s="134" t="s">
        <v>319</v>
      </c>
      <c r="F196" s="277">
        <f>H194</f>
        <v>0.39999999999999974</v>
      </c>
      <c r="G196" s="150">
        <v>0</v>
      </c>
      <c r="H196" s="277">
        <f t="shared" ref="H196:H201" si="20">F196+TIME(0,G196,0)</f>
        <v>0.39999999999999974</v>
      </c>
      <c r="I196" s="162"/>
    </row>
    <row r="197" spans="1:9" ht="14.25" x14ac:dyDescent="0.2">
      <c r="A197" s="122" t="s">
        <v>435</v>
      </c>
      <c r="B197" s="134" t="s">
        <v>434</v>
      </c>
      <c r="C197" s="134" t="s">
        <v>164</v>
      </c>
      <c r="D197" s="134"/>
      <c r="E197" s="134" t="s">
        <v>272</v>
      </c>
      <c r="F197" s="277">
        <f>H196</f>
        <v>0.39999999999999974</v>
      </c>
      <c r="G197" s="150">
        <v>0</v>
      </c>
      <c r="H197" s="277">
        <f t="shared" si="20"/>
        <v>0.39999999999999974</v>
      </c>
      <c r="I197" s="162"/>
    </row>
    <row r="198" spans="1:9" ht="14.25" x14ac:dyDescent="0.2">
      <c r="A198" s="122" t="s">
        <v>436</v>
      </c>
      <c r="B198" s="134" t="s">
        <v>434</v>
      </c>
      <c r="C198" s="134" t="s">
        <v>321</v>
      </c>
      <c r="D198" s="134"/>
      <c r="E198" s="134" t="s">
        <v>215</v>
      </c>
      <c r="F198" s="277">
        <f>H197</f>
        <v>0.39999999999999974</v>
      </c>
      <c r="G198" s="150">
        <v>0</v>
      </c>
      <c r="H198" s="277">
        <f t="shared" si="20"/>
        <v>0.39999999999999974</v>
      </c>
      <c r="I198" s="162"/>
    </row>
    <row r="199" spans="1:9" ht="14.25" x14ac:dyDescent="0.2">
      <c r="A199" s="122" t="s">
        <v>437</v>
      </c>
      <c r="B199" s="134" t="s">
        <v>186</v>
      </c>
      <c r="C199" s="134" t="s">
        <v>323</v>
      </c>
      <c r="D199" s="134"/>
      <c r="E199" s="134" t="s">
        <v>324</v>
      </c>
      <c r="F199" s="277">
        <f>H198</f>
        <v>0.39999999999999974</v>
      </c>
      <c r="G199" s="150">
        <v>0</v>
      </c>
      <c r="H199" s="277">
        <f t="shared" si="20"/>
        <v>0.39999999999999974</v>
      </c>
      <c r="I199" s="162"/>
    </row>
    <row r="200" spans="1:9" ht="14.25" x14ac:dyDescent="0.2">
      <c r="A200" s="122" t="s">
        <v>438</v>
      </c>
      <c r="B200" s="134" t="s">
        <v>186</v>
      </c>
      <c r="C200" s="134" t="s">
        <v>326</v>
      </c>
      <c r="D200" s="134"/>
      <c r="E200" s="134" t="s">
        <v>187</v>
      </c>
      <c r="F200" s="277">
        <f>H199</f>
        <v>0.39999999999999974</v>
      </c>
      <c r="G200" s="150">
        <v>0</v>
      </c>
      <c r="H200" s="277">
        <f t="shared" si="20"/>
        <v>0.39999999999999974</v>
      </c>
      <c r="I200" s="162"/>
    </row>
    <row r="201" spans="1:9" ht="14.25" x14ac:dyDescent="0.2">
      <c r="A201" s="122" t="s">
        <v>478</v>
      </c>
      <c r="B201" s="134" t="s">
        <v>434</v>
      </c>
      <c r="C201" s="134" t="s">
        <v>404</v>
      </c>
      <c r="D201" s="134"/>
      <c r="E201" s="134" t="s">
        <v>330</v>
      </c>
      <c r="F201" s="277">
        <f>H200</f>
        <v>0.39999999999999974</v>
      </c>
      <c r="G201" s="150">
        <v>0</v>
      </c>
      <c r="H201" s="277">
        <f t="shared" si="20"/>
        <v>0.39999999999999974</v>
      </c>
      <c r="I201" s="162"/>
    </row>
    <row r="202" spans="1:9" ht="15.75" x14ac:dyDescent="0.25">
      <c r="A202" s="121" t="s">
        <v>439</v>
      </c>
      <c r="B202" s="133"/>
      <c r="C202" s="133" t="s">
        <v>440</v>
      </c>
      <c r="D202" s="133"/>
      <c r="E202" s="133"/>
      <c r="F202" s="276"/>
      <c r="G202" s="149"/>
      <c r="H202" s="276"/>
      <c r="I202" s="161"/>
    </row>
    <row r="203" spans="1:9" ht="14.25" x14ac:dyDescent="0.2">
      <c r="A203" s="122" t="s">
        <v>441</v>
      </c>
      <c r="B203" s="134" t="s">
        <v>434</v>
      </c>
      <c r="C203" s="134" t="s">
        <v>334</v>
      </c>
      <c r="D203" s="141" t="s">
        <v>4</v>
      </c>
      <c r="E203" s="134" t="s">
        <v>225</v>
      </c>
      <c r="F203" s="277">
        <f>H201</f>
        <v>0.39999999999999974</v>
      </c>
      <c r="G203" s="150">
        <v>5</v>
      </c>
      <c r="H203" s="277">
        <f t="shared" ref="H203:H209" si="21">F203+TIME(0,G203,0)</f>
        <v>0.40347222222222195</v>
      </c>
      <c r="I203" s="162"/>
    </row>
    <row r="204" spans="1:9" ht="14.25" x14ac:dyDescent="0.2">
      <c r="A204" s="122" t="s">
        <v>442</v>
      </c>
      <c r="B204" s="134" t="s">
        <v>186</v>
      </c>
      <c r="C204" s="134" t="s">
        <v>443</v>
      </c>
      <c r="D204" s="141" t="s">
        <v>4</v>
      </c>
      <c r="E204" s="134" t="s">
        <v>337</v>
      </c>
      <c r="F204" s="277">
        <f t="shared" ref="F204:F209" si="22">H203</f>
        <v>0.40347222222222195</v>
      </c>
      <c r="G204" s="150">
        <v>0</v>
      </c>
      <c r="H204" s="277">
        <f t="shared" si="21"/>
        <v>0.40347222222222195</v>
      </c>
      <c r="I204" s="162"/>
    </row>
    <row r="205" spans="1:9" ht="14.25" x14ac:dyDescent="0.2">
      <c r="A205" s="122" t="s">
        <v>444</v>
      </c>
      <c r="B205" s="134" t="s">
        <v>186</v>
      </c>
      <c r="C205" s="134" t="s">
        <v>339</v>
      </c>
      <c r="D205" s="141" t="s">
        <v>4</v>
      </c>
      <c r="E205" s="134" t="s">
        <v>340</v>
      </c>
      <c r="F205" s="277">
        <f t="shared" si="22"/>
        <v>0.40347222222222195</v>
      </c>
      <c r="G205" s="150">
        <v>0</v>
      </c>
      <c r="H205" s="277">
        <f t="shared" si="21"/>
        <v>0.40347222222222195</v>
      </c>
      <c r="I205" s="162"/>
    </row>
    <row r="206" spans="1:9" ht="14.25" x14ac:dyDescent="0.2">
      <c r="A206" s="122" t="s">
        <v>445</v>
      </c>
      <c r="B206" s="134" t="s">
        <v>186</v>
      </c>
      <c r="C206" s="134" t="s">
        <v>342</v>
      </c>
      <c r="D206" s="134"/>
      <c r="E206" s="134" t="s">
        <v>343</v>
      </c>
      <c r="F206" s="277">
        <f t="shared" si="22"/>
        <v>0.40347222222222195</v>
      </c>
      <c r="G206" s="150">
        <v>0</v>
      </c>
      <c r="H206" s="277">
        <f t="shared" si="21"/>
        <v>0.40347222222222195</v>
      </c>
      <c r="I206" s="162"/>
    </row>
    <row r="207" spans="1:9" ht="14.25" x14ac:dyDescent="0.2">
      <c r="A207" s="122" t="s">
        <v>446</v>
      </c>
      <c r="B207" s="134" t="s">
        <v>186</v>
      </c>
      <c r="C207" s="134" t="s">
        <v>345</v>
      </c>
      <c r="D207" s="134"/>
      <c r="E207" s="134" t="s">
        <v>346</v>
      </c>
      <c r="F207" s="277">
        <f t="shared" si="22"/>
        <v>0.40347222222222195</v>
      </c>
      <c r="G207" s="150">
        <v>0</v>
      </c>
      <c r="H207" s="277">
        <f t="shared" si="21"/>
        <v>0.40347222222222195</v>
      </c>
      <c r="I207" s="162"/>
    </row>
    <row r="208" spans="1:9" ht="14.25" x14ac:dyDescent="0.2">
      <c r="A208" s="122" t="s">
        <v>447</v>
      </c>
      <c r="B208" s="134" t="s">
        <v>186</v>
      </c>
      <c r="C208" s="134" t="s">
        <v>348</v>
      </c>
      <c r="D208" s="141" t="s">
        <v>4</v>
      </c>
      <c r="E208" s="134" t="s">
        <v>215</v>
      </c>
      <c r="F208" s="277">
        <f t="shared" si="22"/>
        <v>0.40347222222222195</v>
      </c>
      <c r="G208" s="150">
        <v>0</v>
      </c>
      <c r="H208" s="277">
        <f t="shared" si="21"/>
        <v>0.40347222222222195</v>
      </c>
      <c r="I208" s="162"/>
    </row>
    <row r="209" spans="1:9" ht="14.25" x14ac:dyDescent="0.2">
      <c r="A209" s="122" t="s">
        <v>448</v>
      </c>
      <c r="B209" s="134" t="s">
        <v>186</v>
      </c>
      <c r="C209" s="134" t="s">
        <v>350</v>
      </c>
      <c r="D209" s="134"/>
      <c r="E209" s="134" t="s">
        <v>351</v>
      </c>
      <c r="F209" s="277">
        <f t="shared" si="22"/>
        <v>0.40347222222222195</v>
      </c>
      <c r="G209" s="150">
        <v>0</v>
      </c>
      <c r="H209" s="277">
        <f t="shared" si="21"/>
        <v>0.40347222222222195</v>
      </c>
      <c r="I209" s="162"/>
    </row>
    <row r="210" spans="1:9" ht="15.75" x14ac:dyDescent="0.25">
      <c r="A210" s="121" t="s">
        <v>449</v>
      </c>
      <c r="B210" s="133"/>
      <c r="C210" s="133" t="s">
        <v>450</v>
      </c>
      <c r="D210" s="133"/>
      <c r="E210" s="133"/>
      <c r="F210" s="276"/>
      <c r="G210" s="149"/>
      <c r="H210" s="276"/>
      <c r="I210" s="161"/>
    </row>
    <row r="211" spans="1:9" ht="14.25" x14ac:dyDescent="0.2">
      <c r="A211" s="122" t="s">
        <v>451</v>
      </c>
      <c r="B211" s="134" t="s">
        <v>186</v>
      </c>
      <c r="C211" s="134" t="s">
        <v>414</v>
      </c>
      <c r="D211" s="134"/>
      <c r="E211" s="134" t="s">
        <v>356</v>
      </c>
      <c r="F211" s="277">
        <f>H209</f>
        <v>0.40347222222222195</v>
      </c>
      <c r="G211" s="150">
        <v>3</v>
      </c>
      <c r="H211" s="277">
        <f>F211+TIME(0,G211,0)</f>
        <v>0.40555555555555528</v>
      </c>
      <c r="I211" s="162"/>
    </row>
    <row r="212" spans="1:9" ht="14.25" x14ac:dyDescent="0.2">
      <c r="A212" s="125" t="s">
        <v>495</v>
      </c>
      <c r="B212" s="137" t="s">
        <v>496</v>
      </c>
      <c r="C212" s="137" t="s">
        <v>494</v>
      </c>
      <c r="D212" s="137"/>
      <c r="E212" s="137" t="s">
        <v>475</v>
      </c>
      <c r="F212" s="280">
        <f>H211</f>
        <v>0.40555555555555528</v>
      </c>
      <c r="G212" s="153">
        <v>3</v>
      </c>
      <c r="H212" s="280">
        <f>F212+TIME(0,G212,0)</f>
        <v>0.40763888888888861</v>
      </c>
      <c r="I212" s="165"/>
    </row>
    <row r="214" spans="1:9" ht="15.75" x14ac:dyDescent="0.25">
      <c r="A214" s="118" t="s">
        <v>378</v>
      </c>
      <c r="B214" s="130"/>
      <c r="C214" s="130" t="s">
        <v>597</v>
      </c>
      <c r="D214" s="130"/>
      <c r="E214" s="130"/>
      <c r="F214" s="273"/>
      <c r="G214" s="146"/>
      <c r="H214" s="273"/>
      <c r="I214" s="158"/>
    </row>
    <row r="215" spans="1:9" ht="15" x14ac:dyDescent="0.2">
      <c r="A215" s="120" t="s">
        <v>452</v>
      </c>
      <c r="B215" s="132"/>
      <c r="C215" s="132"/>
      <c r="D215" s="132"/>
      <c r="E215" s="132"/>
      <c r="F215" s="275">
        <f>H212</f>
        <v>0.40763888888888861</v>
      </c>
      <c r="G215" s="148">
        <v>0</v>
      </c>
      <c r="H215" s="275">
        <f>F215+TIME(0,G215,0)</f>
        <v>0.40763888888888861</v>
      </c>
      <c r="I215" s="160"/>
    </row>
    <row r="217" spans="1:9" ht="15.75" x14ac:dyDescent="0.25">
      <c r="A217" s="126" t="s">
        <v>453</v>
      </c>
      <c r="B217" s="138"/>
      <c r="C217" s="138" t="s">
        <v>454</v>
      </c>
      <c r="D217" s="138"/>
      <c r="E217" s="138"/>
      <c r="F217" s="281"/>
      <c r="G217" s="154"/>
      <c r="H217" s="281"/>
      <c r="I217" s="138"/>
    </row>
    <row r="218" spans="1:9" ht="30" x14ac:dyDescent="0.2">
      <c r="A218" s="128" t="s">
        <v>455</v>
      </c>
      <c r="B218" s="139" t="s">
        <v>183</v>
      </c>
      <c r="C218" s="139" t="s">
        <v>456</v>
      </c>
      <c r="D218" s="144" t="s">
        <v>257</v>
      </c>
      <c r="E218" s="139" t="s">
        <v>205</v>
      </c>
      <c r="F218" s="283">
        <f>H215</f>
        <v>0.40763888888888861</v>
      </c>
      <c r="G218" s="156">
        <v>1</v>
      </c>
      <c r="H218" s="283">
        <f>F218+TIME(0,G218,0)</f>
        <v>0.40833333333333305</v>
      </c>
      <c r="I218" s="139"/>
    </row>
    <row r="219" spans="1:9" ht="30" x14ac:dyDescent="0.2">
      <c r="A219" s="128" t="s">
        <v>457</v>
      </c>
      <c r="B219" s="139" t="s">
        <v>183</v>
      </c>
      <c r="C219" s="139" t="s">
        <v>276</v>
      </c>
      <c r="D219" s="144" t="s">
        <v>257</v>
      </c>
      <c r="E219" s="139" t="s">
        <v>205</v>
      </c>
      <c r="F219" s="283">
        <f>H218</f>
        <v>0.40833333333333305</v>
      </c>
      <c r="G219" s="156">
        <v>1</v>
      </c>
      <c r="H219" s="283">
        <f>F219+TIME(0,G219,0)</f>
        <v>0.40902777777777749</v>
      </c>
      <c r="I219" s="139"/>
    </row>
    <row r="220" spans="1:9" ht="15" x14ac:dyDescent="0.2">
      <c r="A220" s="128" t="s">
        <v>458</v>
      </c>
      <c r="B220" s="139" t="s">
        <v>186</v>
      </c>
      <c r="C220" s="139" t="s">
        <v>11</v>
      </c>
      <c r="D220" s="139"/>
      <c r="E220" s="139" t="s">
        <v>205</v>
      </c>
      <c r="F220" s="283">
        <f>H219</f>
        <v>0.40902777777777749</v>
      </c>
      <c r="G220" s="156">
        <v>0</v>
      </c>
      <c r="H220" s="283">
        <f>F220+TIME(0,G220,0)</f>
        <v>0.40902777777777749</v>
      </c>
      <c r="I220" s="139"/>
    </row>
    <row r="221" spans="1:9" x14ac:dyDescent="0.2">
      <c r="A221" s="127"/>
      <c r="B221" s="127"/>
      <c r="C221" s="127" t="s">
        <v>358</v>
      </c>
      <c r="D221" s="127"/>
      <c r="E221" s="127"/>
      <c r="F221" s="282"/>
      <c r="G221" s="155">
        <f>(H221-H220) * 24 * 60</f>
        <v>131.00000000000043</v>
      </c>
      <c r="H221" s="282">
        <v>0.5</v>
      </c>
      <c r="I221" s="12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7:I137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39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56" r:id="rId22"/>
    <hyperlink ref="D61" r:id="rId23"/>
    <hyperlink ref="D62" r:id="rId24"/>
    <hyperlink ref="D63" r:id="rId25"/>
    <hyperlink ref="D64" r:id="rId26"/>
    <hyperlink ref="D65" r:id="rId27"/>
    <hyperlink ref="D66" r:id="rId28"/>
    <hyperlink ref="D67" r:id="rId29"/>
    <hyperlink ref="D68" r:id="rId30"/>
    <hyperlink ref="D70" r:id="rId31"/>
    <hyperlink ref="D73" r:id="rId32"/>
    <hyperlink ref="D74" r:id="rId33"/>
    <hyperlink ref="D75" r:id="rId34"/>
    <hyperlink ref="D76" r:id="rId35"/>
    <hyperlink ref="D77" r:id="rId36"/>
    <hyperlink ref="D78" r:id="rId37"/>
    <hyperlink ref="D80" r:id="rId38"/>
    <hyperlink ref="D81" r:id="rId39"/>
    <hyperlink ref="D82" r:id="rId40"/>
    <hyperlink ref="D83" r:id="rId41"/>
    <hyperlink ref="D84" r:id="rId42"/>
    <hyperlink ref="D85" r:id="rId43"/>
    <hyperlink ref="D86" r:id="rId44"/>
    <hyperlink ref="D88" r:id="rId45"/>
    <hyperlink ref="D89" r:id="rId46"/>
    <hyperlink ref="D99" r:id="rId47"/>
    <hyperlink ref="D102" r:id="rId48"/>
    <hyperlink ref="D103" r:id="rId49"/>
    <hyperlink ref="D104" r:id="rId50"/>
    <hyperlink ref="D123" r:id="rId51"/>
    <hyperlink ref="D127" r:id="rId52"/>
    <hyperlink ref="D142" r:id="rId53"/>
    <hyperlink ref="D145" r:id="rId54"/>
    <hyperlink ref="D146" r:id="rId55"/>
    <hyperlink ref="D148" r:id="rId56"/>
    <hyperlink ref="D149" r:id="rId57"/>
    <hyperlink ref="D150" r:id="rId58"/>
    <hyperlink ref="D151" r:id="rId59"/>
    <hyperlink ref="D156" r:id="rId60"/>
    <hyperlink ref="D158" r:id="rId61"/>
    <hyperlink ref="D160" r:id="rId62"/>
    <hyperlink ref="D163" r:id="rId63"/>
    <hyperlink ref="D164" r:id="rId64"/>
    <hyperlink ref="D165" r:id="rId65"/>
    <hyperlink ref="D166" r:id="rId66"/>
    <hyperlink ref="D167" r:id="rId67"/>
    <hyperlink ref="D168" r:id="rId68"/>
    <hyperlink ref="D170" r:id="rId69"/>
    <hyperlink ref="D171" r:id="rId70"/>
    <hyperlink ref="D172" r:id="rId71"/>
    <hyperlink ref="D173" r:id="rId72"/>
    <hyperlink ref="D174" r:id="rId73"/>
    <hyperlink ref="D175" r:id="rId74"/>
    <hyperlink ref="D176" r:id="rId75"/>
    <hyperlink ref="D178" r:id="rId76"/>
    <hyperlink ref="D179" r:id="rId77"/>
    <hyperlink ref="D183" r:id="rId78"/>
    <hyperlink ref="D192" r:id="rId79"/>
    <hyperlink ref="D193" r:id="rId80"/>
    <hyperlink ref="D203" r:id="rId81"/>
    <hyperlink ref="D204" r:id="rId82"/>
    <hyperlink ref="D205" r:id="rId83"/>
    <hyperlink ref="D208" r:id="rId84"/>
    <hyperlink ref="D218" r:id="rId85"/>
    <hyperlink ref="D219" r:id="rId86"/>
  </hyperlinks>
  <pageMargins left="0.7" right="0.7" top="0.75" bottom="0.75" header="0.3" footer="0.3"/>
  <pageSetup paperSize="9" orientation="portrait" r:id="rId87"/>
  <legacyDrawing r:id="rId8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53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85" customWidth="1"/>
    <col min="2" max="2" width="8.42578125" style="185" customWidth="1"/>
    <col min="3" max="3" width="6.42578125" style="185" customWidth="1"/>
    <col min="4" max="4" width="86.7109375" style="185" customWidth="1"/>
    <col min="5" max="5" width="3.42578125" style="185" customWidth="1"/>
    <col min="6" max="6" width="10.85546875" style="185" customWidth="1"/>
    <col min="7" max="7" width="5.7109375" style="185" customWidth="1"/>
    <col min="8" max="8" width="9.7109375" style="185" customWidth="1"/>
    <col min="9" max="9" width="1.140625" style="185" customWidth="1"/>
    <col min="10" max="256" width="8.85546875" style="185"/>
    <col min="257" max="257" width="3.7109375" style="185" customWidth="1"/>
    <col min="258" max="258" width="8.42578125" style="185" customWidth="1"/>
    <col min="259" max="259" width="6.42578125" style="185" customWidth="1"/>
    <col min="260" max="260" width="86.7109375" style="185" customWidth="1"/>
    <col min="261" max="261" width="3.42578125" style="185" customWidth="1"/>
    <col min="262" max="262" width="10.85546875" style="185" customWidth="1"/>
    <col min="263" max="263" width="5.7109375" style="185" customWidth="1"/>
    <col min="264" max="264" width="9.7109375" style="185" customWidth="1"/>
    <col min="265" max="265" width="1.140625" style="185" customWidth="1"/>
    <col min="266" max="512" width="8.85546875" style="185"/>
    <col min="513" max="513" width="3.7109375" style="185" customWidth="1"/>
    <col min="514" max="514" width="8.42578125" style="185" customWidth="1"/>
    <col min="515" max="515" width="6.42578125" style="185" customWidth="1"/>
    <col min="516" max="516" width="86.7109375" style="185" customWidth="1"/>
    <col min="517" max="517" width="3.42578125" style="185" customWidth="1"/>
    <col min="518" max="518" width="10.85546875" style="185" customWidth="1"/>
    <col min="519" max="519" width="5.7109375" style="185" customWidth="1"/>
    <col min="520" max="520" width="9.7109375" style="185" customWidth="1"/>
    <col min="521" max="521" width="1.140625" style="185" customWidth="1"/>
    <col min="522" max="768" width="8.85546875" style="185"/>
    <col min="769" max="769" width="3.7109375" style="185" customWidth="1"/>
    <col min="770" max="770" width="8.42578125" style="185" customWidth="1"/>
    <col min="771" max="771" width="6.42578125" style="185" customWidth="1"/>
    <col min="772" max="772" width="86.7109375" style="185" customWidth="1"/>
    <col min="773" max="773" width="3.42578125" style="185" customWidth="1"/>
    <col min="774" max="774" width="10.85546875" style="185" customWidth="1"/>
    <col min="775" max="775" width="5.7109375" style="185" customWidth="1"/>
    <col min="776" max="776" width="9.7109375" style="185" customWidth="1"/>
    <col min="777" max="777" width="1.140625" style="185" customWidth="1"/>
    <col min="778" max="1024" width="8.85546875" style="185"/>
    <col min="1025" max="1025" width="3.7109375" style="185" customWidth="1"/>
    <col min="1026" max="1026" width="8.42578125" style="185" customWidth="1"/>
    <col min="1027" max="1027" width="6.42578125" style="185" customWidth="1"/>
    <col min="1028" max="1028" width="86.7109375" style="185" customWidth="1"/>
    <col min="1029" max="1029" width="3.42578125" style="185" customWidth="1"/>
    <col min="1030" max="1030" width="10.85546875" style="185" customWidth="1"/>
    <col min="1031" max="1031" width="5.7109375" style="185" customWidth="1"/>
    <col min="1032" max="1032" width="9.7109375" style="185" customWidth="1"/>
    <col min="1033" max="1033" width="1.140625" style="185" customWidth="1"/>
    <col min="1034" max="1280" width="8.85546875" style="185"/>
    <col min="1281" max="1281" width="3.7109375" style="185" customWidth="1"/>
    <col min="1282" max="1282" width="8.42578125" style="185" customWidth="1"/>
    <col min="1283" max="1283" width="6.42578125" style="185" customWidth="1"/>
    <col min="1284" max="1284" width="86.7109375" style="185" customWidth="1"/>
    <col min="1285" max="1285" width="3.42578125" style="185" customWidth="1"/>
    <col min="1286" max="1286" width="10.85546875" style="185" customWidth="1"/>
    <col min="1287" max="1287" width="5.7109375" style="185" customWidth="1"/>
    <col min="1288" max="1288" width="9.7109375" style="185" customWidth="1"/>
    <col min="1289" max="1289" width="1.140625" style="185" customWidth="1"/>
    <col min="1290" max="1536" width="8.85546875" style="185"/>
    <col min="1537" max="1537" width="3.7109375" style="185" customWidth="1"/>
    <col min="1538" max="1538" width="8.42578125" style="185" customWidth="1"/>
    <col min="1539" max="1539" width="6.42578125" style="185" customWidth="1"/>
    <col min="1540" max="1540" width="86.7109375" style="185" customWidth="1"/>
    <col min="1541" max="1541" width="3.42578125" style="185" customWidth="1"/>
    <col min="1542" max="1542" width="10.85546875" style="185" customWidth="1"/>
    <col min="1543" max="1543" width="5.7109375" style="185" customWidth="1"/>
    <col min="1544" max="1544" width="9.7109375" style="185" customWidth="1"/>
    <col min="1545" max="1545" width="1.140625" style="185" customWidth="1"/>
    <col min="1546" max="1792" width="8.85546875" style="185"/>
    <col min="1793" max="1793" width="3.7109375" style="185" customWidth="1"/>
    <col min="1794" max="1794" width="8.42578125" style="185" customWidth="1"/>
    <col min="1795" max="1795" width="6.42578125" style="185" customWidth="1"/>
    <col min="1796" max="1796" width="86.7109375" style="185" customWidth="1"/>
    <col min="1797" max="1797" width="3.42578125" style="185" customWidth="1"/>
    <col min="1798" max="1798" width="10.85546875" style="185" customWidth="1"/>
    <col min="1799" max="1799" width="5.7109375" style="185" customWidth="1"/>
    <col min="1800" max="1800" width="9.7109375" style="185" customWidth="1"/>
    <col min="1801" max="1801" width="1.140625" style="185" customWidth="1"/>
    <col min="1802" max="2048" width="8.85546875" style="185"/>
    <col min="2049" max="2049" width="3.7109375" style="185" customWidth="1"/>
    <col min="2050" max="2050" width="8.42578125" style="185" customWidth="1"/>
    <col min="2051" max="2051" width="6.42578125" style="185" customWidth="1"/>
    <col min="2052" max="2052" width="86.7109375" style="185" customWidth="1"/>
    <col min="2053" max="2053" width="3.42578125" style="185" customWidth="1"/>
    <col min="2054" max="2054" width="10.85546875" style="185" customWidth="1"/>
    <col min="2055" max="2055" width="5.7109375" style="185" customWidth="1"/>
    <col min="2056" max="2056" width="9.7109375" style="185" customWidth="1"/>
    <col min="2057" max="2057" width="1.140625" style="185" customWidth="1"/>
    <col min="2058" max="2304" width="8.85546875" style="185"/>
    <col min="2305" max="2305" width="3.7109375" style="185" customWidth="1"/>
    <col min="2306" max="2306" width="8.42578125" style="185" customWidth="1"/>
    <col min="2307" max="2307" width="6.42578125" style="185" customWidth="1"/>
    <col min="2308" max="2308" width="86.7109375" style="185" customWidth="1"/>
    <col min="2309" max="2309" width="3.42578125" style="185" customWidth="1"/>
    <col min="2310" max="2310" width="10.85546875" style="185" customWidth="1"/>
    <col min="2311" max="2311" width="5.7109375" style="185" customWidth="1"/>
    <col min="2312" max="2312" width="9.7109375" style="185" customWidth="1"/>
    <col min="2313" max="2313" width="1.140625" style="185" customWidth="1"/>
    <col min="2314" max="2560" width="8.85546875" style="185"/>
    <col min="2561" max="2561" width="3.7109375" style="185" customWidth="1"/>
    <col min="2562" max="2562" width="8.42578125" style="185" customWidth="1"/>
    <col min="2563" max="2563" width="6.42578125" style="185" customWidth="1"/>
    <col min="2564" max="2564" width="86.7109375" style="185" customWidth="1"/>
    <col min="2565" max="2565" width="3.42578125" style="185" customWidth="1"/>
    <col min="2566" max="2566" width="10.85546875" style="185" customWidth="1"/>
    <col min="2567" max="2567" width="5.7109375" style="185" customWidth="1"/>
    <col min="2568" max="2568" width="9.7109375" style="185" customWidth="1"/>
    <col min="2569" max="2569" width="1.140625" style="185" customWidth="1"/>
    <col min="2570" max="2816" width="8.85546875" style="185"/>
    <col min="2817" max="2817" width="3.7109375" style="185" customWidth="1"/>
    <col min="2818" max="2818" width="8.42578125" style="185" customWidth="1"/>
    <col min="2819" max="2819" width="6.42578125" style="185" customWidth="1"/>
    <col min="2820" max="2820" width="86.7109375" style="185" customWidth="1"/>
    <col min="2821" max="2821" width="3.42578125" style="185" customWidth="1"/>
    <col min="2822" max="2822" width="10.85546875" style="185" customWidth="1"/>
    <col min="2823" max="2823" width="5.7109375" style="185" customWidth="1"/>
    <col min="2824" max="2824" width="9.7109375" style="185" customWidth="1"/>
    <col min="2825" max="2825" width="1.140625" style="185" customWidth="1"/>
    <col min="2826" max="3072" width="8.85546875" style="185"/>
    <col min="3073" max="3073" width="3.7109375" style="185" customWidth="1"/>
    <col min="3074" max="3074" width="8.42578125" style="185" customWidth="1"/>
    <col min="3075" max="3075" width="6.42578125" style="185" customWidth="1"/>
    <col min="3076" max="3076" width="86.7109375" style="185" customWidth="1"/>
    <col min="3077" max="3077" width="3.42578125" style="185" customWidth="1"/>
    <col min="3078" max="3078" width="10.85546875" style="185" customWidth="1"/>
    <col min="3079" max="3079" width="5.7109375" style="185" customWidth="1"/>
    <col min="3080" max="3080" width="9.7109375" style="185" customWidth="1"/>
    <col min="3081" max="3081" width="1.140625" style="185" customWidth="1"/>
    <col min="3082" max="3328" width="8.85546875" style="185"/>
    <col min="3329" max="3329" width="3.7109375" style="185" customWidth="1"/>
    <col min="3330" max="3330" width="8.42578125" style="185" customWidth="1"/>
    <col min="3331" max="3331" width="6.42578125" style="185" customWidth="1"/>
    <col min="3332" max="3332" width="86.7109375" style="185" customWidth="1"/>
    <col min="3333" max="3333" width="3.42578125" style="185" customWidth="1"/>
    <col min="3334" max="3334" width="10.85546875" style="185" customWidth="1"/>
    <col min="3335" max="3335" width="5.7109375" style="185" customWidth="1"/>
    <col min="3336" max="3336" width="9.7109375" style="185" customWidth="1"/>
    <col min="3337" max="3337" width="1.140625" style="185" customWidth="1"/>
    <col min="3338" max="3584" width="8.85546875" style="185"/>
    <col min="3585" max="3585" width="3.7109375" style="185" customWidth="1"/>
    <col min="3586" max="3586" width="8.42578125" style="185" customWidth="1"/>
    <col min="3587" max="3587" width="6.42578125" style="185" customWidth="1"/>
    <col min="3588" max="3588" width="86.7109375" style="185" customWidth="1"/>
    <col min="3589" max="3589" width="3.42578125" style="185" customWidth="1"/>
    <col min="3590" max="3590" width="10.85546875" style="185" customWidth="1"/>
    <col min="3591" max="3591" width="5.7109375" style="185" customWidth="1"/>
    <col min="3592" max="3592" width="9.7109375" style="185" customWidth="1"/>
    <col min="3593" max="3593" width="1.140625" style="185" customWidth="1"/>
    <col min="3594" max="3840" width="8.85546875" style="185"/>
    <col min="3841" max="3841" width="3.7109375" style="185" customWidth="1"/>
    <col min="3842" max="3842" width="8.42578125" style="185" customWidth="1"/>
    <col min="3843" max="3843" width="6.42578125" style="185" customWidth="1"/>
    <col min="3844" max="3844" width="86.7109375" style="185" customWidth="1"/>
    <col min="3845" max="3845" width="3.42578125" style="185" customWidth="1"/>
    <col min="3846" max="3846" width="10.85546875" style="185" customWidth="1"/>
    <col min="3847" max="3847" width="5.7109375" style="185" customWidth="1"/>
    <col min="3848" max="3848" width="9.7109375" style="185" customWidth="1"/>
    <col min="3849" max="3849" width="1.140625" style="185" customWidth="1"/>
    <col min="3850" max="4096" width="8.85546875" style="185"/>
    <col min="4097" max="4097" width="3.7109375" style="185" customWidth="1"/>
    <col min="4098" max="4098" width="8.42578125" style="185" customWidth="1"/>
    <col min="4099" max="4099" width="6.42578125" style="185" customWidth="1"/>
    <col min="4100" max="4100" width="86.7109375" style="185" customWidth="1"/>
    <col min="4101" max="4101" width="3.42578125" style="185" customWidth="1"/>
    <col min="4102" max="4102" width="10.85546875" style="185" customWidth="1"/>
    <col min="4103" max="4103" width="5.7109375" style="185" customWidth="1"/>
    <col min="4104" max="4104" width="9.7109375" style="185" customWidth="1"/>
    <col min="4105" max="4105" width="1.140625" style="185" customWidth="1"/>
    <col min="4106" max="4352" width="8.85546875" style="185"/>
    <col min="4353" max="4353" width="3.7109375" style="185" customWidth="1"/>
    <col min="4354" max="4354" width="8.42578125" style="185" customWidth="1"/>
    <col min="4355" max="4355" width="6.42578125" style="185" customWidth="1"/>
    <col min="4356" max="4356" width="86.7109375" style="185" customWidth="1"/>
    <col min="4357" max="4357" width="3.42578125" style="185" customWidth="1"/>
    <col min="4358" max="4358" width="10.85546875" style="185" customWidth="1"/>
    <col min="4359" max="4359" width="5.7109375" style="185" customWidth="1"/>
    <col min="4360" max="4360" width="9.7109375" style="185" customWidth="1"/>
    <col min="4361" max="4361" width="1.140625" style="185" customWidth="1"/>
    <col min="4362" max="4608" width="8.85546875" style="185"/>
    <col min="4609" max="4609" width="3.7109375" style="185" customWidth="1"/>
    <col min="4610" max="4610" width="8.42578125" style="185" customWidth="1"/>
    <col min="4611" max="4611" width="6.42578125" style="185" customWidth="1"/>
    <col min="4612" max="4612" width="86.7109375" style="185" customWidth="1"/>
    <col min="4613" max="4613" width="3.42578125" style="185" customWidth="1"/>
    <col min="4614" max="4614" width="10.85546875" style="185" customWidth="1"/>
    <col min="4615" max="4615" width="5.7109375" style="185" customWidth="1"/>
    <col min="4616" max="4616" width="9.7109375" style="185" customWidth="1"/>
    <col min="4617" max="4617" width="1.140625" style="185" customWidth="1"/>
    <col min="4618" max="4864" width="8.85546875" style="185"/>
    <col min="4865" max="4865" width="3.7109375" style="185" customWidth="1"/>
    <col min="4866" max="4866" width="8.42578125" style="185" customWidth="1"/>
    <col min="4867" max="4867" width="6.42578125" style="185" customWidth="1"/>
    <col min="4868" max="4868" width="86.7109375" style="185" customWidth="1"/>
    <col min="4869" max="4869" width="3.42578125" style="185" customWidth="1"/>
    <col min="4870" max="4870" width="10.85546875" style="185" customWidth="1"/>
    <col min="4871" max="4871" width="5.7109375" style="185" customWidth="1"/>
    <col min="4872" max="4872" width="9.7109375" style="185" customWidth="1"/>
    <col min="4873" max="4873" width="1.140625" style="185" customWidth="1"/>
    <col min="4874" max="5120" width="8.85546875" style="185"/>
    <col min="5121" max="5121" width="3.7109375" style="185" customWidth="1"/>
    <col min="5122" max="5122" width="8.42578125" style="185" customWidth="1"/>
    <col min="5123" max="5123" width="6.42578125" style="185" customWidth="1"/>
    <col min="5124" max="5124" width="86.7109375" style="185" customWidth="1"/>
    <col min="5125" max="5125" width="3.42578125" style="185" customWidth="1"/>
    <col min="5126" max="5126" width="10.85546875" style="185" customWidth="1"/>
    <col min="5127" max="5127" width="5.7109375" style="185" customWidth="1"/>
    <col min="5128" max="5128" width="9.7109375" style="185" customWidth="1"/>
    <col min="5129" max="5129" width="1.140625" style="185" customWidth="1"/>
    <col min="5130" max="5376" width="8.85546875" style="185"/>
    <col min="5377" max="5377" width="3.7109375" style="185" customWidth="1"/>
    <col min="5378" max="5378" width="8.42578125" style="185" customWidth="1"/>
    <col min="5379" max="5379" width="6.42578125" style="185" customWidth="1"/>
    <col min="5380" max="5380" width="86.7109375" style="185" customWidth="1"/>
    <col min="5381" max="5381" width="3.42578125" style="185" customWidth="1"/>
    <col min="5382" max="5382" width="10.85546875" style="185" customWidth="1"/>
    <col min="5383" max="5383" width="5.7109375" style="185" customWidth="1"/>
    <col min="5384" max="5384" width="9.7109375" style="185" customWidth="1"/>
    <col min="5385" max="5385" width="1.140625" style="185" customWidth="1"/>
    <col min="5386" max="5632" width="8.85546875" style="185"/>
    <col min="5633" max="5633" width="3.7109375" style="185" customWidth="1"/>
    <col min="5634" max="5634" width="8.42578125" style="185" customWidth="1"/>
    <col min="5635" max="5635" width="6.42578125" style="185" customWidth="1"/>
    <col min="5636" max="5636" width="86.7109375" style="185" customWidth="1"/>
    <col min="5637" max="5637" width="3.42578125" style="185" customWidth="1"/>
    <col min="5638" max="5638" width="10.85546875" style="185" customWidth="1"/>
    <col min="5639" max="5639" width="5.7109375" style="185" customWidth="1"/>
    <col min="5640" max="5640" width="9.7109375" style="185" customWidth="1"/>
    <col min="5641" max="5641" width="1.140625" style="185" customWidth="1"/>
    <col min="5642" max="5888" width="8.85546875" style="185"/>
    <col min="5889" max="5889" width="3.7109375" style="185" customWidth="1"/>
    <col min="5890" max="5890" width="8.42578125" style="185" customWidth="1"/>
    <col min="5891" max="5891" width="6.42578125" style="185" customWidth="1"/>
    <col min="5892" max="5892" width="86.7109375" style="185" customWidth="1"/>
    <col min="5893" max="5893" width="3.42578125" style="185" customWidth="1"/>
    <col min="5894" max="5894" width="10.85546875" style="185" customWidth="1"/>
    <col min="5895" max="5895" width="5.7109375" style="185" customWidth="1"/>
    <col min="5896" max="5896" width="9.7109375" style="185" customWidth="1"/>
    <col min="5897" max="5897" width="1.140625" style="185" customWidth="1"/>
    <col min="5898" max="6144" width="8.85546875" style="185"/>
    <col min="6145" max="6145" width="3.7109375" style="185" customWidth="1"/>
    <col min="6146" max="6146" width="8.42578125" style="185" customWidth="1"/>
    <col min="6147" max="6147" width="6.42578125" style="185" customWidth="1"/>
    <col min="6148" max="6148" width="86.7109375" style="185" customWidth="1"/>
    <col min="6149" max="6149" width="3.42578125" style="185" customWidth="1"/>
    <col min="6150" max="6150" width="10.85546875" style="185" customWidth="1"/>
    <col min="6151" max="6151" width="5.7109375" style="185" customWidth="1"/>
    <col min="6152" max="6152" width="9.7109375" style="185" customWidth="1"/>
    <col min="6153" max="6153" width="1.140625" style="185" customWidth="1"/>
    <col min="6154" max="6400" width="8.85546875" style="185"/>
    <col min="6401" max="6401" width="3.7109375" style="185" customWidth="1"/>
    <col min="6402" max="6402" width="8.42578125" style="185" customWidth="1"/>
    <col min="6403" max="6403" width="6.42578125" style="185" customWidth="1"/>
    <col min="6404" max="6404" width="86.7109375" style="185" customWidth="1"/>
    <col min="6405" max="6405" width="3.42578125" style="185" customWidth="1"/>
    <col min="6406" max="6406" width="10.85546875" style="185" customWidth="1"/>
    <col min="6407" max="6407" width="5.7109375" style="185" customWidth="1"/>
    <col min="6408" max="6408" width="9.7109375" style="185" customWidth="1"/>
    <col min="6409" max="6409" width="1.140625" style="185" customWidth="1"/>
    <col min="6410" max="6656" width="8.85546875" style="185"/>
    <col min="6657" max="6657" width="3.7109375" style="185" customWidth="1"/>
    <col min="6658" max="6658" width="8.42578125" style="185" customWidth="1"/>
    <col min="6659" max="6659" width="6.42578125" style="185" customWidth="1"/>
    <col min="6660" max="6660" width="86.7109375" style="185" customWidth="1"/>
    <col min="6661" max="6661" width="3.42578125" style="185" customWidth="1"/>
    <col min="6662" max="6662" width="10.85546875" style="185" customWidth="1"/>
    <col min="6663" max="6663" width="5.7109375" style="185" customWidth="1"/>
    <col min="6664" max="6664" width="9.7109375" style="185" customWidth="1"/>
    <col min="6665" max="6665" width="1.140625" style="185" customWidth="1"/>
    <col min="6666" max="6912" width="8.85546875" style="185"/>
    <col min="6913" max="6913" width="3.7109375" style="185" customWidth="1"/>
    <col min="6914" max="6914" width="8.42578125" style="185" customWidth="1"/>
    <col min="6915" max="6915" width="6.42578125" style="185" customWidth="1"/>
    <col min="6916" max="6916" width="86.7109375" style="185" customWidth="1"/>
    <col min="6917" max="6917" width="3.42578125" style="185" customWidth="1"/>
    <col min="6918" max="6918" width="10.85546875" style="185" customWidth="1"/>
    <col min="6919" max="6919" width="5.7109375" style="185" customWidth="1"/>
    <col min="6920" max="6920" width="9.7109375" style="185" customWidth="1"/>
    <col min="6921" max="6921" width="1.140625" style="185" customWidth="1"/>
    <col min="6922" max="7168" width="8.85546875" style="185"/>
    <col min="7169" max="7169" width="3.7109375" style="185" customWidth="1"/>
    <col min="7170" max="7170" width="8.42578125" style="185" customWidth="1"/>
    <col min="7171" max="7171" width="6.42578125" style="185" customWidth="1"/>
    <col min="7172" max="7172" width="86.7109375" style="185" customWidth="1"/>
    <col min="7173" max="7173" width="3.42578125" style="185" customWidth="1"/>
    <col min="7174" max="7174" width="10.85546875" style="185" customWidth="1"/>
    <col min="7175" max="7175" width="5.7109375" style="185" customWidth="1"/>
    <col min="7176" max="7176" width="9.7109375" style="185" customWidth="1"/>
    <col min="7177" max="7177" width="1.140625" style="185" customWidth="1"/>
    <col min="7178" max="7424" width="8.85546875" style="185"/>
    <col min="7425" max="7425" width="3.7109375" style="185" customWidth="1"/>
    <col min="7426" max="7426" width="8.42578125" style="185" customWidth="1"/>
    <col min="7427" max="7427" width="6.42578125" style="185" customWidth="1"/>
    <col min="7428" max="7428" width="86.7109375" style="185" customWidth="1"/>
    <col min="7429" max="7429" width="3.42578125" style="185" customWidth="1"/>
    <col min="7430" max="7430" width="10.85546875" style="185" customWidth="1"/>
    <col min="7431" max="7431" width="5.7109375" style="185" customWidth="1"/>
    <col min="7432" max="7432" width="9.7109375" style="185" customWidth="1"/>
    <col min="7433" max="7433" width="1.140625" style="185" customWidth="1"/>
    <col min="7434" max="7680" width="8.85546875" style="185"/>
    <col min="7681" max="7681" width="3.7109375" style="185" customWidth="1"/>
    <col min="7682" max="7682" width="8.42578125" style="185" customWidth="1"/>
    <col min="7683" max="7683" width="6.42578125" style="185" customWidth="1"/>
    <col min="7684" max="7684" width="86.7109375" style="185" customWidth="1"/>
    <col min="7685" max="7685" width="3.42578125" style="185" customWidth="1"/>
    <col min="7686" max="7686" width="10.85546875" style="185" customWidth="1"/>
    <col min="7687" max="7687" width="5.7109375" style="185" customWidth="1"/>
    <col min="7688" max="7688" width="9.7109375" style="185" customWidth="1"/>
    <col min="7689" max="7689" width="1.140625" style="185" customWidth="1"/>
    <col min="7690" max="7936" width="8.85546875" style="185"/>
    <col min="7937" max="7937" width="3.7109375" style="185" customWidth="1"/>
    <col min="7938" max="7938" width="8.42578125" style="185" customWidth="1"/>
    <col min="7939" max="7939" width="6.42578125" style="185" customWidth="1"/>
    <col min="7940" max="7940" width="86.7109375" style="185" customWidth="1"/>
    <col min="7941" max="7941" width="3.42578125" style="185" customWidth="1"/>
    <col min="7942" max="7942" width="10.85546875" style="185" customWidth="1"/>
    <col min="7943" max="7943" width="5.7109375" style="185" customWidth="1"/>
    <col min="7944" max="7944" width="9.7109375" style="185" customWidth="1"/>
    <col min="7945" max="7945" width="1.140625" style="185" customWidth="1"/>
    <col min="7946" max="8192" width="8.85546875" style="185"/>
    <col min="8193" max="8193" width="3.7109375" style="185" customWidth="1"/>
    <col min="8194" max="8194" width="8.42578125" style="185" customWidth="1"/>
    <col min="8195" max="8195" width="6.42578125" style="185" customWidth="1"/>
    <col min="8196" max="8196" width="86.7109375" style="185" customWidth="1"/>
    <col min="8197" max="8197" width="3.42578125" style="185" customWidth="1"/>
    <col min="8198" max="8198" width="10.85546875" style="185" customWidth="1"/>
    <col min="8199" max="8199" width="5.7109375" style="185" customWidth="1"/>
    <col min="8200" max="8200" width="9.7109375" style="185" customWidth="1"/>
    <col min="8201" max="8201" width="1.140625" style="185" customWidth="1"/>
    <col min="8202" max="8448" width="8.85546875" style="185"/>
    <col min="8449" max="8449" width="3.7109375" style="185" customWidth="1"/>
    <col min="8450" max="8450" width="8.42578125" style="185" customWidth="1"/>
    <col min="8451" max="8451" width="6.42578125" style="185" customWidth="1"/>
    <col min="8452" max="8452" width="86.7109375" style="185" customWidth="1"/>
    <col min="8453" max="8453" width="3.42578125" style="185" customWidth="1"/>
    <col min="8454" max="8454" width="10.85546875" style="185" customWidth="1"/>
    <col min="8455" max="8455" width="5.7109375" style="185" customWidth="1"/>
    <col min="8456" max="8456" width="9.7109375" style="185" customWidth="1"/>
    <col min="8457" max="8457" width="1.140625" style="185" customWidth="1"/>
    <col min="8458" max="8704" width="8.85546875" style="185"/>
    <col min="8705" max="8705" width="3.7109375" style="185" customWidth="1"/>
    <col min="8706" max="8706" width="8.42578125" style="185" customWidth="1"/>
    <col min="8707" max="8707" width="6.42578125" style="185" customWidth="1"/>
    <col min="8708" max="8708" width="86.7109375" style="185" customWidth="1"/>
    <col min="8709" max="8709" width="3.42578125" style="185" customWidth="1"/>
    <col min="8710" max="8710" width="10.85546875" style="185" customWidth="1"/>
    <col min="8711" max="8711" width="5.7109375" style="185" customWidth="1"/>
    <col min="8712" max="8712" width="9.7109375" style="185" customWidth="1"/>
    <col min="8713" max="8713" width="1.140625" style="185" customWidth="1"/>
    <col min="8714" max="8960" width="8.85546875" style="185"/>
    <col min="8961" max="8961" width="3.7109375" style="185" customWidth="1"/>
    <col min="8962" max="8962" width="8.42578125" style="185" customWidth="1"/>
    <col min="8963" max="8963" width="6.42578125" style="185" customWidth="1"/>
    <col min="8964" max="8964" width="86.7109375" style="185" customWidth="1"/>
    <col min="8965" max="8965" width="3.42578125" style="185" customWidth="1"/>
    <col min="8966" max="8966" width="10.85546875" style="185" customWidth="1"/>
    <col min="8967" max="8967" width="5.7109375" style="185" customWidth="1"/>
    <col min="8968" max="8968" width="9.7109375" style="185" customWidth="1"/>
    <col min="8969" max="8969" width="1.140625" style="185" customWidth="1"/>
    <col min="8970" max="9216" width="8.85546875" style="185"/>
    <col min="9217" max="9217" width="3.7109375" style="185" customWidth="1"/>
    <col min="9218" max="9218" width="8.42578125" style="185" customWidth="1"/>
    <col min="9219" max="9219" width="6.42578125" style="185" customWidth="1"/>
    <col min="9220" max="9220" width="86.7109375" style="185" customWidth="1"/>
    <col min="9221" max="9221" width="3.42578125" style="185" customWidth="1"/>
    <col min="9222" max="9222" width="10.85546875" style="185" customWidth="1"/>
    <col min="9223" max="9223" width="5.7109375" style="185" customWidth="1"/>
    <col min="9224" max="9224" width="9.7109375" style="185" customWidth="1"/>
    <col min="9225" max="9225" width="1.140625" style="185" customWidth="1"/>
    <col min="9226" max="9472" width="8.85546875" style="185"/>
    <col min="9473" max="9473" width="3.7109375" style="185" customWidth="1"/>
    <col min="9474" max="9474" width="8.42578125" style="185" customWidth="1"/>
    <col min="9475" max="9475" width="6.42578125" style="185" customWidth="1"/>
    <col min="9476" max="9476" width="86.7109375" style="185" customWidth="1"/>
    <col min="9477" max="9477" width="3.42578125" style="185" customWidth="1"/>
    <col min="9478" max="9478" width="10.85546875" style="185" customWidth="1"/>
    <col min="9479" max="9479" width="5.7109375" style="185" customWidth="1"/>
    <col min="9480" max="9480" width="9.7109375" style="185" customWidth="1"/>
    <col min="9481" max="9481" width="1.140625" style="185" customWidth="1"/>
    <col min="9482" max="9728" width="8.85546875" style="185"/>
    <col min="9729" max="9729" width="3.7109375" style="185" customWidth="1"/>
    <col min="9730" max="9730" width="8.42578125" style="185" customWidth="1"/>
    <col min="9731" max="9731" width="6.42578125" style="185" customWidth="1"/>
    <col min="9732" max="9732" width="86.7109375" style="185" customWidth="1"/>
    <col min="9733" max="9733" width="3.42578125" style="185" customWidth="1"/>
    <col min="9734" max="9734" width="10.85546875" style="185" customWidth="1"/>
    <col min="9735" max="9735" width="5.7109375" style="185" customWidth="1"/>
    <col min="9736" max="9736" width="9.7109375" style="185" customWidth="1"/>
    <col min="9737" max="9737" width="1.140625" style="185" customWidth="1"/>
    <col min="9738" max="9984" width="8.85546875" style="185"/>
    <col min="9985" max="9985" width="3.7109375" style="185" customWidth="1"/>
    <col min="9986" max="9986" width="8.42578125" style="185" customWidth="1"/>
    <col min="9987" max="9987" width="6.42578125" style="185" customWidth="1"/>
    <col min="9988" max="9988" width="86.7109375" style="185" customWidth="1"/>
    <col min="9989" max="9989" width="3.42578125" style="185" customWidth="1"/>
    <col min="9990" max="9990" width="10.85546875" style="185" customWidth="1"/>
    <col min="9991" max="9991" width="5.7109375" style="185" customWidth="1"/>
    <col min="9992" max="9992" width="9.7109375" style="185" customWidth="1"/>
    <col min="9993" max="9993" width="1.140625" style="185" customWidth="1"/>
    <col min="9994" max="10240" width="8.85546875" style="185"/>
    <col min="10241" max="10241" width="3.7109375" style="185" customWidth="1"/>
    <col min="10242" max="10242" width="8.42578125" style="185" customWidth="1"/>
    <col min="10243" max="10243" width="6.42578125" style="185" customWidth="1"/>
    <col min="10244" max="10244" width="86.7109375" style="185" customWidth="1"/>
    <col min="10245" max="10245" width="3.42578125" style="185" customWidth="1"/>
    <col min="10246" max="10246" width="10.85546875" style="185" customWidth="1"/>
    <col min="10247" max="10247" width="5.7109375" style="185" customWidth="1"/>
    <col min="10248" max="10248" width="9.7109375" style="185" customWidth="1"/>
    <col min="10249" max="10249" width="1.140625" style="185" customWidth="1"/>
    <col min="10250" max="10496" width="8.85546875" style="185"/>
    <col min="10497" max="10497" width="3.7109375" style="185" customWidth="1"/>
    <col min="10498" max="10498" width="8.42578125" style="185" customWidth="1"/>
    <col min="10499" max="10499" width="6.42578125" style="185" customWidth="1"/>
    <col min="10500" max="10500" width="86.7109375" style="185" customWidth="1"/>
    <col min="10501" max="10501" width="3.42578125" style="185" customWidth="1"/>
    <col min="10502" max="10502" width="10.85546875" style="185" customWidth="1"/>
    <col min="10503" max="10503" width="5.7109375" style="185" customWidth="1"/>
    <col min="10504" max="10504" width="9.7109375" style="185" customWidth="1"/>
    <col min="10505" max="10505" width="1.140625" style="185" customWidth="1"/>
    <col min="10506" max="10752" width="8.85546875" style="185"/>
    <col min="10753" max="10753" width="3.7109375" style="185" customWidth="1"/>
    <col min="10754" max="10754" width="8.42578125" style="185" customWidth="1"/>
    <col min="10755" max="10755" width="6.42578125" style="185" customWidth="1"/>
    <col min="10756" max="10756" width="86.7109375" style="185" customWidth="1"/>
    <col min="10757" max="10757" width="3.42578125" style="185" customWidth="1"/>
    <col min="10758" max="10758" width="10.85546875" style="185" customWidth="1"/>
    <col min="10759" max="10759" width="5.7109375" style="185" customWidth="1"/>
    <col min="10760" max="10760" width="9.7109375" style="185" customWidth="1"/>
    <col min="10761" max="10761" width="1.140625" style="185" customWidth="1"/>
    <col min="10762" max="11008" width="8.85546875" style="185"/>
    <col min="11009" max="11009" width="3.7109375" style="185" customWidth="1"/>
    <col min="11010" max="11010" width="8.42578125" style="185" customWidth="1"/>
    <col min="11011" max="11011" width="6.42578125" style="185" customWidth="1"/>
    <col min="11012" max="11012" width="86.7109375" style="185" customWidth="1"/>
    <col min="11013" max="11013" width="3.42578125" style="185" customWidth="1"/>
    <col min="11014" max="11014" width="10.85546875" style="185" customWidth="1"/>
    <col min="11015" max="11015" width="5.7109375" style="185" customWidth="1"/>
    <col min="11016" max="11016" width="9.7109375" style="185" customWidth="1"/>
    <col min="11017" max="11017" width="1.140625" style="185" customWidth="1"/>
    <col min="11018" max="11264" width="8.85546875" style="185"/>
    <col min="11265" max="11265" width="3.7109375" style="185" customWidth="1"/>
    <col min="11266" max="11266" width="8.42578125" style="185" customWidth="1"/>
    <col min="11267" max="11267" width="6.42578125" style="185" customWidth="1"/>
    <col min="11268" max="11268" width="86.7109375" style="185" customWidth="1"/>
    <col min="11269" max="11269" width="3.42578125" style="185" customWidth="1"/>
    <col min="11270" max="11270" width="10.85546875" style="185" customWidth="1"/>
    <col min="11271" max="11271" width="5.7109375" style="185" customWidth="1"/>
    <col min="11272" max="11272" width="9.7109375" style="185" customWidth="1"/>
    <col min="11273" max="11273" width="1.140625" style="185" customWidth="1"/>
    <col min="11274" max="11520" width="8.85546875" style="185"/>
    <col min="11521" max="11521" width="3.7109375" style="185" customWidth="1"/>
    <col min="11522" max="11522" width="8.42578125" style="185" customWidth="1"/>
    <col min="11523" max="11523" width="6.42578125" style="185" customWidth="1"/>
    <col min="11524" max="11524" width="86.7109375" style="185" customWidth="1"/>
    <col min="11525" max="11525" width="3.42578125" style="185" customWidth="1"/>
    <col min="11526" max="11526" width="10.85546875" style="185" customWidth="1"/>
    <col min="11527" max="11527" width="5.7109375" style="185" customWidth="1"/>
    <col min="11528" max="11528" width="9.7109375" style="185" customWidth="1"/>
    <col min="11529" max="11529" width="1.140625" style="185" customWidth="1"/>
    <col min="11530" max="11776" width="8.85546875" style="185"/>
    <col min="11777" max="11777" width="3.7109375" style="185" customWidth="1"/>
    <col min="11778" max="11778" width="8.42578125" style="185" customWidth="1"/>
    <col min="11779" max="11779" width="6.42578125" style="185" customWidth="1"/>
    <col min="11780" max="11780" width="86.7109375" style="185" customWidth="1"/>
    <col min="11781" max="11781" width="3.42578125" style="185" customWidth="1"/>
    <col min="11782" max="11782" width="10.85546875" style="185" customWidth="1"/>
    <col min="11783" max="11783" width="5.7109375" style="185" customWidth="1"/>
    <col min="11784" max="11784" width="9.7109375" style="185" customWidth="1"/>
    <col min="11785" max="11785" width="1.140625" style="185" customWidth="1"/>
    <col min="11786" max="12032" width="8.85546875" style="185"/>
    <col min="12033" max="12033" width="3.7109375" style="185" customWidth="1"/>
    <col min="12034" max="12034" width="8.42578125" style="185" customWidth="1"/>
    <col min="12035" max="12035" width="6.42578125" style="185" customWidth="1"/>
    <col min="12036" max="12036" width="86.7109375" style="185" customWidth="1"/>
    <col min="12037" max="12037" width="3.42578125" style="185" customWidth="1"/>
    <col min="12038" max="12038" width="10.85546875" style="185" customWidth="1"/>
    <col min="12039" max="12039" width="5.7109375" style="185" customWidth="1"/>
    <col min="12040" max="12040" width="9.7109375" style="185" customWidth="1"/>
    <col min="12041" max="12041" width="1.140625" style="185" customWidth="1"/>
    <col min="12042" max="12288" width="8.85546875" style="185"/>
    <col min="12289" max="12289" width="3.7109375" style="185" customWidth="1"/>
    <col min="12290" max="12290" width="8.42578125" style="185" customWidth="1"/>
    <col min="12291" max="12291" width="6.42578125" style="185" customWidth="1"/>
    <col min="12292" max="12292" width="86.7109375" style="185" customWidth="1"/>
    <col min="12293" max="12293" width="3.42578125" style="185" customWidth="1"/>
    <col min="12294" max="12294" width="10.85546875" style="185" customWidth="1"/>
    <col min="12295" max="12295" width="5.7109375" style="185" customWidth="1"/>
    <col min="12296" max="12296" width="9.7109375" style="185" customWidth="1"/>
    <col min="12297" max="12297" width="1.140625" style="185" customWidth="1"/>
    <col min="12298" max="12544" width="8.85546875" style="185"/>
    <col min="12545" max="12545" width="3.7109375" style="185" customWidth="1"/>
    <col min="12546" max="12546" width="8.42578125" style="185" customWidth="1"/>
    <col min="12547" max="12547" width="6.42578125" style="185" customWidth="1"/>
    <col min="12548" max="12548" width="86.7109375" style="185" customWidth="1"/>
    <col min="12549" max="12549" width="3.42578125" style="185" customWidth="1"/>
    <col min="12550" max="12550" width="10.85546875" style="185" customWidth="1"/>
    <col min="12551" max="12551" width="5.7109375" style="185" customWidth="1"/>
    <col min="12552" max="12552" width="9.7109375" style="185" customWidth="1"/>
    <col min="12553" max="12553" width="1.140625" style="185" customWidth="1"/>
    <col min="12554" max="12800" width="8.85546875" style="185"/>
    <col min="12801" max="12801" width="3.7109375" style="185" customWidth="1"/>
    <col min="12802" max="12802" width="8.42578125" style="185" customWidth="1"/>
    <col min="12803" max="12803" width="6.42578125" style="185" customWidth="1"/>
    <col min="12804" max="12804" width="86.7109375" style="185" customWidth="1"/>
    <col min="12805" max="12805" width="3.42578125" style="185" customWidth="1"/>
    <col min="12806" max="12806" width="10.85546875" style="185" customWidth="1"/>
    <col min="12807" max="12807" width="5.7109375" style="185" customWidth="1"/>
    <col min="12808" max="12808" width="9.7109375" style="185" customWidth="1"/>
    <col min="12809" max="12809" width="1.140625" style="185" customWidth="1"/>
    <col min="12810" max="13056" width="8.85546875" style="185"/>
    <col min="13057" max="13057" width="3.7109375" style="185" customWidth="1"/>
    <col min="13058" max="13058" width="8.42578125" style="185" customWidth="1"/>
    <col min="13059" max="13059" width="6.42578125" style="185" customWidth="1"/>
    <col min="13060" max="13060" width="86.7109375" style="185" customWidth="1"/>
    <col min="13061" max="13061" width="3.42578125" style="185" customWidth="1"/>
    <col min="13062" max="13062" width="10.85546875" style="185" customWidth="1"/>
    <col min="13063" max="13063" width="5.7109375" style="185" customWidth="1"/>
    <col min="13064" max="13064" width="9.7109375" style="185" customWidth="1"/>
    <col min="13065" max="13065" width="1.140625" style="185" customWidth="1"/>
    <col min="13066" max="13312" width="8.85546875" style="185"/>
    <col min="13313" max="13313" width="3.7109375" style="185" customWidth="1"/>
    <col min="13314" max="13314" width="8.42578125" style="185" customWidth="1"/>
    <col min="13315" max="13315" width="6.42578125" style="185" customWidth="1"/>
    <col min="13316" max="13316" width="86.7109375" style="185" customWidth="1"/>
    <col min="13317" max="13317" width="3.42578125" style="185" customWidth="1"/>
    <col min="13318" max="13318" width="10.85546875" style="185" customWidth="1"/>
    <col min="13319" max="13319" width="5.7109375" style="185" customWidth="1"/>
    <col min="13320" max="13320" width="9.7109375" style="185" customWidth="1"/>
    <col min="13321" max="13321" width="1.140625" style="185" customWidth="1"/>
    <col min="13322" max="13568" width="8.85546875" style="185"/>
    <col min="13569" max="13569" width="3.7109375" style="185" customWidth="1"/>
    <col min="13570" max="13570" width="8.42578125" style="185" customWidth="1"/>
    <col min="13571" max="13571" width="6.42578125" style="185" customWidth="1"/>
    <col min="13572" max="13572" width="86.7109375" style="185" customWidth="1"/>
    <col min="13573" max="13573" width="3.42578125" style="185" customWidth="1"/>
    <col min="13574" max="13574" width="10.85546875" style="185" customWidth="1"/>
    <col min="13575" max="13575" width="5.7109375" style="185" customWidth="1"/>
    <col min="13576" max="13576" width="9.7109375" style="185" customWidth="1"/>
    <col min="13577" max="13577" width="1.140625" style="185" customWidth="1"/>
    <col min="13578" max="13824" width="8.85546875" style="185"/>
    <col min="13825" max="13825" width="3.7109375" style="185" customWidth="1"/>
    <col min="13826" max="13826" width="8.42578125" style="185" customWidth="1"/>
    <col min="13827" max="13827" width="6.42578125" style="185" customWidth="1"/>
    <col min="13828" max="13828" width="86.7109375" style="185" customWidth="1"/>
    <col min="13829" max="13829" width="3.42578125" style="185" customWidth="1"/>
    <col min="13830" max="13830" width="10.85546875" style="185" customWidth="1"/>
    <col min="13831" max="13831" width="5.7109375" style="185" customWidth="1"/>
    <col min="13832" max="13832" width="9.7109375" style="185" customWidth="1"/>
    <col min="13833" max="13833" width="1.140625" style="185" customWidth="1"/>
    <col min="13834" max="14080" width="8.85546875" style="185"/>
    <col min="14081" max="14081" width="3.7109375" style="185" customWidth="1"/>
    <col min="14082" max="14082" width="8.42578125" style="185" customWidth="1"/>
    <col min="14083" max="14083" width="6.42578125" style="185" customWidth="1"/>
    <col min="14084" max="14084" width="86.7109375" style="185" customWidth="1"/>
    <col min="14085" max="14085" width="3.42578125" style="185" customWidth="1"/>
    <col min="14086" max="14086" width="10.85546875" style="185" customWidth="1"/>
    <col min="14087" max="14087" width="5.7109375" style="185" customWidth="1"/>
    <col min="14088" max="14088" width="9.7109375" style="185" customWidth="1"/>
    <col min="14089" max="14089" width="1.140625" style="185" customWidth="1"/>
    <col min="14090" max="14336" width="8.85546875" style="185"/>
    <col min="14337" max="14337" width="3.7109375" style="185" customWidth="1"/>
    <col min="14338" max="14338" width="8.42578125" style="185" customWidth="1"/>
    <col min="14339" max="14339" width="6.42578125" style="185" customWidth="1"/>
    <col min="14340" max="14340" width="86.7109375" style="185" customWidth="1"/>
    <col min="14341" max="14341" width="3.42578125" style="185" customWidth="1"/>
    <col min="14342" max="14342" width="10.85546875" style="185" customWidth="1"/>
    <col min="14343" max="14343" width="5.7109375" style="185" customWidth="1"/>
    <col min="14344" max="14344" width="9.7109375" style="185" customWidth="1"/>
    <col min="14345" max="14345" width="1.140625" style="185" customWidth="1"/>
    <col min="14346" max="14592" width="8.85546875" style="185"/>
    <col min="14593" max="14593" width="3.7109375" style="185" customWidth="1"/>
    <col min="14594" max="14594" width="8.42578125" style="185" customWidth="1"/>
    <col min="14595" max="14595" width="6.42578125" style="185" customWidth="1"/>
    <col min="14596" max="14596" width="86.7109375" style="185" customWidth="1"/>
    <col min="14597" max="14597" width="3.42578125" style="185" customWidth="1"/>
    <col min="14598" max="14598" width="10.85546875" style="185" customWidth="1"/>
    <col min="14599" max="14599" width="5.7109375" style="185" customWidth="1"/>
    <col min="14600" max="14600" width="9.7109375" style="185" customWidth="1"/>
    <col min="14601" max="14601" width="1.140625" style="185" customWidth="1"/>
    <col min="14602" max="14848" width="8.85546875" style="185"/>
    <col min="14849" max="14849" width="3.7109375" style="185" customWidth="1"/>
    <col min="14850" max="14850" width="8.42578125" style="185" customWidth="1"/>
    <col min="14851" max="14851" width="6.42578125" style="185" customWidth="1"/>
    <col min="14852" max="14852" width="86.7109375" style="185" customWidth="1"/>
    <col min="14853" max="14853" width="3.42578125" style="185" customWidth="1"/>
    <col min="14854" max="14854" width="10.85546875" style="185" customWidth="1"/>
    <col min="14855" max="14855" width="5.7109375" style="185" customWidth="1"/>
    <col min="14856" max="14856" width="9.7109375" style="185" customWidth="1"/>
    <col min="14857" max="14857" width="1.140625" style="185" customWidth="1"/>
    <col min="14858" max="15104" width="8.85546875" style="185"/>
    <col min="15105" max="15105" width="3.7109375" style="185" customWidth="1"/>
    <col min="15106" max="15106" width="8.42578125" style="185" customWidth="1"/>
    <col min="15107" max="15107" width="6.42578125" style="185" customWidth="1"/>
    <col min="15108" max="15108" width="86.7109375" style="185" customWidth="1"/>
    <col min="15109" max="15109" width="3.42578125" style="185" customWidth="1"/>
    <col min="15110" max="15110" width="10.85546875" style="185" customWidth="1"/>
    <col min="15111" max="15111" width="5.7109375" style="185" customWidth="1"/>
    <col min="15112" max="15112" width="9.7109375" style="185" customWidth="1"/>
    <col min="15113" max="15113" width="1.140625" style="185" customWidth="1"/>
    <col min="15114" max="15360" width="8.85546875" style="185"/>
    <col min="15361" max="15361" width="3.7109375" style="185" customWidth="1"/>
    <col min="15362" max="15362" width="8.42578125" style="185" customWidth="1"/>
    <col min="15363" max="15363" width="6.42578125" style="185" customWidth="1"/>
    <col min="15364" max="15364" width="86.7109375" style="185" customWidth="1"/>
    <col min="15365" max="15365" width="3.42578125" style="185" customWidth="1"/>
    <col min="15366" max="15366" width="10.85546875" style="185" customWidth="1"/>
    <col min="15367" max="15367" width="5.7109375" style="185" customWidth="1"/>
    <col min="15368" max="15368" width="9.7109375" style="185" customWidth="1"/>
    <col min="15369" max="15369" width="1.140625" style="185" customWidth="1"/>
    <col min="15370" max="15616" width="8.85546875" style="185"/>
    <col min="15617" max="15617" width="3.7109375" style="185" customWidth="1"/>
    <col min="15618" max="15618" width="8.42578125" style="185" customWidth="1"/>
    <col min="15619" max="15619" width="6.42578125" style="185" customWidth="1"/>
    <col min="15620" max="15620" width="86.7109375" style="185" customWidth="1"/>
    <col min="15621" max="15621" width="3.42578125" style="185" customWidth="1"/>
    <col min="15622" max="15622" width="10.85546875" style="185" customWidth="1"/>
    <col min="15623" max="15623" width="5.7109375" style="185" customWidth="1"/>
    <col min="15624" max="15624" width="9.7109375" style="185" customWidth="1"/>
    <col min="15625" max="15625" width="1.140625" style="185" customWidth="1"/>
    <col min="15626" max="15872" width="8.85546875" style="185"/>
    <col min="15873" max="15873" width="3.7109375" style="185" customWidth="1"/>
    <col min="15874" max="15874" width="8.42578125" style="185" customWidth="1"/>
    <col min="15875" max="15875" width="6.42578125" style="185" customWidth="1"/>
    <col min="15876" max="15876" width="86.7109375" style="185" customWidth="1"/>
    <col min="15877" max="15877" width="3.42578125" style="185" customWidth="1"/>
    <col min="15878" max="15878" width="10.85546875" style="185" customWidth="1"/>
    <col min="15879" max="15879" width="5.7109375" style="185" customWidth="1"/>
    <col min="15880" max="15880" width="9.7109375" style="185" customWidth="1"/>
    <col min="15881" max="15881" width="1.140625" style="185" customWidth="1"/>
    <col min="15882" max="16128" width="8.85546875" style="185"/>
    <col min="16129" max="16129" width="3.7109375" style="185" customWidth="1"/>
    <col min="16130" max="16130" width="8.42578125" style="185" customWidth="1"/>
    <col min="16131" max="16131" width="6.42578125" style="185" customWidth="1"/>
    <col min="16132" max="16132" width="86.7109375" style="185" customWidth="1"/>
    <col min="16133" max="16133" width="3.42578125" style="185" customWidth="1"/>
    <col min="16134" max="16134" width="10.85546875" style="185" customWidth="1"/>
    <col min="16135" max="16135" width="5.7109375" style="185" customWidth="1"/>
    <col min="16136" max="16136" width="9.7109375" style="185" customWidth="1"/>
    <col min="16137" max="16137" width="1.140625" style="185" customWidth="1"/>
    <col min="16138" max="16384" width="8.85546875" style="185"/>
  </cols>
  <sheetData>
    <row r="1" spans="1:9" ht="15.75" customHeight="1" x14ac:dyDescent="0.2">
      <c r="A1" s="182"/>
      <c r="B1" s="182"/>
      <c r="C1" s="182"/>
      <c r="D1" s="182"/>
      <c r="E1" s="182"/>
      <c r="F1" s="182"/>
      <c r="G1" s="182"/>
      <c r="H1" s="183"/>
      <c r="I1" s="184"/>
    </row>
    <row r="2" spans="1:9" ht="15.75" customHeight="1" x14ac:dyDescent="0.2">
      <c r="A2" s="461" t="s">
        <v>510</v>
      </c>
      <c r="B2" s="461"/>
      <c r="C2" s="461"/>
      <c r="D2" s="461"/>
      <c r="E2" s="461"/>
      <c r="F2" s="461"/>
      <c r="G2" s="461"/>
      <c r="H2" s="461"/>
      <c r="I2" s="184"/>
    </row>
    <row r="3" spans="1:9" s="186" customFormat="1" ht="15.75" customHeight="1" x14ac:dyDescent="0.2">
      <c r="A3" s="462" t="s">
        <v>511</v>
      </c>
      <c r="B3" s="462"/>
      <c r="C3" s="462"/>
      <c r="D3" s="462"/>
      <c r="E3" s="462"/>
      <c r="F3" s="462"/>
      <c r="G3" s="462"/>
      <c r="H3" s="462"/>
    </row>
    <row r="4" spans="1:9" ht="15.75" customHeight="1" x14ac:dyDescent="0.2">
      <c r="A4" s="463" t="s">
        <v>512</v>
      </c>
      <c r="B4" s="463"/>
      <c r="C4" s="463"/>
      <c r="D4" s="463"/>
      <c r="E4" s="463"/>
      <c r="F4" s="463"/>
      <c r="G4" s="463"/>
      <c r="H4" s="463"/>
      <c r="I4" s="187"/>
    </row>
    <row r="5" spans="1:9" ht="15.75" customHeight="1" x14ac:dyDescent="0.2">
      <c r="A5" s="188"/>
      <c r="B5" s="189"/>
      <c r="C5" s="190"/>
      <c r="D5" s="191"/>
      <c r="E5" s="191"/>
      <c r="F5" s="191"/>
      <c r="G5" s="191"/>
      <c r="H5" s="192"/>
      <c r="I5" s="193"/>
    </row>
    <row r="6" spans="1:9" ht="15.75" customHeight="1" x14ac:dyDescent="0.2">
      <c r="A6" s="188" t="s">
        <v>513</v>
      </c>
      <c r="B6" s="194"/>
      <c r="C6" s="190"/>
      <c r="D6" s="191"/>
      <c r="E6" s="191"/>
      <c r="F6" s="191"/>
      <c r="G6" s="191"/>
      <c r="H6" s="192"/>
      <c r="I6" s="193"/>
    </row>
    <row r="7" spans="1:9" ht="15.75" customHeight="1" x14ac:dyDescent="0.2">
      <c r="A7" s="195"/>
      <c r="B7" s="196"/>
      <c r="C7" s="460"/>
      <c r="D7" s="460"/>
      <c r="E7" s="460"/>
      <c r="F7" s="460"/>
      <c r="G7" s="460"/>
      <c r="H7" s="460"/>
      <c r="I7" s="460"/>
    </row>
    <row r="8" spans="1:9" ht="15.75" customHeight="1" x14ac:dyDescent="0.2">
      <c r="A8" s="195"/>
      <c r="B8" s="459" t="s">
        <v>514</v>
      </c>
      <c r="C8" s="459"/>
      <c r="D8" s="459"/>
      <c r="E8" s="459"/>
      <c r="F8" s="459"/>
      <c r="G8" s="459"/>
      <c r="H8" s="459"/>
      <c r="I8" s="459"/>
    </row>
    <row r="9" spans="1:9" ht="15.75" customHeight="1" x14ac:dyDescent="0.2">
      <c r="A9" s="197"/>
      <c r="B9" s="198"/>
      <c r="C9" s="199"/>
      <c r="D9" s="199"/>
      <c r="E9" s="199"/>
      <c r="F9" s="199"/>
      <c r="G9" s="199"/>
      <c r="H9" s="200"/>
      <c r="I9" s="199"/>
    </row>
    <row r="10" spans="1:9" ht="15.75" customHeight="1" x14ac:dyDescent="0.2">
      <c r="A10" s="201"/>
      <c r="B10" s="202">
        <v>1</v>
      </c>
      <c r="C10" s="203" t="s">
        <v>515</v>
      </c>
      <c r="D10" s="204" t="s">
        <v>516</v>
      </c>
      <c r="E10" s="204" t="s">
        <v>517</v>
      </c>
      <c r="F10" s="204" t="s">
        <v>0</v>
      </c>
      <c r="G10" s="205">
        <v>1</v>
      </c>
      <c r="H10" s="206">
        <v>0.66666666666666663</v>
      </c>
      <c r="I10" s="207"/>
    </row>
    <row r="11" spans="1:9" s="186" customFormat="1" ht="15.75" customHeight="1" x14ac:dyDescent="0.2">
      <c r="A11" s="208"/>
      <c r="B11" s="209">
        <v>2</v>
      </c>
      <c r="C11" s="210" t="s">
        <v>515</v>
      </c>
      <c r="D11" s="211" t="s">
        <v>518</v>
      </c>
      <c r="E11" s="212" t="s">
        <v>517</v>
      </c>
      <c r="F11" s="212" t="s">
        <v>0</v>
      </c>
      <c r="G11" s="213">
        <v>10</v>
      </c>
      <c r="H11" s="214">
        <f t="shared" ref="H11:H16" si="0">H10+TIME(0,G10,0)</f>
        <v>0.66736111111111107</v>
      </c>
    </row>
    <row r="12" spans="1:9" ht="15.75" customHeight="1" x14ac:dyDescent="0.2">
      <c r="A12" s="215"/>
      <c r="B12" s="216">
        <v>3</v>
      </c>
      <c r="C12" s="217" t="s">
        <v>515</v>
      </c>
      <c r="D12" s="218" t="s">
        <v>519</v>
      </c>
      <c r="E12" s="204" t="s">
        <v>517</v>
      </c>
      <c r="F12" s="204" t="s">
        <v>0</v>
      </c>
      <c r="G12" s="205">
        <v>5</v>
      </c>
      <c r="H12" s="206">
        <f t="shared" si="0"/>
        <v>0.67430555555555549</v>
      </c>
      <c r="I12" s="207"/>
    </row>
    <row r="13" spans="1:9" s="186" customFormat="1" ht="15.75" customHeight="1" x14ac:dyDescent="0.2">
      <c r="A13" s="208"/>
      <c r="B13" s="209">
        <v>4</v>
      </c>
      <c r="C13" s="210" t="s">
        <v>183</v>
      </c>
      <c r="D13" s="219" t="s">
        <v>520</v>
      </c>
      <c r="E13" s="212" t="s">
        <v>517</v>
      </c>
      <c r="F13" s="212" t="s">
        <v>0</v>
      </c>
      <c r="G13" s="213">
        <v>5</v>
      </c>
      <c r="H13" s="214">
        <f t="shared" si="0"/>
        <v>0.6777777777777777</v>
      </c>
    </row>
    <row r="14" spans="1:9" s="225" customFormat="1" ht="15.75" customHeight="1" x14ac:dyDescent="0.2">
      <c r="A14" s="220"/>
      <c r="B14" s="221">
        <v>5</v>
      </c>
      <c r="C14" s="222" t="s">
        <v>186</v>
      </c>
      <c r="D14" s="223" t="s">
        <v>521</v>
      </c>
      <c r="E14" s="222" t="s">
        <v>517</v>
      </c>
      <c r="F14" s="222" t="s">
        <v>182</v>
      </c>
      <c r="G14" s="224">
        <v>10</v>
      </c>
      <c r="H14" s="206">
        <f t="shared" si="0"/>
        <v>0.68124999999999991</v>
      </c>
    </row>
    <row r="15" spans="1:9" s="186" customFormat="1" ht="15.75" customHeight="1" x14ac:dyDescent="0.2">
      <c r="A15" s="208"/>
      <c r="B15" s="209">
        <v>6</v>
      </c>
      <c r="C15" s="210" t="s">
        <v>184</v>
      </c>
      <c r="D15" s="226" t="s">
        <v>522</v>
      </c>
      <c r="E15" s="212" t="s">
        <v>517</v>
      </c>
      <c r="F15" s="212" t="s">
        <v>182</v>
      </c>
      <c r="G15" s="213">
        <v>89</v>
      </c>
      <c r="H15" s="214">
        <f t="shared" si="0"/>
        <v>0.68819444444444433</v>
      </c>
    </row>
    <row r="16" spans="1:9" ht="15.75" customHeight="1" x14ac:dyDescent="0.2">
      <c r="A16" s="215"/>
      <c r="B16" s="227">
        <v>7</v>
      </c>
      <c r="C16" s="204" t="s">
        <v>515</v>
      </c>
      <c r="D16" s="204" t="s">
        <v>185</v>
      </c>
      <c r="E16" s="204" t="s">
        <v>517</v>
      </c>
      <c r="F16" s="204" t="s">
        <v>182</v>
      </c>
      <c r="G16" s="205">
        <v>5</v>
      </c>
      <c r="H16" s="206">
        <f t="shared" si="0"/>
        <v>0.74999999999999989</v>
      </c>
      <c r="I16" s="207"/>
    </row>
    <row r="17" spans="1:9" s="225" customFormat="1" ht="15.75" customHeight="1" x14ac:dyDescent="0.2">
      <c r="A17" s="228"/>
      <c r="B17" s="229"/>
      <c r="C17" s="230"/>
      <c r="D17" s="230"/>
      <c r="E17" s="230"/>
      <c r="F17" s="230"/>
      <c r="G17" s="231"/>
      <c r="H17" s="232"/>
      <c r="I17" s="233"/>
    </row>
    <row r="18" spans="1:9" ht="15.75" customHeight="1" x14ac:dyDescent="0.2">
      <c r="A18" s="195"/>
      <c r="B18" s="196"/>
      <c r="C18" s="460"/>
      <c r="D18" s="460"/>
      <c r="E18" s="460"/>
      <c r="F18" s="460"/>
      <c r="G18" s="460"/>
      <c r="H18" s="460"/>
      <c r="I18" s="460"/>
    </row>
    <row r="19" spans="1:9" ht="15.75" customHeight="1" x14ac:dyDescent="0.2">
      <c r="A19" s="195"/>
      <c r="B19" s="459" t="s">
        <v>523</v>
      </c>
      <c r="C19" s="459"/>
      <c r="D19" s="459"/>
      <c r="E19" s="459"/>
      <c r="F19" s="459"/>
      <c r="G19" s="459"/>
      <c r="H19" s="459"/>
      <c r="I19" s="459"/>
    </row>
    <row r="20" spans="1:9" ht="15.75" customHeight="1" x14ac:dyDescent="0.2">
      <c r="A20" s="197"/>
      <c r="B20" s="198"/>
      <c r="C20" s="199"/>
      <c r="D20" s="199"/>
      <c r="E20" s="199"/>
      <c r="F20" s="199"/>
      <c r="G20" s="199"/>
      <c r="H20" s="200"/>
      <c r="I20" s="199"/>
    </row>
    <row r="21" spans="1:9" ht="15.75" customHeight="1" x14ac:dyDescent="0.2">
      <c r="A21" s="201"/>
      <c r="B21" s="202">
        <v>1</v>
      </c>
      <c r="C21" s="203" t="s">
        <v>515</v>
      </c>
      <c r="D21" s="204" t="s">
        <v>516</v>
      </c>
      <c r="E21" s="204" t="s">
        <v>517</v>
      </c>
      <c r="F21" s="204" t="s">
        <v>0</v>
      </c>
      <c r="G21" s="205">
        <v>1</v>
      </c>
      <c r="H21" s="206">
        <v>0.66666666666666663</v>
      </c>
      <c r="I21" s="207"/>
    </row>
    <row r="22" spans="1:9" s="186" customFormat="1" ht="15.75" customHeight="1" x14ac:dyDescent="0.2">
      <c r="A22" s="208"/>
      <c r="B22" s="209">
        <v>2</v>
      </c>
      <c r="C22" s="210" t="s">
        <v>515</v>
      </c>
      <c r="D22" s="218" t="s">
        <v>519</v>
      </c>
      <c r="E22" s="212" t="s">
        <v>517</v>
      </c>
      <c r="F22" s="212" t="s">
        <v>0</v>
      </c>
      <c r="G22" s="213">
        <v>9</v>
      </c>
      <c r="H22" s="214">
        <f t="shared" ref="H22:H27" si="1">H21+TIME(0,G21,0)</f>
        <v>0.66736111111111107</v>
      </c>
    </row>
    <row r="23" spans="1:9" ht="15.75" customHeight="1" x14ac:dyDescent="0.2">
      <c r="A23" s="215"/>
      <c r="B23" s="216">
        <v>3</v>
      </c>
      <c r="C23" s="217" t="s">
        <v>186</v>
      </c>
      <c r="D23" s="223" t="s">
        <v>521</v>
      </c>
      <c r="E23" s="204" t="s">
        <v>517</v>
      </c>
      <c r="F23" s="204" t="s">
        <v>0</v>
      </c>
      <c r="G23" s="205">
        <v>20</v>
      </c>
      <c r="H23" s="206">
        <f t="shared" si="1"/>
        <v>0.67361111111111105</v>
      </c>
      <c r="I23" s="207"/>
    </row>
    <row r="24" spans="1:9" s="186" customFormat="1" ht="15.75" customHeight="1" x14ac:dyDescent="0.2">
      <c r="A24" s="208"/>
      <c r="B24" s="209">
        <v>4</v>
      </c>
      <c r="C24" s="210" t="s">
        <v>184</v>
      </c>
      <c r="D24" s="234" t="s">
        <v>524</v>
      </c>
      <c r="E24" s="212" t="s">
        <v>517</v>
      </c>
      <c r="F24" s="212" t="s">
        <v>182</v>
      </c>
      <c r="G24" s="213">
        <v>30</v>
      </c>
      <c r="H24" s="214">
        <f t="shared" si="1"/>
        <v>0.68749999999999989</v>
      </c>
    </row>
    <row r="25" spans="1:9" s="225" customFormat="1" ht="15.75" customHeight="1" x14ac:dyDescent="0.2">
      <c r="A25" s="220"/>
      <c r="B25" s="221">
        <v>5</v>
      </c>
      <c r="C25" s="222" t="s">
        <v>184</v>
      </c>
      <c r="D25" s="234" t="s">
        <v>525</v>
      </c>
      <c r="E25" s="222" t="s">
        <v>517</v>
      </c>
      <c r="F25" s="222" t="s">
        <v>182</v>
      </c>
      <c r="G25" s="224">
        <v>30</v>
      </c>
      <c r="H25" s="206">
        <f t="shared" si="1"/>
        <v>0.70833333333333326</v>
      </c>
    </row>
    <row r="26" spans="1:9" s="186" customFormat="1" ht="15.75" customHeight="1" x14ac:dyDescent="0.2">
      <c r="A26" s="208"/>
      <c r="B26" s="209">
        <v>6</v>
      </c>
      <c r="C26" s="210" t="s">
        <v>184</v>
      </c>
      <c r="D26" s="234" t="s">
        <v>526</v>
      </c>
      <c r="E26" s="212" t="s">
        <v>517</v>
      </c>
      <c r="F26" s="212" t="s">
        <v>182</v>
      </c>
      <c r="G26" s="213">
        <v>30</v>
      </c>
      <c r="H26" s="214">
        <f t="shared" si="1"/>
        <v>0.72916666666666663</v>
      </c>
    </row>
    <row r="27" spans="1:9" ht="15.75" customHeight="1" x14ac:dyDescent="0.2">
      <c r="A27" s="215"/>
      <c r="B27" s="227">
        <v>7</v>
      </c>
      <c r="C27" s="204" t="s">
        <v>515</v>
      </c>
      <c r="D27" s="204" t="s">
        <v>185</v>
      </c>
      <c r="E27" s="204" t="s">
        <v>517</v>
      </c>
      <c r="F27" s="204" t="s">
        <v>182</v>
      </c>
      <c r="G27" s="205">
        <v>5</v>
      </c>
      <c r="H27" s="206">
        <f t="shared" si="1"/>
        <v>0.75</v>
      </c>
      <c r="I27" s="207"/>
    </row>
    <row r="28" spans="1:9" s="225" customFormat="1" ht="15.75" customHeight="1" x14ac:dyDescent="0.2">
      <c r="A28" s="228"/>
      <c r="B28" s="229"/>
      <c r="C28" s="230"/>
      <c r="D28" s="230"/>
      <c r="E28" s="230"/>
      <c r="F28" s="230"/>
      <c r="G28" s="231"/>
      <c r="H28" s="232"/>
      <c r="I28" s="233"/>
    </row>
    <row r="29" spans="1:9" ht="15.75" customHeight="1" x14ac:dyDescent="0.2">
      <c r="A29" s="195"/>
      <c r="B29" s="196"/>
      <c r="C29" s="460"/>
      <c r="D29" s="460"/>
      <c r="E29" s="460"/>
      <c r="F29" s="460"/>
      <c r="G29" s="460"/>
      <c r="H29" s="460"/>
      <c r="I29" s="460"/>
    </row>
    <row r="30" spans="1:9" ht="15.75" customHeight="1" x14ac:dyDescent="0.2">
      <c r="A30" s="195"/>
      <c r="B30" s="459" t="s">
        <v>527</v>
      </c>
      <c r="C30" s="459"/>
      <c r="D30" s="459"/>
      <c r="E30" s="459"/>
      <c r="F30" s="459"/>
      <c r="G30" s="459"/>
      <c r="H30" s="459"/>
      <c r="I30" s="459"/>
    </row>
    <row r="31" spans="1:9" ht="15.75" customHeight="1" x14ac:dyDescent="0.2">
      <c r="A31" s="197"/>
      <c r="B31" s="198"/>
      <c r="C31" s="199"/>
      <c r="D31" s="199"/>
      <c r="E31" s="199"/>
      <c r="F31" s="199"/>
      <c r="G31" s="199"/>
      <c r="H31" s="200"/>
      <c r="I31" s="199"/>
    </row>
    <row r="32" spans="1:9" ht="15.75" customHeight="1" x14ac:dyDescent="0.2">
      <c r="A32" s="201"/>
      <c r="B32" s="202">
        <v>15</v>
      </c>
      <c r="C32" s="203" t="s">
        <v>515</v>
      </c>
      <c r="D32" s="204" t="s">
        <v>516</v>
      </c>
      <c r="E32" s="204" t="s">
        <v>517</v>
      </c>
      <c r="F32" s="204" t="s">
        <v>0</v>
      </c>
      <c r="G32" s="205">
        <v>1</v>
      </c>
      <c r="H32" s="206">
        <v>0.66666666666666663</v>
      </c>
      <c r="I32" s="207"/>
    </row>
    <row r="33" spans="1:9" s="186" customFormat="1" ht="15.75" customHeight="1" x14ac:dyDescent="0.2">
      <c r="A33" s="208"/>
      <c r="B33" s="209">
        <v>16</v>
      </c>
      <c r="C33" s="210" t="s">
        <v>515</v>
      </c>
      <c r="D33" s="218" t="s">
        <v>519</v>
      </c>
      <c r="E33" s="212" t="s">
        <v>517</v>
      </c>
      <c r="F33" s="212" t="s">
        <v>0</v>
      </c>
      <c r="G33" s="213">
        <v>5</v>
      </c>
      <c r="H33" s="214">
        <f t="shared" ref="H33:H40" si="2">H32+TIME(0,G32,0)</f>
        <v>0.66736111111111107</v>
      </c>
    </row>
    <row r="34" spans="1:9" ht="15.75" customHeight="1" x14ac:dyDescent="0.2">
      <c r="A34" s="215"/>
      <c r="B34" s="216">
        <v>17</v>
      </c>
      <c r="C34" s="217" t="s">
        <v>184</v>
      </c>
      <c r="D34" s="211" t="s">
        <v>528</v>
      </c>
      <c r="E34" s="204" t="s">
        <v>517</v>
      </c>
      <c r="F34" s="204" t="s">
        <v>182</v>
      </c>
      <c r="G34" s="205">
        <v>30</v>
      </c>
      <c r="H34" s="206">
        <f t="shared" si="2"/>
        <v>0.67083333333333328</v>
      </c>
      <c r="I34" s="207"/>
    </row>
    <row r="35" spans="1:9" s="186" customFormat="1" ht="15.75" customHeight="1" x14ac:dyDescent="0.2">
      <c r="A35" s="208"/>
      <c r="B35" s="209">
        <v>18</v>
      </c>
      <c r="C35" s="210" t="s">
        <v>184</v>
      </c>
      <c r="D35" s="211" t="s">
        <v>529</v>
      </c>
      <c r="E35" s="212" t="s">
        <v>517</v>
      </c>
      <c r="F35" s="212" t="s">
        <v>182</v>
      </c>
      <c r="G35" s="213">
        <v>30</v>
      </c>
      <c r="H35" s="214">
        <f>H34+TIME(0,G34,0)</f>
        <v>0.69166666666666665</v>
      </c>
    </row>
    <row r="36" spans="1:9" s="207" customFormat="1" ht="15.75" customHeight="1" x14ac:dyDescent="0.2">
      <c r="A36" s="215"/>
      <c r="B36" s="227">
        <v>19</v>
      </c>
      <c r="C36" s="204" t="s">
        <v>184</v>
      </c>
      <c r="D36" s="211" t="s">
        <v>530</v>
      </c>
      <c r="E36" s="204" t="s">
        <v>517</v>
      </c>
      <c r="F36" s="204" t="s">
        <v>182</v>
      </c>
      <c r="G36" s="205">
        <v>10</v>
      </c>
      <c r="H36" s="206">
        <f t="shared" si="2"/>
        <v>0.71250000000000002</v>
      </c>
    </row>
    <row r="37" spans="1:9" s="186" customFormat="1" ht="15.75" customHeight="1" x14ac:dyDescent="0.2">
      <c r="A37" s="208"/>
      <c r="B37" s="209">
        <v>20</v>
      </c>
      <c r="C37" s="210" t="s">
        <v>186</v>
      </c>
      <c r="D37" s="211" t="s">
        <v>531</v>
      </c>
      <c r="E37" s="212" t="s">
        <v>517</v>
      </c>
      <c r="F37" s="212" t="s">
        <v>182</v>
      </c>
      <c r="G37" s="213">
        <v>5</v>
      </c>
      <c r="H37" s="214">
        <f t="shared" si="2"/>
        <v>0.71944444444444444</v>
      </c>
    </row>
    <row r="38" spans="1:9" s="207" customFormat="1" ht="15.75" customHeight="1" x14ac:dyDescent="0.2">
      <c r="A38" s="201"/>
      <c r="B38" s="235">
        <v>21</v>
      </c>
      <c r="C38" s="204" t="s">
        <v>186</v>
      </c>
      <c r="D38" s="236" t="s">
        <v>532</v>
      </c>
      <c r="E38" s="204" t="s">
        <v>513</v>
      </c>
      <c r="F38" s="204" t="s">
        <v>182</v>
      </c>
      <c r="G38" s="205">
        <v>30</v>
      </c>
      <c r="H38" s="206">
        <f t="shared" si="2"/>
        <v>0.72291666666666665</v>
      </c>
    </row>
    <row r="39" spans="1:9" s="186" customFormat="1" ht="15.75" customHeight="1" x14ac:dyDescent="0.2">
      <c r="B39" s="237">
        <v>22</v>
      </c>
      <c r="C39" s="238" t="s">
        <v>515</v>
      </c>
      <c r="D39" s="236" t="s">
        <v>533</v>
      </c>
      <c r="E39" s="238" t="s">
        <v>517</v>
      </c>
      <c r="F39" s="238" t="s">
        <v>182</v>
      </c>
      <c r="G39" s="239">
        <v>9</v>
      </c>
      <c r="H39" s="214">
        <f t="shared" si="2"/>
        <v>0.74375000000000002</v>
      </c>
    </row>
    <row r="40" spans="1:9" s="207" customFormat="1" ht="15.75" customHeight="1" x14ac:dyDescent="0.2">
      <c r="B40" s="216">
        <v>23</v>
      </c>
      <c r="C40" s="240" t="s">
        <v>186</v>
      </c>
      <c r="D40" s="218" t="s">
        <v>534</v>
      </c>
      <c r="E40" s="241" t="s">
        <v>517</v>
      </c>
      <c r="F40" s="217" t="s">
        <v>0</v>
      </c>
      <c r="G40" s="242">
        <v>2</v>
      </c>
      <c r="H40" s="206">
        <f t="shared" si="2"/>
        <v>0.75</v>
      </c>
    </row>
    <row r="41" spans="1:9" s="186" customFormat="1" ht="15.75" customHeight="1" x14ac:dyDescent="0.2">
      <c r="B41" s="237"/>
      <c r="C41" s="238"/>
      <c r="D41" s="226"/>
      <c r="E41" s="238"/>
      <c r="F41" s="238"/>
      <c r="G41" s="239"/>
      <c r="H41" s="214"/>
    </row>
    <row r="42" spans="1:9" ht="15.75" customHeight="1" x14ac:dyDescent="0.2">
      <c r="A42" s="207"/>
      <c r="B42" s="243"/>
      <c r="C42" s="241"/>
      <c r="D42" s="218"/>
      <c r="E42" s="241"/>
      <c r="F42" s="241"/>
      <c r="G42" s="242"/>
      <c r="H42" s="244"/>
      <c r="I42" s="207"/>
    </row>
    <row r="43" spans="1:9" s="186" customFormat="1" ht="15.75" customHeight="1" x14ac:dyDescent="0.2">
      <c r="B43" s="245"/>
      <c r="C43" s="245" t="s">
        <v>535</v>
      </c>
      <c r="D43" s="246"/>
      <c r="E43" s="246"/>
      <c r="F43" s="246"/>
      <c r="G43" s="247"/>
      <c r="H43" s="248"/>
    </row>
    <row r="44" spans="1:9" ht="15.75" customHeight="1" x14ac:dyDescent="0.2">
      <c r="A44" s="207"/>
      <c r="B44" s="249"/>
      <c r="C44" s="250" t="s">
        <v>536</v>
      </c>
      <c r="D44" s="241"/>
      <c r="E44" s="241"/>
      <c r="F44" s="241"/>
      <c r="G44" s="242"/>
      <c r="H44" s="244"/>
      <c r="I44" s="207"/>
    </row>
    <row r="45" spans="1:9" s="186" customFormat="1" ht="15.75" customHeight="1" x14ac:dyDescent="0.2">
      <c r="B45" s="245" t="s">
        <v>537</v>
      </c>
      <c r="C45" s="251" t="s">
        <v>538</v>
      </c>
      <c r="D45" s="245"/>
      <c r="E45" s="245"/>
      <c r="F45" s="252"/>
      <c r="G45" s="252"/>
      <c r="H45" s="253"/>
    </row>
    <row r="46" spans="1:9" ht="15.75" customHeight="1" x14ac:dyDescent="0.2">
      <c r="A46" s="207"/>
      <c r="B46" s="254"/>
      <c r="C46" s="254" t="s">
        <v>539</v>
      </c>
      <c r="D46" s="249"/>
      <c r="E46" s="250"/>
      <c r="F46" s="255"/>
      <c r="G46" s="256"/>
      <c r="H46" s="257"/>
      <c r="I46" s="207"/>
    </row>
    <row r="47" spans="1:9" s="186" customFormat="1" ht="15.75" customHeight="1" x14ac:dyDescent="0.2">
      <c r="B47" s="258"/>
      <c r="C47" s="251" t="s">
        <v>540</v>
      </c>
      <c r="D47" s="245" t="s">
        <v>537</v>
      </c>
      <c r="E47" s="251"/>
      <c r="F47" s="259"/>
      <c r="G47" s="252"/>
      <c r="H47" s="253"/>
    </row>
    <row r="48" spans="1:9" ht="15.75" customHeight="1" x14ac:dyDescent="0.2">
      <c r="A48" s="207"/>
      <c r="B48" s="260"/>
      <c r="C48" s="254" t="s">
        <v>541</v>
      </c>
      <c r="D48" s="254"/>
      <c r="E48" s="254"/>
      <c r="F48" s="261"/>
      <c r="G48" s="261"/>
      <c r="H48" s="262"/>
      <c r="I48" s="207"/>
    </row>
    <row r="49" spans="1:9" s="186" customFormat="1" ht="15.75" customHeight="1" x14ac:dyDescent="0.2">
      <c r="B49" s="258"/>
      <c r="C49" s="251" t="s">
        <v>542</v>
      </c>
      <c r="D49" s="258"/>
      <c r="E49" s="251"/>
      <c r="F49" s="263"/>
      <c r="G49" s="263"/>
      <c r="H49" s="264"/>
    </row>
    <row r="50" spans="1:9" ht="15.75" customHeight="1" x14ac:dyDescent="0.2">
      <c r="A50" s="265"/>
      <c r="B50" s="265"/>
      <c r="C50" s="265"/>
      <c r="D50" s="265"/>
      <c r="E50" s="265"/>
      <c r="F50" s="265"/>
      <c r="G50" s="265"/>
      <c r="H50" s="266"/>
      <c r="I50" s="207"/>
    </row>
    <row r="51" spans="1:9" ht="15.75" customHeight="1" x14ac:dyDescent="0.2">
      <c r="A51" s="267"/>
      <c r="B51" s="267"/>
      <c r="C51" s="267"/>
      <c r="D51" s="267"/>
      <c r="E51" s="267"/>
      <c r="F51" s="267"/>
      <c r="G51" s="267"/>
      <c r="H51" s="268"/>
      <c r="I51" s="269"/>
    </row>
    <row r="52" spans="1:9" ht="15.75" customHeight="1" x14ac:dyDescent="0.2">
      <c r="A52" s="267"/>
      <c r="B52" s="267"/>
      <c r="C52" s="267"/>
      <c r="D52" s="267"/>
      <c r="E52" s="267"/>
      <c r="F52" s="267"/>
      <c r="G52" s="267"/>
      <c r="H52" s="268"/>
      <c r="I52" s="269"/>
    </row>
    <row r="53" spans="1:9" ht="15.75" customHeight="1" x14ac:dyDescent="0.2">
      <c r="A53" s="265"/>
      <c r="B53" s="265"/>
      <c r="C53" s="265"/>
      <c r="D53" s="265"/>
      <c r="E53" s="265"/>
      <c r="F53" s="265"/>
      <c r="G53" s="265"/>
      <c r="H53" s="266"/>
    </row>
  </sheetData>
  <mergeCells count="9">
    <mergeCell ref="B19:I19"/>
    <mergeCell ref="C29:I29"/>
    <mergeCell ref="B30:I30"/>
    <mergeCell ref="A2:H2"/>
    <mergeCell ref="A3:H3"/>
    <mergeCell ref="A4:H4"/>
    <mergeCell ref="C7:I7"/>
    <mergeCell ref="B8:I8"/>
    <mergeCell ref="C18:I1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323" t="str">
        <f>Parameters!B1</f>
        <v>150th IEEE 802.11 WIRELESS LOCAL AREA NETWORKS SESSION</v>
      </c>
      <c r="B1" s="318"/>
      <c r="C1" s="318"/>
      <c r="D1" s="318"/>
      <c r="E1" s="318"/>
      <c r="F1" s="318"/>
      <c r="G1" s="318"/>
      <c r="H1" s="318"/>
      <c r="I1" s="318"/>
    </row>
    <row r="2" spans="1:9" ht="24.95" customHeight="1" x14ac:dyDescent="0.4">
      <c r="A2" s="323" t="str">
        <f>Parameters!B2</f>
        <v>Estrel Hotel and Convention Centre</v>
      </c>
      <c r="B2" s="318"/>
      <c r="C2" s="318"/>
      <c r="D2" s="318"/>
      <c r="E2" s="318"/>
      <c r="F2" s="318"/>
      <c r="G2" s="318"/>
      <c r="H2" s="318"/>
      <c r="I2" s="318"/>
    </row>
    <row r="3" spans="1:9" ht="24.95" customHeight="1" x14ac:dyDescent="0.4">
      <c r="A3" s="323" t="str">
        <f>Parameters!B3</f>
        <v>March 8-13, 2015</v>
      </c>
      <c r="B3" s="318"/>
      <c r="C3" s="318"/>
      <c r="D3" s="318"/>
      <c r="E3" s="318"/>
      <c r="F3" s="318"/>
      <c r="G3" s="318"/>
      <c r="H3" s="318"/>
      <c r="I3" s="318"/>
    </row>
    <row r="4" spans="1:9" ht="18" customHeight="1" x14ac:dyDescent="0.25">
      <c r="A4" s="317" t="s">
        <v>189</v>
      </c>
      <c r="B4" s="318"/>
      <c r="C4" s="318"/>
      <c r="D4" s="318"/>
      <c r="E4" s="318"/>
      <c r="F4" s="318"/>
      <c r="G4" s="318"/>
      <c r="H4" s="318"/>
      <c r="I4" s="318"/>
    </row>
    <row r="5" spans="1:9" ht="18" customHeight="1" x14ac:dyDescent="0.25">
      <c r="A5" s="317" t="s">
        <v>190</v>
      </c>
      <c r="B5" s="318"/>
      <c r="C5" s="318"/>
      <c r="D5" s="318"/>
      <c r="E5" s="318"/>
      <c r="F5" s="318"/>
      <c r="G5" s="318"/>
      <c r="H5" s="318"/>
      <c r="I5" s="318"/>
    </row>
    <row r="6" spans="1:9" ht="18" customHeight="1" x14ac:dyDescent="0.25">
      <c r="A6" s="317" t="s">
        <v>191</v>
      </c>
      <c r="B6" s="318"/>
      <c r="C6" s="318"/>
      <c r="D6" s="318"/>
      <c r="E6" s="318"/>
      <c r="F6" s="318"/>
      <c r="G6" s="318"/>
      <c r="H6" s="318"/>
      <c r="I6" s="318"/>
    </row>
    <row r="7" spans="1:9" ht="18" customHeight="1" x14ac:dyDescent="0.25">
      <c r="A7" s="317" t="s">
        <v>192</v>
      </c>
      <c r="B7" s="318"/>
      <c r="C7" s="318"/>
      <c r="D7" s="318"/>
      <c r="E7" s="318"/>
      <c r="F7" s="318"/>
      <c r="G7" s="318"/>
      <c r="H7" s="318"/>
      <c r="I7" s="318"/>
    </row>
    <row r="8" spans="1:9" ht="30" customHeight="1" x14ac:dyDescent="0.4">
      <c r="A8" s="319" t="str">
        <f>"Agenda R" &amp; Parameters!$B$8</f>
        <v>Agenda R1</v>
      </c>
      <c r="B8" s="320"/>
      <c r="C8" s="320"/>
      <c r="D8" s="320"/>
      <c r="E8" s="320"/>
      <c r="F8" s="320"/>
      <c r="G8" s="320"/>
      <c r="H8" s="320"/>
      <c r="I8" s="320"/>
    </row>
    <row r="12" spans="1:9" ht="15.75" x14ac:dyDescent="0.25">
      <c r="A12" s="321" t="s">
        <v>549</v>
      </c>
      <c r="B12" s="322"/>
      <c r="C12" s="322"/>
      <c r="D12" s="322"/>
      <c r="E12" s="322"/>
      <c r="F12" s="322"/>
      <c r="G12" s="322"/>
      <c r="H12" s="322"/>
      <c r="I12" s="322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66" t="s">
        <v>201</v>
      </c>
      <c r="B14" s="167"/>
      <c r="C14" s="167" t="s">
        <v>204</v>
      </c>
      <c r="D14" s="167"/>
      <c r="E14" s="167" t="s">
        <v>205</v>
      </c>
      <c r="F14" s="285">
        <v>0.79166666666666663</v>
      </c>
      <c r="G14" s="168">
        <v>0</v>
      </c>
      <c r="H14" s="285">
        <f>F14+TIME(0,G14,0)</f>
        <v>0.79166666666666663</v>
      </c>
      <c r="I14" s="169"/>
    </row>
    <row r="16" spans="1:9" ht="15.75" x14ac:dyDescent="0.25">
      <c r="A16" s="166" t="s">
        <v>218</v>
      </c>
      <c r="B16" s="167"/>
      <c r="C16" s="167" t="s">
        <v>459</v>
      </c>
      <c r="D16" s="167"/>
      <c r="E16" s="167" t="s">
        <v>225</v>
      </c>
      <c r="F16" s="285">
        <f>H14</f>
        <v>0.79166666666666663</v>
      </c>
      <c r="G16" s="168">
        <v>15</v>
      </c>
      <c r="H16" s="285">
        <f>F16+TIME(0,G16,0)</f>
        <v>0.80208333333333326</v>
      </c>
      <c r="I16" s="169"/>
    </row>
    <row r="18" spans="1:9" ht="15.75" x14ac:dyDescent="0.25">
      <c r="A18" s="166" t="s">
        <v>262</v>
      </c>
      <c r="B18" s="167"/>
      <c r="C18" s="167" t="s">
        <v>460</v>
      </c>
      <c r="D18" s="167"/>
      <c r="E18" s="167" t="s">
        <v>225</v>
      </c>
      <c r="F18" s="285">
        <f>H16</f>
        <v>0.80208333333333326</v>
      </c>
      <c r="G18" s="168">
        <v>15</v>
      </c>
      <c r="H18" s="285">
        <f>F18+TIME(0,G18,0)</f>
        <v>0.81249999999999989</v>
      </c>
      <c r="I18" s="169"/>
    </row>
    <row r="20" spans="1:9" ht="31.5" x14ac:dyDescent="0.25">
      <c r="A20" s="166" t="s">
        <v>290</v>
      </c>
      <c r="B20" s="167"/>
      <c r="C20" s="167" t="s">
        <v>461</v>
      </c>
      <c r="D20" s="167"/>
      <c r="E20" s="167" t="s">
        <v>272</v>
      </c>
      <c r="F20" s="285">
        <f>H18</f>
        <v>0.81249999999999989</v>
      </c>
      <c r="G20" s="168">
        <v>30</v>
      </c>
      <c r="H20" s="285">
        <f>F20+TIME(0,G20,0)</f>
        <v>0.83333333333333326</v>
      </c>
      <c r="I20" s="169"/>
    </row>
    <row r="22" spans="1:9" ht="15.75" x14ac:dyDescent="0.25">
      <c r="A22" s="166" t="s">
        <v>357</v>
      </c>
      <c r="B22" s="167"/>
      <c r="C22" s="167" t="s">
        <v>462</v>
      </c>
      <c r="D22" s="167"/>
      <c r="E22" s="167" t="s">
        <v>205</v>
      </c>
      <c r="F22" s="285">
        <f>H20</f>
        <v>0.83333333333333326</v>
      </c>
      <c r="G22" s="168">
        <v>15</v>
      </c>
      <c r="H22" s="285">
        <f>F22+TIME(0,G22,0)</f>
        <v>0.84374999999999989</v>
      </c>
      <c r="I22" s="169"/>
    </row>
    <row r="24" spans="1:9" ht="31.5" x14ac:dyDescent="0.25">
      <c r="A24" s="166" t="s">
        <v>378</v>
      </c>
      <c r="B24" s="167"/>
      <c r="C24" s="167" t="s">
        <v>463</v>
      </c>
      <c r="D24" s="167"/>
      <c r="E24" s="167"/>
      <c r="F24" s="285">
        <f>H22</f>
        <v>0.84374999999999989</v>
      </c>
      <c r="G24" s="168">
        <v>15</v>
      </c>
      <c r="H24" s="285">
        <f>F24+TIME(0,G24,0)</f>
        <v>0.85416666666666652</v>
      </c>
      <c r="I24" s="169"/>
    </row>
    <row r="26" spans="1:9" ht="15.75" x14ac:dyDescent="0.25">
      <c r="A26" s="126" t="s">
        <v>453</v>
      </c>
      <c r="B26" s="138"/>
      <c r="C26" s="138" t="s">
        <v>11</v>
      </c>
      <c r="D26" s="138"/>
      <c r="E26" s="138"/>
      <c r="F26" s="281">
        <f>H24</f>
        <v>0.85416666666666652</v>
      </c>
      <c r="G26" s="154">
        <v>0</v>
      </c>
      <c r="H26" s="281">
        <f>F26+TIME(0,G26,0)</f>
        <v>0.85416666666666652</v>
      </c>
      <c r="I26" s="138"/>
    </row>
    <row r="27" spans="1:9" x14ac:dyDescent="0.2">
      <c r="A27" s="127"/>
      <c r="B27" s="127"/>
      <c r="C27" s="127" t="s">
        <v>358</v>
      </c>
      <c r="D27" s="127"/>
      <c r="E27" s="127"/>
      <c r="F27" s="282"/>
      <c r="G27" s="155">
        <f>(H27-H26) * 24 * 60</f>
        <v>30.000000000000213</v>
      </c>
      <c r="H27" s="282">
        <v>0.875</v>
      </c>
      <c r="I27" s="12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3" t="s">
        <v>131</v>
      </c>
      <c r="B1" s="53" t="s">
        <v>501</v>
      </c>
    </row>
    <row r="2" spans="1:2" x14ac:dyDescent="0.2">
      <c r="A2" s="53" t="s">
        <v>129</v>
      </c>
      <c r="B2" t="s">
        <v>502</v>
      </c>
    </row>
    <row r="3" spans="1:2" ht="13.5" thickBot="1" x14ac:dyDescent="0.25">
      <c r="A3" s="53" t="s">
        <v>130</v>
      </c>
      <c r="B3" t="s">
        <v>503</v>
      </c>
    </row>
    <row r="4" spans="1:2" s="8" customFormat="1" x14ac:dyDescent="0.2">
      <c r="A4" s="8" t="s">
        <v>125</v>
      </c>
      <c r="B4" s="55">
        <v>42071</v>
      </c>
    </row>
    <row r="5" spans="1:2" s="8" customFormat="1" x14ac:dyDescent="0.2">
      <c r="A5" s="59" t="s">
        <v>128</v>
      </c>
      <c r="B5" s="56">
        <f>B4+1</f>
        <v>42072</v>
      </c>
    </row>
    <row r="6" spans="1:2" s="8" customFormat="1" ht="13.5" thickBot="1" x14ac:dyDescent="0.25">
      <c r="A6" s="57" t="s">
        <v>126</v>
      </c>
      <c r="B6" s="58">
        <v>6</v>
      </c>
    </row>
    <row r="7" spans="1:2" s="8" customFormat="1" x14ac:dyDescent="0.2">
      <c r="A7" s="57" t="s">
        <v>127</v>
      </c>
      <c r="B7" s="55">
        <f>B4+B6-1</f>
        <v>42076</v>
      </c>
    </row>
    <row r="8" spans="1:2" x14ac:dyDescent="0.2">
      <c r="A8" t="s">
        <v>124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TGaj Agenda</vt:lpstr>
      <vt:lpstr>CAC</vt:lpstr>
      <vt:lpstr>Parameters</vt:lpstr>
      <vt:lpstr>'802.11 Cover'!Print_Area</vt:lpstr>
      <vt:lpstr>'Agenda Graphic'!Print_Area</vt:lpstr>
      <vt:lpstr>'Courtesy Notice'!Print_Area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2011-11-10T14:50:17Z</cp:lastPrinted>
  <dcterms:created xsi:type="dcterms:W3CDTF">2007-05-08T22:03:28Z</dcterms:created>
  <dcterms:modified xsi:type="dcterms:W3CDTF">2015-03-08T18:15:03Z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