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6345" tabRatio="741" activeTab="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26" r:id="rId6"/>
    <sheet name="REG SC" sheetId="823" r:id="rId7"/>
    <sheet name="WNG SC Agenda" sheetId="824" r:id="rId8"/>
    <sheet name="JTC1" sheetId="825" r:id="rId9"/>
    <sheet name="CAC" sheetId="827" r:id="rId10"/>
    <sheet name="Parameters" sheetId="782" r:id="rId11"/>
  </sheets>
  <definedNames>
    <definedName name="all" localSheetId="2">#REF!</definedName>
    <definedName name="all" localSheetId="8">#REF!</definedName>
    <definedName name="all" localSheetId="6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'REG SC'!$C$2:$K$6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8">#REF!</definedName>
    <definedName name="Print_Area_MI" localSheetId="6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7" l="1"/>
  <c r="H26" i="827"/>
  <c r="F26" i="827"/>
  <c r="H24" i="827"/>
  <c r="F24" i="827"/>
  <c r="H22" i="827"/>
  <c r="F22" i="827"/>
  <c r="H20" i="827"/>
  <c r="F20" i="827"/>
  <c r="H18" i="827"/>
  <c r="F18" i="827"/>
  <c r="H16" i="827"/>
  <c r="F16" i="827"/>
  <c r="H14" i="827"/>
  <c r="A8" i="827"/>
  <c r="A3" i="827"/>
  <c r="A2" i="827"/>
  <c r="A1" i="827"/>
  <c r="G210" i="826"/>
  <c r="H209" i="826"/>
  <c r="F209" i="826"/>
  <c r="H208" i="826"/>
  <c r="F208" i="826"/>
  <c r="H207" i="826"/>
  <c r="F207" i="826"/>
  <c r="H204" i="826"/>
  <c r="F204" i="826"/>
  <c r="H201" i="826"/>
  <c r="F201" i="826"/>
  <c r="H200" i="826"/>
  <c r="F200" i="826"/>
  <c r="H198" i="826"/>
  <c r="F198" i="826"/>
  <c r="H197" i="826"/>
  <c r="F197" i="826"/>
  <c r="H196" i="826"/>
  <c r="F196" i="826"/>
  <c r="H195" i="826"/>
  <c r="F195" i="826"/>
  <c r="H194" i="826"/>
  <c r="F194" i="826"/>
  <c r="H193" i="826"/>
  <c r="F193" i="826"/>
  <c r="H192" i="826"/>
  <c r="F192" i="826"/>
  <c r="H190" i="826"/>
  <c r="F190" i="826"/>
  <c r="H189" i="826"/>
  <c r="F189" i="826"/>
  <c r="H188" i="826"/>
  <c r="F188" i="826"/>
  <c r="H187" i="826"/>
  <c r="F187" i="826"/>
  <c r="H186" i="826"/>
  <c r="F186" i="826"/>
  <c r="H185" i="826"/>
  <c r="F185" i="826"/>
  <c r="H184" i="826"/>
  <c r="F184" i="826"/>
  <c r="H182" i="826"/>
  <c r="F182" i="826"/>
  <c r="H181" i="826"/>
  <c r="F181" i="826"/>
  <c r="H177" i="826"/>
  <c r="F177" i="826"/>
  <c r="H174" i="826"/>
  <c r="F174" i="826"/>
  <c r="H173" i="826"/>
  <c r="F173" i="826"/>
  <c r="H172" i="826"/>
  <c r="F172" i="826"/>
  <c r="H171" i="826"/>
  <c r="F171" i="826"/>
  <c r="H170" i="826"/>
  <c r="F170" i="826"/>
  <c r="H169" i="826"/>
  <c r="F169" i="826"/>
  <c r="H167" i="826"/>
  <c r="F167" i="826"/>
  <c r="H166" i="826"/>
  <c r="F166" i="826"/>
  <c r="H164" i="826"/>
  <c r="F164" i="826"/>
  <c r="H163" i="826"/>
  <c r="F163" i="826"/>
  <c r="H162" i="826"/>
  <c r="F162" i="826"/>
  <c r="H161" i="826"/>
  <c r="F161" i="826"/>
  <c r="H160" i="826"/>
  <c r="F160" i="826"/>
  <c r="H159" i="826"/>
  <c r="F159" i="826"/>
  <c r="H158" i="826"/>
  <c r="F158" i="826"/>
  <c r="H156" i="826"/>
  <c r="F156" i="826"/>
  <c r="H155" i="826"/>
  <c r="F155" i="826"/>
  <c r="H154" i="826"/>
  <c r="F154" i="826"/>
  <c r="H153" i="826"/>
  <c r="F153" i="826"/>
  <c r="H152" i="826"/>
  <c r="F152" i="826"/>
  <c r="H151" i="826"/>
  <c r="F151" i="826"/>
  <c r="H149" i="826"/>
  <c r="F149" i="826"/>
  <c r="H148" i="826"/>
  <c r="F148" i="826"/>
  <c r="H147" i="826"/>
  <c r="F147" i="826"/>
  <c r="H146" i="826"/>
  <c r="F146" i="826"/>
  <c r="H145" i="826"/>
  <c r="F145" i="826"/>
  <c r="H144" i="826"/>
  <c r="F144" i="826"/>
  <c r="H143" i="826"/>
  <c r="F143" i="826"/>
  <c r="H139" i="826"/>
  <c r="F139" i="826"/>
  <c r="H138" i="826"/>
  <c r="F138" i="826"/>
  <c r="H137" i="826"/>
  <c r="F137" i="826"/>
  <c r="H136" i="826"/>
  <c r="F136" i="826"/>
  <c r="H135" i="826"/>
  <c r="F135" i="826"/>
  <c r="H134" i="826"/>
  <c r="F134" i="826"/>
  <c r="H133" i="826"/>
  <c r="F133" i="826"/>
  <c r="H132" i="826"/>
  <c r="F132" i="826"/>
  <c r="H129" i="826"/>
  <c r="F129" i="826"/>
  <c r="H128" i="826"/>
  <c r="F128" i="826"/>
  <c r="H127" i="826"/>
  <c r="G122" i="826"/>
  <c r="H121" i="826"/>
  <c r="F121" i="826"/>
  <c r="H119" i="826"/>
  <c r="F119" i="826"/>
  <c r="H118" i="826"/>
  <c r="F118" i="826"/>
  <c r="H115" i="826"/>
  <c r="F115" i="826"/>
  <c r="H113" i="826"/>
  <c r="F113" i="826"/>
  <c r="H112" i="826"/>
  <c r="F112" i="826"/>
  <c r="H111" i="826"/>
  <c r="F111" i="826"/>
  <c r="H107" i="826"/>
  <c r="F107" i="826"/>
  <c r="H106" i="826"/>
  <c r="F106" i="826"/>
  <c r="H103" i="826"/>
  <c r="F103" i="826"/>
  <c r="H102" i="826"/>
  <c r="F102" i="826"/>
  <c r="H101" i="826"/>
  <c r="F101" i="826"/>
  <c r="H100" i="826"/>
  <c r="F100" i="826"/>
  <c r="H99" i="826"/>
  <c r="F99" i="826"/>
  <c r="H98" i="826"/>
  <c r="F98" i="826"/>
  <c r="H95" i="826"/>
  <c r="F95" i="826"/>
  <c r="H94" i="826"/>
  <c r="F94" i="826"/>
  <c r="H93" i="826"/>
  <c r="G88" i="826"/>
  <c r="H87" i="826"/>
  <c r="F87" i="826"/>
  <c r="H85" i="826"/>
  <c r="F85" i="826"/>
  <c r="H84" i="826"/>
  <c r="F84" i="826"/>
  <c r="H82" i="826"/>
  <c r="F82" i="826"/>
  <c r="H81" i="826"/>
  <c r="F81" i="826"/>
  <c r="H80" i="826"/>
  <c r="F80" i="826"/>
  <c r="H79" i="826"/>
  <c r="F79" i="826"/>
  <c r="H78" i="826"/>
  <c r="F78" i="826"/>
  <c r="H77" i="826"/>
  <c r="F77" i="826"/>
  <c r="H76" i="826"/>
  <c r="F76" i="826"/>
  <c r="H74" i="826"/>
  <c r="F74" i="826"/>
  <c r="H73" i="826"/>
  <c r="F73" i="826"/>
  <c r="H72" i="826"/>
  <c r="F72" i="826"/>
  <c r="H71" i="826"/>
  <c r="F71" i="826"/>
  <c r="H70" i="826"/>
  <c r="F70" i="826"/>
  <c r="H69" i="826"/>
  <c r="F69" i="826"/>
  <c r="H67" i="826"/>
  <c r="F67" i="826"/>
  <c r="H66" i="826"/>
  <c r="F66" i="826"/>
  <c r="H65" i="826"/>
  <c r="F65" i="826"/>
  <c r="H64" i="826"/>
  <c r="F64" i="826"/>
  <c r="H63" i="826"/>
  <c r="F63" i="826"/>
  <c r="H62" i="826"/>
  <c r="F62" i="826"/>
  <c r="H61" i="826"/>
  <c r="F61" i="826"/>
  <c r="H60" i="826"/>
  <c r="F60" i="826"/>
  <c r="H59" i="826"/>
  <c r="F59" i="826"/>
  <c r="H58" i="826"/>
  <c r="F58" i="826"/>
  <c r="H54" i="826"/>
  <c r="F54" i="826"/>
  <c r="H53" i="826"/>
  <c r="F53" i="826"/>
  <c r="H52" i="826"/>
  <c r="F52" i="826"/>
  <c r="H51" i="826"/>
  <c r="F51" i="826"/>
  <c r="H50" i="826"/>
  <c r="F50" i="826"/>
  <c r="H49" i="826"/>
  <c r="F49" i="826"/>
  <c r="H48" i="826"/>
  <c r="F48" i="826"/>
  <c r="H47" i="826"/>
  <c r="F47" i="826"/>
  <c r="H46" i="826"/>
  <c r="F46" i="826"/>
  <c r="H45" i="826"/>
  <c r="F45" i="826"/>
  <c r="H44" i="826"/>
  <c r="F44" i="826"/>
  <c r="H43" i="826"/>
  <c r="F43" i="826"/>
  <c r="H40" i="826"/>
  <c r="F40" i="826"/>
  <c r="H39" i="826"/>
  <c r="F39" i="826"/>
  <c r="H38" i="826"/>
  <c r="F38" i="826"/>
  <c r="H37" i="826"/>
  <c r="F37" i="826"/>
  <c r="H35" i="826"/>
  <c r="F35" i="826"/>
  <c r="H34" i="826"/>
  <c r="F34" i="826"/>
  <c r="H33" i="826"/>
  <c r="F33" i="826"/>
  <c r="H32" i="826"/>
  <c r="F32" i="826"/>
  <c r="H31" i="826"/>
  <c r="F31" i="826"/>
  <c r="H30" i="826"/>
  <c r="F30" i="826"/>
  <c r="H29" i="826"/>
  <c r="F29" i="826"/>
  <c r="H28" i="826"/>
  <c r="F28" i="826"/>
  <c r="H27" i="826"/>
  <c r="F27" i="826"/>
  <c r="H26" i="826"/>
  <c r="F26" i="826"/>
  <c r="H24" i="826"/>
  <c r="F24" i="826"/>
  <c r="H20" i="826"/>
  <c r="F20" i="826"/>
  <c r="H19" i="826"/>
  <c r="F19" i="826"/>
  <c r="H18" i="826"/>
  <c r="F18" i="826"/>
  <c r="H17" i="826"/>
  <c r="F17" i="826"/>
  <c r="H16" i="826"/>
  <c r="F16" i="826"/>
  <c r="H15" i="826"/>
  <c r="A8" i="826"/>
  <c r="A3" i="826"/>
  <c r="A2" i="826"/>
  <c r="A1" i="826"/>
  <c r="J12" i="824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<sst xmlns="http://schemas.openxmlformats.org/spreadsheetml/2006/main" count="1251" uniqueCount="594">
  <si>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</si>
  <si>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</si>
  <si>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</si>
  <si>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</si>
  <si>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</si>
  <si>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</si>
  <si>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</si>
  <si>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</si>
  <si>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</si>
  <si>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</si>
  <si>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</si>
  <si>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</si>
  <si>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</si>
  <si>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</si>
  <si>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</si>
  <si>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</si>
  <si>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</si>
  <si>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</si>
  <si>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</si>
  <si>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</si>
  <si>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</si>
  <si>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</si>
  <si>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</si>
  <si>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</si>
  <si>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</si>
  <si>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</si>
  <si>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</si>
  <si>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</si>
  <si>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</si>
  <si>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</si>
  <si>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</si>
  <si>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</si>
  <si>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</si>
  <si>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</si>
  <si>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</si>
  <si>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</si>
  <si>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</si>
  <si>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</si>
  <si>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</si>
  <si>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</si>
  <si>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</si>
  <si>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</si>
  <si>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</si>
  <si>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</si>
  <si>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</si>
  <si>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</si>
  <si>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</si>
  <si>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</si>
  <si>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</si>
  <si>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</si>
  <si>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</si>
  <si>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</si>
  <si>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</si>
  <si>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</si>
  <si>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</si>
  <si>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</si>
  <si>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</si>
  <si>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</si>
  <si>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</si>
  <si>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</si>
  <si>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</si>
  <si>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</si>
  <si>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</si>
  <si>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</si>
  <si>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</si>
  <si>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</si>
  <si>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</si>
  <si>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</si>
  <si>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</si>
  <si>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</si>
  <si>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</si>
  <si>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</si>
  <si>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</si>
  <si>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</si>
  <si>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</si>
  <si>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</si>
  <si>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</si>
  <si>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</si>
  <si>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</si>
  <si>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</si>
  <si>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</si>
  <si>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</si>
  <si>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</si>
  <si>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</si>
  <si>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</si>
  <si>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</si>
  <si>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</si>
  <si>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</si>
  <si>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</si>
  <si>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</si>
  <si>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</si>
  <si>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</si>
  <si>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</si>
  <si>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</si>
  <si>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</si>
  <si>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</si>
  <si>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</si>
  <si>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</si>
  <si>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</si>
  <si>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</si>
  <si>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</si>
  <si>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</si>
  <si>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</si>
  <si>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</si>
  <si>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</si>
  <si>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</si>
  <si>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</si>
  <si>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</si>
  <si>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</si>
  <si>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</si>
  <si>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</si>
  <si>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</si>
  <si>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</si>
  <si>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</si>
  <si>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</si>
  <si>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</si>
  <si>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</si>
  <si>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</si>
  <si>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</si>
  <si>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</si>
  <si>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</si>
  <si>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</si>
  <si>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</si>
  <si>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</si>
  <si>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</si>
  <si>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</si>
  <si>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</si>
  <si>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</si>
  <si>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</si>
  <si>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</si>
  <si>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</si>
  <si>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</si>
  <si>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</si>
  <si>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</si>
  <si>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</si>
  <si>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</si>
  <si>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</si>
  <si>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</si>
  <si>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</si>
  <si>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</si>
  <si>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</si>
  <si>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</si>
  <si>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</si>
  <si>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</si>
  <si>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</si>
  <si>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</si>
  <si>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</si>
  <si>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</si>
  <si>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</si>
  <si>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</si>
  <si>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</si>
  <si>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</si>
  <si>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</si>
  <si>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</si>
  <si>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</si>
  <si>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</si>
  <si>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</si>
  <si>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</si>
  <si>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</si>
  <si>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</si>
  <si>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</si>
  <si>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</si>
  <si>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</si>
  <si>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</si>
  <si>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</si>
  <si>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</si>
  <si>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</si>
  <si>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</si>
  <si>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</si>
  <si>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</si>
  <si>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</si>
  <si>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</si>
  <si>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</si>
  <si>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</si>
  <si>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</si>
  <si>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</si>
  <si>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</si>
  <si>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</si>
  <si>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</si>
  <si>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</si>
  <si>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</si>
  <si>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</si>
  <si>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</si>
  <si>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</si>
  <si>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</si>
  <si>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</si>
  <si>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</si>
  <si>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</si>
  <si>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</si>
  <si>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</si>
  <si>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</si>
  <si>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</si>
  <si>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</si>
  <si>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</si>
  <si>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</si>
  <si>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</si>
  <si>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</si>
  <si>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</si>
  <si>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</si>
  <si>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</si>
  <si>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</si>
  <si>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</si>
  <si>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</si>
  <si>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</si>
  <si>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</si>
  <si>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</si>
  <si>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</si>
  <si>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</si>
  <si>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</si>
  <si>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</si>
  <si>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</si>
  <si>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</si>
  <si>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</si>
  <si>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</si>
  <si>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</si>
  <si>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</si>
  <si>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</si>
  <si>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</si>
  <si>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</si>
  <si>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</si>
  <si>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</si>
  <si>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</si>
  <si>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</si>
  <si>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</si>
  <si>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</si>
  <si>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</si>
  <si>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</si>
  <si>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</si>
  <si>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</si>
  <si>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</si>
  <si>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</si>
  <si>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</si>
  <si>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</si>
  <si>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</si>
  <si>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</si>
  <si>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</si>
  <si>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</si>
  <si>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</si>
  <si>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</si>
  <si>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</si>
  <si>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</si>
  <si>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</si>
  <si>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</si>
  <si>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</si>
  <si>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</si>
  <si>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</si>
  <si>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</si>
  <si>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</si>
  <si>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</si>
  <si>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</si>
  <si>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</si>
  <si>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</si>
  <si>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</si>
  <si>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</si>
  <si>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</si>
  <si>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</si>
  <si>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</si>
  <si>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</si>
  <si>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</si>
  <si>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</si>
  <si>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</si>
  <si>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</si>
  <si>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</si>
  <si>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</si>
  <si>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</si>
  <si>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</si>
  <si>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</si>
  <si>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</si>
  <si>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</si>
  <si>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</si>
  <si>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</si>
  <si>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</si>
  <si>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</si>
  <si>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</si>
  <si>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</si>
  <si>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</si>
  <si>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</si>
  <si>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</si>
  <si>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</si>
  <si>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</si>
  <si>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</si>
  <si>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</si>
  <si>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</si>
  <si>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</si>
  <si>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</si>
  <si>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</si>
  <si>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</si>
  <si>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</si>
  <si>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</si>
  <si>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</si>
  <si>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</si>
  <si>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</si>
  <si>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</si>
  <si>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</si>
  <si>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</si>
  <si>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</si>
  <si>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</si>
  <si>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</si>
  <si>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</si>
  <si>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</si>
  <si>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</si>
  <si>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</si>
  <si>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</si>
  <si>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</si>
  <si>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</si>
  <si>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</si>
  <si>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</si>
  <si>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</si>
  <si>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</si>
  <si>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</si>
  <si>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</si>
  <si>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</si>
  <si>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</si>
  <si>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</si>
  <si>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</si>
  <si>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</si>
  <si>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</si>
  <si>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</si>
  <si>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</si>
  <si>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</si>
  <si>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</si>
  <si>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</si>
  <si>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</si>
  <si>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</si>
  <si>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</si>
  <si>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</si>
  <si>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</si>
  <si>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</si>
  <si>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</si>
  <si>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</si>
  <si>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</si>
  <si>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</si>
  <si>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</si>
  <si>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</si>
  <si>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</si>
  <si>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</si>
  <si>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</si>
  <si>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</si>
  <si>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</si>
  <si>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</si>
  <si>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</si>
  <si>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</si>
  <si>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</si>
  <si>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</si>
  <si>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</si>
  <si>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</si>
  <si>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</si>
  <si>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</si>
  <si>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</si>
  <si>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</si>
  <si>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</si>
  <si>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</si>
  <si>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</si>
  <si>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</si>
  <si>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</si>
  <si>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</si>
  <si>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</si>
  <si>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</si>
  <si>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</si>
  <si>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</si>
  <si>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</si>
  <si>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</si>
  <si>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</si>
  <si>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</si>
  <si>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</si>
  <si>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</si>
  <si>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</si>
  <si>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</si>
  <si>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</si>
  <si>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</si>
  <si>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</si>
  <si>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</si>
  <si>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</si>
  <si>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</si>
  <si>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</si>
  <si>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</si>
  <si>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</si>
  <si>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</si>
  <si>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</si>
  <si>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</si>
  <si>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</si>
  <si>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</si>
  <si>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</si>
  <si>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</si>
  <si>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</si>
  <si>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</si>
  <si>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</si>
  <si>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</si>
  <si>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</si>
  <si>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</si>
  <si>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</si>
  <si>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</si>
  <si>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</si>
  <si>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</si>
  <si>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</si>
  <si>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</si>
  <si>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</si>
  <si>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</si>
  <si>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</si>
  <si>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</si>
  <si>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</si>
  <si>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</si>
  <si>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</si>
  <si>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</si>
  <si>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</si>
  <si>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</si>
  <si>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</si>
  <si>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</si>
  <si>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</si>
  <si>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</si>
  <si>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</si>
  <si>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</si>
  <si>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</si>
  <si>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</si>
  <si>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</si>
  <si>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</si>
  <si>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</si>
  <si>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</si>
  <si>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</si>
  <si>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</si>
  <si>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</si>
  <si>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</si>
  <si>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</si>
  <si>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</si>
  <si>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</si>
  <si>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</si>
  <si>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</si>
  <si>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</si>
  <si>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</si>
  <si>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</si>
  <si>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</si>
  <si>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</si>
  <si>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</si>
  <si>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</si>
  <si>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</si>
  <si>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</si>
  <si>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</si>
  <si>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</si>
  <si>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</si>
  <si>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</si>
  <si>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</si>
  <si>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</si>
  <si>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</si>
  <si>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</si>
  <si>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</si>
  <si>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</si>
  <si>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</si>
  <si>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</si>
  <si>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</si>
  <si>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</si>
  <si>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</si>
  <si>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</si>
  <si>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</si>
  <si>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</si>
  <si>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</si>
  <si>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</si>
  <si>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</si>
  <si>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</si>
  <si>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</si>
  <si>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</si>
  <si>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</si>
  <si>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</si>
  <si>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</si>
  <si>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</si>
  <si>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</si>
  <si>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</si>
  <si>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</si>
  <si>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</si>
  <si>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</si>
  <si>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</si>
  <si>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</si>
  <si>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</si>
  <si>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</si>
  <si>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</si>
  <si>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</si>
  <si>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</si>
  <si>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</si>
  <si>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</si>
  <si>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</si>
  <si>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</si>
  <si>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</si>
  <si>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</si>
  <si>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</si>
  <si>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</si>
  <si>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</si>
  <si>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 xml:space="preserve">      5.2.7</t>
  </si>
  <si>
    <t>Treasurer's Report</t>
  </si>
  <si>
    <t>Future venues insight</t>
  </si>
  <si>
    <t>PAR review SC report</t>
  </si>
  <si>
    <t xml:space="preserve">      3.1.6</t>
  </si>
  <si>
    <t xml:space="preserve">      3.1.7</t>
  </si>
  <si>
    <t xml:space="preserve">      5.1.2</t>
  </si>
  <si>
    <t>Operations Manual approval</t>
  </si>
  <si>
    <t>Edward Au</t>
  </si>
  <si>
    <t>https://mentor.ieee.org/802.11/dcn/11-14-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</si>
  <si>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</si>
  <si>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</si>
  <si>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</si>
  <si>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</si>
  <si>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</si>
  <si>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</si>
  <si>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</si>
  <si>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</si>
  <si>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doc.: IEEE 802.11-14/1565r0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</si>
  <si>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</si>
  <si>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</si>
  <si>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</si>
  <si>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</si>
  <si>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</si>
  <si>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</si>
  <si>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</si>
  <si>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</si>
  <si>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</si>
  <si>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</si>
  <si>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</si>
  <si>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</si>
  <si>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</si>
  <si>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</si>
  <si>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</si>
  <si>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</si>
  <si>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</si>
  <si>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</si>
  <si>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</si>
  <si>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</si>
  <si>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</si>
  <si>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</si>
  <si>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</si>
  <si>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</si>
  <si>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</si>
  <si>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</si>
  <si>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</si>
  <si>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</si>
  <si>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</si>
  <si>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</si>
  <si>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</si>
  <si>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</si>
  <si>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</si>
  <si>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</si>
  <si>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</si>
  <si>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</si>
  <si>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</si>
  <si>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</si>
  <si>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</si>
  <si>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</si>
  <si>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</si>
  <si>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</si>
  <si>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</si>
  <si>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</si>
  <si>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</si>
  <si>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</si>
  <si>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</si>
  <si>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</si>
  <si>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</si>
  <si>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</si>
  <si>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</si>
  <si>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</si>
  <si>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</si>
  <si>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</si>
  <si>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</si>
  <si>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</si>
  <si>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</si>
  <si>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</si>
  <si>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</si>
  <si>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</si>
  <si>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</si>
  <si>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</si>
  <si>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</si>
  <si>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</si>
  <si>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</si>
  <si>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</si>
  <si>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</si>
  <si>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</si>
  <si>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</si>
  <si>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</si>
  <si>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</si>
  <si>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</si>
  <si>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</si>
  <si>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</si>
  <si>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</si>
  <si>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</si>
  <si>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</si>
  <si>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</si>
  <si>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WG11 Agenda - Mon 2015-01-12 - 09:00 to 10:00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</si>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</sst>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16" fillId="37" borderId="0" xfId="0" applyFont="1" applyFill="1" applyAlignment="1">
      <alignment horizontal="left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38" borderId="29" xfId="0" applyFont="1" applyFill="1" applyBorder="1" applyAlignment="1">
      <alignment horizontal="center" vertical="center"/>
    </xf>
    <xf numFmtId="0" fontId="61" fillId="37" borderId="18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8" fillId="28" borderId="29" xfId="61" applyFont="1" applyFill="1" applyBorder="1" applyAlignment="1" applyProtection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40820</xdr:colOff>
      <xdr:row>31</xdr:row>
      <xdr:rowOff>40823</xdr:rowOff>
    </xdr:from>
    <xdr:to>
      <xdr:col>32</xdr:col>
      <xdr:colOff>163285</xdr:colOff>
      <xdr:row>47</xdr:row>
      <xdr:rowOff>136072</xdr:rowOff>
    </xdr:to>
    <xdr:sp macro="" textlink="">
      <xdr:nvSpPr>
        <xdr:cNvPr id="2" name="Isosceles Triangle 1"/>
        <xdr:cNvSpPr/>
      </xdr:nvSpPr>
      <xdr:spPr bwMode="auto">
        <a:xfrm>
          <a:off x="16968106" y="7266216"/>
          <a:ext cx="3184072" cy="3918856"/>
        </a:xfrm>
        <a:prstGeom prst="triangle">
          <a:avLst>
            <a:gd name="adj" fmla="val 49573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400">
              <a:solidFill>
                <a:srgbClr val="FF0000"/>
              </a:solidFill>
            </a:rPr>
            <a:t>TBD</a:t>
          </a:r>
        </a:p>
        <a:p>
          <a:pPr algn="l"/>
          <a:r>
            <a:rPr lang="en-GB" sz="2400">
              <a:solidFill>
                <a:srgbClr val="FF0000"/>
              </a:solidFill>
            </a:rPr>
            <a:t>Add Privacy, OmniRAN, 802c study group slots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4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4-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4-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4-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4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3/11-14-1324" TargetMode="External"/><Relationship Id="rId18" Type="http://schemas.openxmlformats.org/officeDocument/2006/relationships/hyperlink" Target="https://mentor.ieee.org/802.11/dcn/13/11-14-1323" TargetMode="External"/><Relationship Id="rId26" Type="http://schemas.openxmlformats.org/officeDocument/2006/relationships/hyperlink" Target="https://mentor.ieee.org/802.11/dcn/13/11-14-1328" TargetMode="External"/><Relationship Id="rId39" Type="http://schemas.openxmlformats.org/officeDocument/2006/relationships/hyperlink" Target="https://mentor.ieee.org/802.11/dcn/13/11-14-1324" TargetMode="External"/><Relationship Id="rId21" Type="http://schemas.openxmlformats.org/officeDocument/2006/relationships/hyperlink" Target="https://mentor.ieee.org/802.11/dcn/13/11-14-1328" TargetMode="External"/><Relationship Id="rId34" Type="http://schemas.openxmlformats.org/officeDocument/2006/relationships/hyperlink" Target="https://mentor.ieee.org/802.11/dcn/13/11-14-1328" TargetMode="External"/><Relationship Id="rId42" Type="http://schemas.openxmlformats.org/officeDocument/2006/relationships/hyperlink" Target="https://mentor.ieee.org/802.11/dcn/13/11-14-1322" TargetMode="External"/><Relationship Id="rId47" Type="http://schemas.openxmlformats.org/officeDocument/2006/relationships/hyperlink" Target="https://mentor.ieee.org/802.11/dcn/13/11-14-1324" TargetMode="External"/><Relationship Id="rId50" Type="http://schemas.openxmlformats.org/officeDocument/2006/relationships/hyperlink" Target="https://mentor.ieee.org/802.11/dcn/13/11-14-1330" TargetMode="External"/><Relationship Id="rId55" Type="http://schemas.openxmlformats.org/officeDocument/2006/relationships/hyperlink" Target="https://mentor.ieee.org/802.11/dcn/13/11-14-1330" TargetMode="External"/><Relationship Id="rId63" Type="http://schemas.openxmlformats.org/officeDocument/2006/relationships/hyperlink" Target="https://mentor.ieee.org/802.11/dcn/13/11-14-1330" TargetMode="External"/><Relationship Id="rId68" Type="http://schemas.openxmlformats.org/officeDocument/2006/relationships/hyperlink" Target="https://mentor.ieee.org/802.11/dcn/13/11-14-1330" TargetMode="External"/><Relationship Id="rId76" Type="http://schemas.openxmlformats.org/officeDocument/2006/relationships/comments" Target="../comments1.x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3/11-14-1329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3/11-14-1323" TargetMode="External"/><Relationship Id="rId29" Type="http://schemas.openxmlformats.org/officeDocument/2006/relationships/hyperlink" Target="https://mentor.ieee.org/802.11/dcn/13/11-14-1328" TargetMode="External"/><Relationship Id="rId11" Type="http://schemas.openxmlformats.org/officeDocument/2006/relationships/hyperlink" Target="https://mentor.ieee.org/802.11/dcn/13/11-14-1324" TargetMode="External"/><Relationship Id="rId24" Type="http://schemas.openxmlformats.org/officeDocument/2006/relationships/hyperlink" Target="https://mentor.ieee.org/802.11/dcn/13/11-14-1328" TargetMode="External"/><Relationship Id="rId32" Type="http://schemas.openxmlformats.org/officeDocument/2006/relationships/hyperlink" Target="https://mentor.ieee.org/802.11/dcn/13/11-14-1328" TargetMode="External"/><Relationship Id="rId37" Type="http://schemas.openxmlformats.org/officeDocument/2006/relationships/hyperlink" Target="https://mentor.ieee.org/802.11/dcn/13/11-14-1322" TargetMode="External"/><Relationship Id="rId40" Type="http://schemas.openxmlformats.org/officeDocument/2006/relationships/hyperlink" Target="https://mentor.ieee.org/802.11/dcn/13/11-14-1324" TargetMode="External"/><Relationship Id="rId45" Type="http://schemas.openxmlformats.org/officeDocument/2006/relationships/hyperlink" Target="https://mentor.ieee.org/802.11/dcn/13/11-14-1324" TargetMode="External"/><Relationship Id="rId53" Type="http://schemas.openxmlformats.org/officeDocument/2006/relationships/hyperlink" Target="https://mentor.ieee.org/802.11/dcn/13/11-14-1330" TargetMode="External"/><Relationship Id="rId58" Type="http://schemas.openxmlformats.org/officeDocument/2006/relationships/hyperlink" Target="https://mentor.ieee.org/802.11/dcn/13/11-14-1330" TargetMode="External"/><Relationship Id="rId66" Type="http://schemas.openxmlformats.org/officeDocument/2006/relationships/hyperlink" Target="https://mentor.ieee.org/802.11/dcn/13/11-14-1330" TargetMode="External"/><Relationship Id="rId74" Type="http://schemas.openxmlformats.org/officeDocument/2006/relationships/printerSettings" Target="../printerSettings/printerSettings14.bin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3/11-14-1323" TargetMode="External"/><Relationship Id="rId23" Type="http://schemas.openxmlformats.org/officeDocument/2006/relationships/hyperlink" Target="https://mentor.ieee.org/802.11/dcn/13/11-14-1328" TargetMode="External"/><Relationship Id="rId28" Type="http://schemas.openxmlformats.org/officeDocument/2006/relationships/hyperlink" Target="https://mentor.ieee.org/802.11/dcn/13/11-14-1328" TargetMode="External"/><Relationship Id="rId36" Type="http://schemas.openxmlformats.org/officeDocument/2006/relationships/hyperlink" Target="https://mentor.ieee.org/802.11/dcn/13/11-14-1328" TargetMode="External"/><Relationship Id="rId49" Type="http://schemas.openxmlformats.org/officeDocument/2006/relationships/hyperlink" Target="https://mentor.ieee.org/802.11/dcn/13/11-14-1324" TargetMode="External"/><Relationship Id="rId57" Type="http://schemas.openxmlformats.org/officeDocument/2006/relationships/hyperlink" Target="https://mentor.ieee.org/802.11/dcn/13/11-14-1330" TargetMode="External"/><Relationship Id="rId61" Type="http://schemas.openxmlformats.org/officeDocument/2006/relationships/hyperlink" Target="https://mentor.ieee.org/802.11/dcn/13/11-14-1330" TargetMode="External"/><Relationship Id="rId10" Type="http://schemas.openxmlformats.org/officeDocument/2006/relationships/hyperlink" Target="https://mentor.ieee.org/802.11/dcn/13/11-14-1323" TargetMode="External"/><Relationship Id="rId19" Type="http://schemas.openxmlformats.org/officeDocument/2006/relationships/hyperlink" Target="https://mentor.ieee.org/802.11/dcn/13/11-14-1323" TargetMode="External"/><Relationship Id="rId31" Type="http://schemas.openxmlformats.org/officeDocument/2006/relationships/hyperlink" Target="https://mentor.ieee.org/802.11/dcn/13/11-14-1328" TargetMode="External"/><Relationship Id="rId44" Type="http://schemas.openxmlformats.org/officeDocument/2006/relationships/hyperlink" Target="https://mentor.ieee.org/802.11/dcn/13/11-14-1324" TargetMode="External"/><Relationship Id="rId52" Type="http://schemas.openxmlformats.org/officeDocument/2006/relationships/hyperlink" Target="https://mentor.ieee.org/802.11/dcn/13/11-14-1330" TargetMode="External"/><Relationship Id="rId60" Type="http://schemas.openxmlformats.org/officeDocument/2006/relationships/hyperlink" Target="https://mentor.ieee.org/802.11/dcn/13/11-14-1330" TargetMode="External"/><Relationship Id="rId65" Type="http://schemas.openxmlformats.org/officeDocument/2006/relationships/hyperlink" Target="https://mentor.ieee.org/802.11/dcn/13/11-14-1330" TargetMode="External"/><Relationship Id="rId73" Type="http://schemas.openxmlformats.org/officeDocument/2006/relationships/hyperlink" Target="https://mentor.ieee.org/802.11/dcn/13/11-14-132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4-1324" TargetMode="External"/><Relationship Id="rId14" Type="http://schemas.openxmlformats.org/officeDocument/2006/relationships/hyperlink" Target="https://mentor.ieee.org/802.11/dcn/13/11-14-1323" TargetMode="External"/><Relationship Id="rId22" Type="http://schemas.openxmlformats.org/officeDocument/2006/relationships/hyperlink" Target="https://mentor.ieee.org/802.11/dcn/13/11-14-1328" TargetMode="External"/><Relationship Id="rId27" Type="http://schemas.openxmlformats.org/officeDocument/2006/relationships/hyperlink" Target="https://mentor.ieee.org/802.11/dcn/13/11-14-1328" TargetMode="External"/><Relationship Id="rId30" Type="http://schemas.openxmlformats.org/officeDocument/2006/relationships/hyperlink" Target="https://mentor.ieee.org/802.11/dcn/13/11-14-1328" TargetMode="External"/><Relationship Id="rId35" Type="http://schemas.openxmlformats.org/officeDocument/2006/relationships/hyperlink" Target="https://mentor.ieee.org/802.11/dcn/13/11-14-1328" TargetMode="External"/><Relationship Id="rId43" Type="http://schemas.openxmlformats.org/officeDocument/2006/relationships/hyperlink" Target="https://mentor.ieee.org/802.11/dcn/13/11-14-1322" TargetMode="External"/><Relationship Id="rId48" Type="http://schemas.openxmlformats.org/officeDocument/2006/relationships/hyperlink" Target="https://mentor.ieee.org/802.11/dcn/13/11-14-1324" TargetMode="External"/><Relationship Id="rId56" Type="http://schemas.openxmlformats.org/officeDocument/2006/relationships/hyperlink" Target="https://mentor.ieee.org/802.11/dcn/13/11-14-1330" TargetMode="External"/><Relationship Id="rId64" Type="http://schemas.openxmlformats.org/officeDocument/2006/relationships/hyperlink" Target="https://mentor.ieee.org/802.11/dcn/13/11-14-1330" TargetMode="External"/><Relationship Id="rId69" Type="http://schemas.openxmlformats.org/officeDocument/2006/relationships/hyperlink" Target="https://mentor.ieee.org/802.11/dcn/13/11-14-1329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3/11-14-1330" TargetMode="External"/><Relationship Id="rId72" Type="http://schemas.openxmlformats.org/officeDocument/2006/relationships/hyperlink" Target="https://mentor.ieee.org/802.11/dcn/13/11-14-132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3/11-14-1324" TargetMode="External"/><Relationship Id="rId17" Type="http://schemas.openxmlformats.org/officeDocument/2006/relationships/hyperlink" Target="https://mentor.ieee.org/802.11/dcn/13/11-14-1323" TargetMode="External"/><Relationship Id="rId25" Type="http://schemas.openxmlformats.org/officeDocument/2006/relationships/hyperlink" Target="https://mentor.ieee.org/802.11/dcn/13/11-14-1328" TargetMode="External"/><Relationship Id="rId33" Type="http://schemas.openxmlformats.org/officeDocument/2006/relationships/hyperlink" Target="https://mentor.ieee.org/802.11/dcn/13/11-14-1328" TargetMode="External"/><Relationship Id="rId38" Type="http://schemas.openxmlformats.org/officeDocument/2006/relationships/hyperlink" Target="https://mentor.ieee.org/802.11/dcn/13/11-14-1324" TargetMode="External"/><Relationship Id="rId46" Type="http://schemas.openxmlformats.org/officeDocument/2006/relationships/hyperlink" Target="https://mentor.ieee.org/802.11/dcn/13/11-14-1324" TargetMode="External"/><Relationship Id="rId59" Type="http://schemas.openxmlformats.org/officeDocument/2006/relationships/hyperlink" Target="https://mentor.ieee.org/802.11/dcn/13/11-14-1330" TargetMode="External"/><Relationship Id="rId67" Type="http://schemas.openxmlformats.org/officeDocument/2006/relationships/hyperlink" Target="https://mentor.ieee.org/802.11/dcn/13/11-14-1330" TargetMode="External"/><Relationship Id="rId20" Type="http://schemas.openxmlformats.org/officeDocument/2006/relationships/hyperlink" Target="https://mentor.ieee.org/802.11/dcn/13/11-14-1323" TargetMode="External"/><Relationship Id="rId41" Type="http://schemas.openxmlformats.org/officeDocument/2006/relationships/hyperlink" Target="https://mentor.ieee.org/802.11/dcn/13/11-14-1324" TargetMode="External"/><Relationship Id="rId54" Type="http://schemas.openxmlformats.org/officeDocument/2006/relationships/hyperlink" Target="https://mentor.ieee.org/802.11/dcn/13/11-14-1330" TargetMode="External"/><Relationship Id="rId62" Type="http://schemas.openxmlformats.org/officeDocument/2006/relationships/hyperlink" Target="https://mentor.ieee.org/802.11/dcn/13/11-14-1330" TargetMode="External"/><Relationship Id="rId70" Type="http://schemas.openxmlformats.org/officeDocument/2006/relationships/hyperlink" Target="https://mentor.ieee.org/802.11/dcn/13/11-14-1329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s://mentor.ieee.org/802.11/dcn/13/11-14-1322" TargetMode="External"/><Relationship Id="rId6" Type="http://schemas.openxmlformats.org/officeDocument/2006/relationships/hyperlink" Target="http://standards.ieee.org/board/pat/index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503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499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504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42355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6" t="s">
        <v>163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8"/>
    </row>
    <row r="23" spans="1:16" ht="20.100000000000001" customHeight="1" x14ac:dyDescent="0.3">
      <c r="B23" s="51" t="s">
        <v>162</v>
      </c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</row>
    <row r="24" spans="1:16" ht="20.100000000000001" customHeight="1" x14ac:dyDescent="0.25">
      <c r="C24" s="382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4"/>
    </row>
    <row r="32" spans="1:16" ht="20.100000000000001" customHeight="1" x14ac:dyDescent="0.25">
      <c r="B32" s="52"/>
      <c r="C32" s="375"/>
      <c r="D32" s="375"/>
      <c r="E32" s="375"/>
      <c r="F32" s="375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4"/>
      <c r="D34" s="374"/>
      <c r="E34" s="374"/>
      <c r="F34" s="374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4"/>
      <c r="D36" s="374"/>
      <c r="E36" s="374"/>
      <c r="F36" s="374"/>
    </row>
    <row r="37" spans="2:6" ht="20.100000000000001" customHeight="1" x14ac:dyDescent="0.25">
      <c r="C37" s="374"/>
      <c r="D37" s="374"/>
      <c r="E37" s="374"/>
      <c r="F37" s="3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abSelected="1"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5" t="str">
        <f>Parameters!B1</f>
        <v>149th IEEE 802.11 WIRELESS LOCAL AREA NETWORKS SESSION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  <c r="IS2" s="1" t="s">
        <v>7</v>
      </c>
    </row>
    <row r="3" spans="1:253" ht="15.75" customHeight="1" x14ac:dyDescent="0.2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90"/>
    </row>
    <row r="4" spans="1:253" ht="15.75" customHeight="1" x14ac:dyDescent="0.2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3"/>
    </row>
    <row r="5" spans="1:253" ht="21" customHeight="1" x14ac:dyDescent="0.2">
      <c r="B5" s="394" t="str">
        <f>Parameters!B2</f>
        <v>Hyatt Regency, Atlanta, GA, USA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253" ht="15.75" customHeight="1" x14ac:dyDescent="0.2"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</row>
    <row r="7" spans="1:253" ht="15.75" customHeight="1" x14ac:dyDescent="0.2">
      <c r="A7" s="74"/>
      <c r="B7" s="397" t="str">
        <f>Parameters!B3</f>
        <v>January 11-16, 2015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171"/>
      <c r="R7" s="171"/>
    </row>
    <row r="8" spans="1:253" ht="15.75" customHeight="1" x14ac:dyDescent="0.2">
      <c r="A8" s="74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396" t="s">
        <v>6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171"/>
      <c r="R25" s="171"/>
    </row>
    <row r="26" spans="1:21" ht="15.75" customHeight="1" x14ac:dyDescent="0.2">
      <c r="A26" s="74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171"/>
      <c r="R26" s="171"/>
    </row>
    <row r="27" spans="1:21" ht="15.75" customHeight="1" x14ac:dyDescent="0.2">
      <c r="B27" s="395" t="s">
        <v>161</v>
      </c>
      <c r="C27" s="395"/>
      <c r="D27" s="395"/>
      <c r="E27" s="395"/>
      <c r="F27" s="395"/>
      <c r="G27" s="395"/>
      <c r="H27" s="395"/>
      <c r="I27" s="395"/>
      <c r="J27" s="401"/>
      <c r="K27" s="401"/>
      <c r="L27" s="398" t="str">
        <f>Title!C14</f>
        <v>adrian.p.stephens@ieee.org</v>
      </c>
      <c r="M27" s="399"/>
      <c r="N27" s="399"/>
      <c r="O27" s="399"/>
      <c r="P27" s="399"/>
      <c r="Q27" s="399"/>
      <c r="R27" s="399"/>
    </row>
    <row r="28" spans="1:21" ht="15.75" customHeight="1" x14ac:dyDescent="0.2">
      <c r="B28" s="402"/>
      <c r="C28" s="402"/>
      <c r="D28" s="402"/>
      <c r="E28" s="402"/>
      <c r="F28" s="402"/>
      <c r="G28" s="402"/>
      <c r="H28" s="402"/>
      <c r="I28" s="402"/>
      <c r="J28" s="401"/>
      <c r="K28" s="401"/>
      <c r="L28" s="400"/>
      <c r="M28" s="400"/>
      <c r="N28" s="400"/>
      <c r="O28" s="400"/>
      <c r="P28" s="400"/>
      <c r="Q28" s="400"/>
      <c r="R28" s="400"/>
    </row>
    <row r="29" spans="1:21" ht="15.75" customHeight="1" x14ac:dyDescent="0.2">
      <c r="B29" s="395" t="s">
        <v>58</v>
      </c>
      <c r="C29" s="395"/>
      <c r="D29" s="395"/>
      <c r="E29" s="395"/>
      <c r="F29" s="395"/>
      <c r="G29" s="395"/>
      <c r="H29" s="395"/>
      <c r="I29" s="395"/>
      <c r="J29" s="401"/>
      <c r="K29" s="401"/>
      <c r="L29" s="398" t="str">
        <f>Title!I14</f>
        <v>jrosdahl@ieee.org</v>
      </c>
      <c r="M29" s="399"/>
      <c r="N29" s="399"/>
      <c r="O29" s="399"/>
      <c r="P29" s="399"/>
      <c r="Q29" s="399"/>
      <c r="R29" s="399"/>
    </row>
    <row r="30" spans="1:21" ht="15.75" customHeight="1" x14ac:dyDescent="0.2">
      <c r="B30" s="402"/>
      <c r="C30" s="402"/>
      <c r="D30" s="402"/>
      <c r="E30" s="402"/>
      <c r="F30" s="402"/>
      <c r="G30" s="402"/>
      <c r="H30" s="402"/>
      <c r="I30" s="402"/>
      <c r="J30" s="401"/>
      <c r="K30" s="401"/>
      <c r="L30" s="400"/>
      <c r="M30" s="400"/>
      <c r="N30" s="400"/>
      <c r="O30" s="400"/>
      <c r="P30" s="400"/>
      <c r="Q30" s="400"/>
      <c r="R30" s="400"/>
    </row>
    <row r="31" spans="1:21" ht="15.75" customHeight="1" x14ac:dyDescent="0.2">
      <c r="B31" s="395" t="s">
        <v>71</v>
      </c>
      <c r="C31" s="395"/>
      <c r="D31" s="395"/>
      <c r="E31" s="395"/>
      <c r="F31" s="395"/>
      <c r="G31" s="395"/>
      <c r="H31" s="395"/>
      <c r="I31" s="395"/>
      <c r="J31" s="401"/>
      <c r="K31" s="401"/>
      <c r="L31" s="398" t="str">
        <f>Title!I20</f>
        <v>dstanley@arubanetworks.com</v>
      </c>
      <c r="M31" s="399"/>
      <c r="N31" s="399"/>
      <c r="O31" s="399"/>
      <c r="P31" s="399"/>
      <c r="Q31" s="399"/>
      <c r="R31" s="399"/>
    </row>
    <row r="32" spans="1:21" ht="15.75" customHeight="1" x14ac:dyDescent="0.2">
      <c r="B32" s="402"/>
      <c r="C32" s="402"/>
      <c r="D32" s="402"/>
      <c r="E32" s="402"/>
      <c r="F32" s="402"/>
      <c r="G32" s="402"/>
      <c r="H32" s="402"/>
      <c r="I32" s="402"/>
      <c r="J32" s="401"/>
      <c r="K32" s="401"/>
      <c r="L32" s="400"/>
      <c r="M32" s="400"/>
      <c r="N32" s="400"/>
      <c r="O32" s="400"/>
      <c r="P32" s="400"/>
      <c r="Q32" s="400"/>
      <c r="R32" s="400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>
      <selection activeCell="AJ46" sqref="AJ46"/>
    </sheetView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3"/>
    </row>
    <row r="7" spans="2:15" x14ac:dyDescent="0.2">
      <c r="M7" s="403"/>
    </row>
    <row r="8" spans="2:15" x14ac:dyDescent="0.2">
      <c r="M8" s="403"/>
    </row>
    <row r="9" spans="2:15" x14ac:dyDescent="0.2">
      <c r="M9" s="40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28" sqref="C28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11" t="s">
        <v>133</v>
      </c>
      <c r="B3" s="411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555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557</v>
      </c>
    </row>
    <row r="7" spans="1:4" x14ac:dyDescent="0.2">
      <c r="A7" s="63" t="s">
        <v>469</v>
      </c>
      <c r="B7" s="63" t="s">
        <v>468</v>
      </c>
      <c r="C7" s="63" t="s">
        <v>470</v>
      </c>
      <c r="D7" s="63" t="s">
        <v>578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512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559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558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556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577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580</v>
      </c>
    </row>
    <row r="14" spans="1:4" x14ac:dyDescent="0.2">
      <c r="A14" s="63" t="s">
        <v>180</v>
      </c>
      <c r="B14" s="63" t="s">
        <v>181</v>
      </c>
      <c r="C14" s="63" t="s">
        <v>493</v>
      </c>
      <c r="D14" s="109" t="s">
        <v>498</v>
      </c>
    </row>
    <row r="15" spans="1:4" x14ac:dyDescent="0.2">
      <c r="A15" s="63" t="s">
        <v>495</v>
      </c>
      <c r="B15" s="63" t="s">
        <v>496</v>
      </c>
      <c r="C15" s="63" t="s">
        <v>497</v>
      </c>
      <c r="D15" s="109" t="s">
        <v>579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505</v>
      </c>
      <c r="C29" s="2"/>
      <c r="D29" s="2"/>
    </row>
    <row r="30" spans="1:4" x14ac:dyDescent="0.2">
      <c r="A30" s="70" t="s">
        <v>152</v>
      </c>
      <c r="B30" s="174" t="s">
        <v>506</v>
      </c>
      <c r="C30" s="2"/>
      <c r="D30" s="2"/>
    </row>
    <row r="31" spans="1:4" x14ac:dyDescent="0.2">
      <c r="A31" s="70" t="s">
        <v>153</v>
      </c>
      <c r="B31" s="70" t="s">
        <v>494</v>
      </c>
      <c r="C31" s="2"/>
      <c r="D31" s="2"/>
    </row>
    <row r="32" spans="1:4" x14ac:dyDescent="0.2">
      <c r="A32" s="70" t="s">
        <v>154</v>
      </c>
      <c r="B32" s="174" t="s">
        <v>507</v>
      </c>
      <c r="C32" s="2"/>
      <c r="D32" s="2"/>
    </row>
    <row r="33" spans="1:4" x14ac:dyDescent="0.2">
      <c r="A33" s="70" t="s">
        <v>4</v>
      </c>
      <c r="B33" s="70" t="s">
        <v>494</v>
      </c>
      <c r="C33" s="2"/>
      <c r="D33" s="2"/>
    </row>
    <row r="34" spans="1:4" x14ac:dyDescent="0.2">
      <c r="A34" s="70" t="s">
        <v>155</v>
      </c>
      <c r="B34" s="70" t="s">
        <v>494</v>
      </c>
      <c r="C34" s="2"/>
      <c r="D34" s="2"/>
    </row>
    <row r="35" spans="1:4" ht="14.25" x14ac:dyDescent="0.2">
      <c r="A35" s="70" t="s">
        <v>156</v>
      </c>
      <c r="B35" s="70" t="s">
        <v>494</v>
      </c>
      <c r="C35" s="2"/>
      <c r="D35" s="2"/>
    </row>
    <row r="36" spans="1:4" x14ac:dyDescent="0.2">
      <c r="A36" s="70" t="s">
        <v>157</v>
      </c>
      <c r="B36" s="70" t="s">
        <v>494</v>
      </c>
      <c r="C36" s="2"/>
      <c r="D36" s="2"/>
    </row>
    <row r="37" spans="1:4" ht="14.25" x14ac:dyDescent="0.2">
      <c r="A37" s="70" t="s">
        <v>158</v>
      </c>
      <c r="B37" s="70" t="s">
        <v>494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581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3" r:id="rId23"/>
    <hyperlink ref="B34" r:id="rId24"/>
    <hyperlink ref="B35" r:id="rId25"/>
    <hyperlink ref="B36" r:id="rId26"/>
    <hyperlink ref="B3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zoomScale="70" zoomScaleNormal="70" workbookViewId="0">
      <selection activeCell="U49" sqref="U49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64" t="str">
        <f>"Agenda R" &amp;Parameters!B8</f>
        <v>Agenda R0</v>
      </c>
      <c r="B1" s="466" t="str">
        <f>Parameters!B2</f>
        <v>Hyatt Regency, Atlanta, GA, USA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</row>
    <row r="2" spans="1:32" ht="20.25" customHeight="1" x14ac:dyDescent="0.2">
      <c r="A2" s="465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65"/>
      <c r="B3" s="471" t="str">
        <f>Parameters!B3</f>
        <v>January 11-16, 2015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490">
        <f>B5+1</f>
        <v>42016</v>
      </c>
      <c r="D5" s="491"/>
      <c r="E5" s="491"/>
      <c r="F5" s="491"/>
      <c r="G5" s="491"/>
      <c r="H5" s="492"/>
      <c r="I5" s="490">
        <f>B5+2</f>
        <v>42017</v>
      </c>
      <c r="J5" s="491"/>
      <c r="K5" s="491"/>
      <c r="L5" s="491"/>
      <c r="M5" s="491"/>
      <c r="N5" s="492"/>
      <c r="O5" s="490">
        <f>B5+3</f>
        <v>42018</v>
      </c>
      <c r="P5" s="491"/>
      <c r="Q5" s="491"/>
      <c r="R5" s="491"/>
      <c r="S5" s="491"/>
      <c r="T5" s="492"/>
      <c r="U5" s="490">
        <f>B5+4</f>
        <v>42019</v>
      </c>
      <c r="V5" s="491"/>
      <c r="W5" s="491"/>
      <c r="X5" s="491"/>
      <c r="Y5" s="491"/>
      <c r="Z5" s="492"/>
      <c r="AA5" s="490">
        <f>B5+5</f>
        <v>42020</v>
      </c>
      <c r="AB5" s="491"/>
      <c r="AC5" s="491"/>
      <c r="AD5" s="491"/>
      <c r="AE5" s="491"/>
      <c r="AF5" s="492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493" t="s">
        <v>474</v>
      </c>
      <c r="J6" s="494"/>
      <c r="K6" s="494"/>
      <c r="L6" s="494"/>
      <c r="M6" s="494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452" t="s">
        <v>508</v>
      </c>
      <c r="D7" s="453"/>
      <c r="E7" s="453"/>
      <c r="F7" s="453"/>
      <c r="G7" s="454"/>
      <c r="H7" s="418"/>
      <c r="I7" s="439" t="s">
        <v>60</v>
      </c>
      <c r="J7" s="468" t="s">
        <v>472</v>
      </c>
      <c r="K7" s="418"/>
      <c r="L7" s="445" t="s">
        <v>178</v>
      </c>
      <c r="M7" s="447" t="s">
        <v>509</v>
      </c>
      <c r="N7" s="418"/>
      <c r="O7" s="458" t="s">
        <v>51</v>
      </c>
      <c r="P7" s="429" t="s">
        <v>72</v>
      </c>
      <c r="Q7" s="418"/>
      <c r="R7" s="450" t="s">
        <v>61</v>
      </c>
      <c r="S7" s="445" t="s">
        <v>178</v>
      </c>
      <c r="T7" s="418"/>
      <c r="U7" s="461" t="s">
        <v>168</v>
      </c>
      <c r="V7" s="429" t="s">
        <v>72</v>
      </c>
      <c r="W7" s="439" t="s">
        <v>60</v>
      </c>
      <c r="X7" s="455" t="s">
        <v>510</v>
      </c>
      <c r="Y7" s="426" t="s">
        <v>2</v>
      </c>
      <c r="Z7" s="19"/>
      <c r="AA7" s="481" t="s">
        <v>74</v>
      </c>
      <c r="AB7" s="482"/>
      <c r="AC7" s="482"/>
      <c r="AD7" s="482"/>
      <c r="AE7" s="482"/>
      <c r="AF7" s="483"/>
    </row>
    <row r="8" spans="1:32" ht="15.75" customHeight="1" x14ac:dyDescent="0.2">
      <c r="A8" s="13" t="s">
        <v>41</v>
      </c>
      <c r="B8" s="11"/>
      <c r="C8" s="452"/>
      <c r="D8" s="453"/>
      <c r="E8" s="453"/>
      <c r="F8" s="453"/>
      <c r="G8" s="454"/>
      <c r="H8" s="419"/>
      <c r="I8" s="440"/>
      <c r="J8" s="469"/>
      <c r="K8" s="419"/>
      <c r="L8" s="446"/>
      <c r="M8" s="448"/>
      <c r="N8" s="419"/>
      <c r="O8" s="459"/>
      <c r="P8" s="430"/>
      <c r="Q8" s="419"/>
      <c r="R8" s="451"/>
      <c r="S8" s="446"/>
      <c r="T8" s="419"/>
      <c r="U8" s="462"/>
      <c r="V8" s="430"/>
      <c r="W8" s="440"/>
      <c r="X8" s="456"/>
      <c r="Y8" s="427"/>
      <c r="Z8" s="19"/>
      <c r="AA8" s="484"/>
      <c r="AB8" s="485"/>
      <c r="AC8" s="485"/>
      <c r="AD8" s="485"/>
      <c r="AE8" s="485"/>
      <c r="AF8" s="486"/>
    </row>
    <row r="9" spans="1:32" ht="15.75" customHeight="1" x14ac:dyDescent="0.2">
      <c r="A9" s="13" t="s">
        <v>39</v>
      </c>
      <c r="B9" s="11"/>
      <c r="C9" s="512" t="s">
        <v>187</v>
      </c>
      <c r="D9" s="513"/>
      <c r="E9" s="513"/>
      <c r="F9" s="513"/>
      <c r="G9" s="514"/>
      <c r="H9" s="419"/>
      <c r="I9" s="440"/>
      <c r="J9" s="469"/>
      <c r="K9" s="419"/>
      <c r="L9" s="446"/>
      <c r="M9" s="448"/>
      <c r="N9" s="419"/>
      <c r="O9" s="459"/>
      <c r="P9" s="430"/>
      <c r="Q9" s="419"/>
      <c r="R9" s="451"/>
      <c r="S9" s="446"/>
      <c r="T9" s="419"/>
      <c r="U9" s="462"/>
      <c r="V9" s="430"/>
      <c r="W9" s="440"/>
      <c r="X9" s="456"/>
      <c r="Y9" s="427"/>
      <c r="Z9" s="19"/>
      <c r="AA9" s="484"/>
      <c r="AB9" s="485"/>
      <c r="AC9" s="485"/>
      <c r="AD9" s="485"/>
      <c r="AE9" s="485"/>
      <c r="AF9" s="486"/>
    </row>
    <row r="10" spans="1:32" ht="15.75" customHeight="1" x14ac:dyDescent="0.2">
      <c r="A10" s="13" t="s">
        <v>40</v>
      </c>
      <c r="B10" s="11"/>
      <c r="C10" s="512"/>
      <c r="D10" s="513"/>
      <c r="E10" s="513"/>
      <c r="F10" s="513"/>
      <c r="G10" s="514"/>
      <c r="H10" s="420"/>
      <c r="I10" s="441"/>
      <c r="J10" s="470"/>
      <c r="K10" s="420"/>
      <c r="L10" s="446"/>
      <c r="M10" s="448"/>
      <c r="N10" s="420"/>
      <c r="O10" s="460"/>
      <c r="P10" s="443"/>
      <c r="Q10" s="420"/>
      <c r="R10" s="451"/>
      <c r="S10" s="446"/>
      <c r="T10" s="420"/>
      <c r="U10" s="463"/>
      <c r="V10" s="443"/>
      <c r="W10" s="441"/>
      <c r="X10" s="457"/>
      <c r="Y10" s="428"/>
      <c r="Z10" s="19"/>
      <c r="AA10" s="484"/>
      <c r="AB10" s="485"/>
      <c r="AC10" s="485"/>
      <c r="AD10" s="485"/>
      <c r="AE10" s="485"/>
      <c r="AF10" s="486"/>
    </row>
    <row r="11" spans="1:32" ht="27" customHeight="1" x14ac:dyDescent="0.2">
      <c r="A11" s="86" t="s">
        <v>26</v>
      </c>
      <c r="B11" s="11"/>
      <c r="C11" s="425" t="s">
        <v>10</v>
      </c>
      <c r="D11" s="425"/>
      <c r="E11" s="425"/>
      <c r="F11" s="425"/>
      <c r="G11" s="425"/>
      <c r="H11" s="425"/>
      <c r="I11" s="425" t="s">
        <v>10</v>
      </c>
      <c r="J11" s="425"/>
      <c r="K11" s="425"/>
      <c r="L11" s="425"/>
      <c r="M11" s="425"/>
      <c r="N11" s="425"/>
      <c r="O11" s="444" t="s">
        <v>10</v>
      </c>
      <c r="P11" s="425"/>
      <c r="Q11" s="425"/>
      <c r="R11" s="425"/>
      <c r="S11" s="425"/>
      <c r="T11" s="425"/>
      <c r="U11" s="425" t="s">
        <v>10</v>
      </c>
      <c r="V11" s="425"/>
      <c r="W11" s="425"/>
      <c r="X11" s="425"/>
      <c r="Y11" s="425"/>
      <c r="Z11" s="425"/>
      <c r="AA11" s="484"/>
      <c r="AB11" s="485"/>
      <c r="AC11" s="485"/>
      <c r="AD11" s="485"/>
      <c r="AE11" s="485"/>
      <c r="AF11" s="486"/>
    </row>
    <row r="12" spans="1:32" ht="15.75" customHeight="1" x14ac:dyDescent="0.2">
      <c r="A12" s="14" t="s">
        <v>25</v>
      </c>
      <c r="B12" s="11"/>
      <c r="C12" s="433" t="s">
        <v>57</v>
      </c>
      <c r="D12" s="429" t="s">
        <v>72</v>
      </c>
      <c r="E12" s="418"/>
      <c r="F12" s="439" t="s">
        <v>60</v>
      </c>
      <c r="G12" s="426" t="s">
        <v>2</v>
      </c>
      <c r="H12" s="418"/>
      <c r="I12" s="458" t="s">
        <v>51</v>
      </c>
      <c r="J12" s="429" t="s">
        <v>72</v>
      </c>
      <c r="K12" s="418"/>
      <c r="L12" s="455" t="s">
        <v>511</v>
      </c>
      <c r="M12" s="426" t="s">
        <v>2</v>
      </c>
      <c r="N12" s="418"/>
      <c r="O12" s="472" t="s">
        <v>73</v>
      </c>
      <c r="P12" s="473"/>
      <c r="Q12" s="473"/>
      <c r="R12" s="473"/>
      <c r="S12" s="473"/>
      <c r="T12" s="474"/>
      <c r="U12" s="439" t="s">
        <v>60</v>
      </c>
      <c r="V12" s="437" t="s">
        <v>3</v>
      </c>
      <c r="W12" s="418"/>
      <c r="X12" s="450" t="s">
        <v>61</v>
      </c>
      <c r="Y12" s="447" t="s">
        <v>509</v>
      </c>
      <c r="Z12" s="19"/>
      <c r="AA12" s="484"/>
      <c r="AB12" s="485"/>
      <c r="AC12" s="485"/>
      <c r="AD12" s="485"/>
      <c r="AE12" s="485"/>
      <c r="AF12" s="486"/>
    </row>
    <row r="13" spans="1:32" ht="15.75" customHeight="1" x14ac:dyDescent="0.2">
      <c r="A13" s="14" t="s">
        <v>27</v>
      </c>
      <c r="B13" s="11"/>
      <c r="C13" s="434"/>
      <c r="D13" s="430"/>
      <c r="E13" s="419"/>
      <c r="F13" s="440"/>
      <c r="G13" s="427"/>
      <c r="H13" s="419"/>
      <c r="I13" s="459"/>
      <c r="J13" s="430"/>
      <c r="K13" s="419"/>
      <c r="L13" s="456"/>
      <c r="M13" s="427"/>
      <c r="N13" s="419"/>
      <c r="O13" s="475"/>
      <c r="P13" s="476"/>
      <c r="Q13" s="476"/>
      <c r="R13" s="476"/>
      <c r="S13" s="476"/>
      <c r="T13" s="477"/>
      <c r="U13" s="440"/>
      <c r="V13" s="438"/>
      <c r="W13" s="419"/>
      <c r="X13" s="451"/>
      <c r="Y13" s="448"/>
      <c r="Z13" s="19"/>
      <c r="AA13" s="484"/>
      <c r="AB13" s="485"/>
      <c r="AC13" s="485"/>
      <c r="AD13" s="485"/>
      <c r="AE13" s="485"/>
      <c r="AF13" s="486"/>
    </row>
    <row r="14" spans="1:32" ht="15.75" customHeight="1" x14ac:dyDescent="0.2">
      <c r="A14" s="14" t="s">
        <v>28</v>
      </c>
      <c r="B14" s="11"/>
      <c r="C14" s="434"/>
      <c r="D14" s="430"/>
      <c r="E14" s="419"/>
      <c r="F14" s="440"/>
      <c r="G14" s="427"/>
      <c r="H14" s="419"/>
      <c r="I14" s="459"/>
      <c r="J14" s="430"/>
      <c r="K14" s="419"/>
      <c r="L14" s="456"/>
      <c r="M14" s="427"/>
      <c r="N14" s="419"/>
      <c r="O14" s="475"/>
      <c r="P14" s="476"/>
      <c r="Q14" s="476"/>
      <c r="R14" s="476"/>
      <c r="S14" s="476"/>
      <c r="T14" s="477"/>
      <c r="U14" s="440"/>
      <c r="V14" s="438"/>
      <c r="W14" s="419"/>
      <c r="X14" s="451"/>
      <c r="Y14" s="448"/>
      <c r="Z14" s="19"/>
      <c r="AA14" s="487"/>
      <c r="AB14" s="488"/>
      <c r="AC14" s="488"/>
      <c r="AD14" s="488"/>
      <c r="AE14" s="488"/>
      <c r="AF14" s="489"/>
    </row>
    <row r="15" spans="1:32" ht="15.75" customHeight="1" x14ac:dyDescent="0.2">
      <c r="A15" s="14" t="s">
        <v>29</v>
      </c>
      <c r="B15" s="11"/>
      <c r="C15" s="435"/>
      <c r="D15" s="443"/>
      <c r="E15" s="420"/>
      <c r="F15" s="441"/>
      <c r="G15" s="428"/>
      <c r="H15" s="420"/>
      <c r="I15" s="460"/>
      <c r="J15" s="443"/>
      <c r="K15" s="420"/>
      <c r="L15" s="457"/>
      <c r="M15" s="427"/>
      <c r="N15" s="420"/>
      <c r="O15" s="478"/>
      <c r="P15" s="479"/>
      <c r="Q15" s="479"/>
      <c r="R15" s="479"/>
      <c r="S15" s="479"/>
      <c r="T15" s="480"/>
      <c r="U15" s="441"/>
      <c r="V15" s="449"/>
      <c r="W15" s="420"/>
      <c r="X15" s="451"/>
      <c r="Y15" s="448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25" t="s">
        <v>38</v>
      </c>
      <c r="D16" s="425"/>
      <c r="E16" s="425"/>
      <c r="F16" s="425"/>
      <c r="G16" s="425"/>
      <c r="H16" s="425"/>
      <c r="I16" s="425" t="s">
        <v>38</v>
      </c>
      <c r="J16" s="425"/>
      <c r="K16" s="425"/>
      <c r="L16" s="425"/>
      <c r="M16" s="425"/>
      <c r="N16" s="425"/>
      <c r="O16" s="444" t="s">
        <v>38</v>
      </c>
      <c r="P16" s="425"/>
      <c r="Q16" s="425"/>
      <c r="R16" s="425"/>
      <c r="S16" s="425"/>
      <c r="T16" s="425"/>
      <c r="U16" s="425" t="s">
        <v>38</v>
      </c>
      <c r="V16" s="425"/>
      <c r="W16" s="425"/>
      <c r="X16" s="425"/>
      <c r="Y16" s="425"/>
      <c r="Z16" s="425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44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36" t="s">
        <v>56</v>
      </c>
      <c r="D18" s="429" t="s">
        <v>72</v>
      </c>
      <c r="E18" s="418"/>
      <c r="F18" s="450" t="s">
        <v>61</v>
      </c>
      <c r="G18" s="418"/>
      <c r="H18" s="418"/>
      <c r="I18" s="436" t="s">
        <v>56</v>
      </c>
      <c r="J18" s="429" t="s">
        <v>72</v>
      </c>
      <c r="K18" s="418"/>
      <c r="L18" s="437" t="s">
        <v>3</v>
      </c>
      <c r="M18" s="421" t="s">
        <v>52</v>
      </c>
      <c r="N18" s="418"/>
      <c r="O18" s="436" t="s">
        <v>56</v>
      </c>
      <c r="P18" s="429" t="s">
        <v>72</v>
      </c>
      <c r="Q18" s="418"/>
      <c r="R18" s="450" t="s">
        <v>61</v>
      </c>
      <c r="S18" s="426" t="s">
        <v>2</v>
      </c>
      <c r="T18" s="418"/>
      <c r="U18" s="423" t="s">
        <v>56</v>
      </c>
      <c r="V18" s="429" t="s">
        <v>72</v>
      </c>
      <c r="W18" s="418"/>
      <c r="X18" s="421" t="s">
        <v>52</v>
      </c>
      <c r="Y18" s="426" t="s">
        <v>2</v>
      </c>
      <c r="Z18" s="19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23"/>
      <c r="D19" s="430"/>
      <c r="E19" s="419"/>
      <c r="F19" s="451"/>
      <c r="G19" s="419"/>
      <c r="H19" s="419"/>
      <c r="I19" s="423"/>
      <c r="J19" s="430"/>
      <c r="K19" s="419"/>
      <c r="L19" s="438"/>
      <c r="M19" s="422"/>
      <c r="N19" s="419"/>
      <c r="O19" s="423"/>
      <c r="P19" s="430"/>
      <c r="Q19" s="419"/>
      <c r="R19" s="451"/>
      <c r="S19" s="427"/>
      <c r="T19" s="419"/>
      <c r="U19" s="423"/>
      <c r="V19" s="430"/>
      <c r="W19" s="419"/>
      <c r="X19" s="422"/>
      <c r="Y19" s="427"/>
      <c r="Z19" s="1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23"/>
      <c r="D20" s="430"/>
      <c r="E20" s="419"/>
      <c r="F20" s="451"/>
      <c r="G20" s="419"/>
      <c r="H20" s="419"/>
      <c r="I20" s="423"/>
      <c r="J20" s="430"/>
      <c r="K20" s="419"/>
      <c r="L20" s="438"/>
      <c r="M20" s="422"/>
      <c r="N20" s="419"/>
      <c r="O20" s="423"/>
      <c r="P20" s="430"/>
      <c r="Q20" s="419"/>
      <c r="R20" s="451"/>
      <c r="S20" s="427"/>
      <c r="T20" s="419"/>
      <c r="U20" s="423"/>
      <c r="V20" s="430"/>
      <c r="W20" s="419"/>
      <c r="X20" s="422"/>
      <c r="Y20" s="427"/>
      <c r="Z20" s="1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24"/>
      <c r="D21" s="443"/>
      <c r="E21" s="420"/>
      <c r="F21" s="451"/>
      <c r="G21" s="420"/>
      <c r="H21" s="420"/>
      <c r="I21" s="423"/>
      <c r="J21" s="443"/>
      <c r="K21" s="420"/>
      <c r="L21" s="449"/>
      <c r="M21" s="422"/>
      <c r="N21" s="420"/>
      <c r="O21" s="423"/>
      <c r="P21" s="443"/>
      <c r="Q21" s="420"/>
      <c r="R21" s="451"/>
      <c r="S21" s="427"/>
      <c r="T21" s="420"/>
      <c r="U21" s="424"/>
      <c r="V21" s="430"/>
      <c r="W21" s="420"/>
      <c r="X21" s="422"/>
      <c r="Y21" s="428"/>
      <c r="Z21" s="19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25" t="s">
        <v>10</v>
      </c>
      <c r="D22" s="425"/>
      <c r="E22" s="425"/>
      <c r="F22" s="425"/>
      <c r="G22" s="425"/>
      <c r="H22" s="425"/>
      <c r="I22" s="425" t="s">
        <v>10</v>
      </c>
      <c r="J22" s="425"/>
      <c r="K22" s="425"/>
      <c r="L22" s="425"/>
      <c r="M22" s="425"/>
      <c r="N22" s="425"/>
      <c r="O22" s="444" t="s">
        <v>10</v>
      </c>
      <c r="P22" s="425"/>
      <c r="Q22" s="425"/>
      <c r="R22" s="425"/>
      <c r="S22" s="425"/>
      <c r="T22" s="425"/>
      <c r="U22" s="425" t="s">
        <v>10</v>
      </c>
      <c r="V22" s="425"/>
      <c r="W22" s="425"/>
      <c r="X22" s="425"/>
      <c r="Y22" s="425"/>
      <c r="Z22" s="425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12" t="s">
        <v>76</v>
      </c>
      <c r="C23" s="436" t="s">
        <v>56</v>
      </c>
      <c r="D23" s="437" t="s">
        <v>3</v>
      </c>
      <c r="E23" s="418"/>
      <c r="F23" s="445" t="s">
        <v>178</v>
      </c>
      <c r="G23" s="426" t="s">
        <v>2</v>
      </c>
      <c r="H23" s="418"/>
      <c r="I23" s="423" t="s">
        <v>56</v>
      </c>
      <c r="J23" s="437" t="s">
        <v>3</v>
      </c>
      <c r="K23" s="418"/>
      <c r="L23" s="450" t="s">
        <v>61</v>
      </c>
      <c r="M23" s="426" t="s">
        <v>2</v>
      </c>
      <c r="N23" s="21"/>
      <c r="O23" s="418"/>
      <c r="P23" s="437" t="s">
        <v>3</v>
      </c>
      <c r="Q23" s="418"/>
      <c r="R23" s="436" t="s">
        <v>56</v>
      </c>
      <c r="S23" s="426" t="s">
        <v>2</v>
      </c>
      <c r="T23" s="418"/>
      <c r="U23" s="423" t="s">
        <v>56</v>
      </c>
      <c r="V23" s="437" t="s">
        <v>3</v>
      </c>
      <c r="W23" s="418"/>
      <c r="X23" s="418"/>
      <c r="Y23" s="426" t="s">
        <v>2</v>
      </c>
      <c r="Z23" s="19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13"/>
      <c r="C24" s="423"/>
      <c r="D24" s="438"/>
      <c r="E24" s="419"/>
      <c r="F24" s="446"/>
      <c r="G24" s="427"/>
      <c r="H24" s="419"/>
      <c r="I24" s="423"/>
      <c r="J24" s="438"/>
      <c r="K24" s="419"/>
      <c r="L24" s="451"/>
      <c r="M24" s="427"/>
      <c r="N24" s="21"/>
      <c r="O24" s="419"/>
      <c r="P24" s="438"/>
      <c r="Q24" s="419"/>
      <c r="R24" s="423"/>
      <c r="S24" s="427"/>
      <c r="T24" s="419"/>
      <c r="U24" s="423"/>
      <c r="V24" s="438"/>
      <c r="W24" s="419"/>
      <c r="X24" s="419"/>
      <c r="Y24" s="427"/>
      <c r="Z24" s="1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13"/>
      <c r="C25" s="423"/>
      <c r="D25" s="438"/>
      <c r="E25" s="419"/>
      <c r="F25" s="446"/>
      <c r="G25" s="427"/>
      <c r="H25" s="419"/>
      <c r="I25" s="423"/>
      <c r="J25" s="438"/>
      <c r="K25" s="419"/>
      <c r="L25" s="451"/>
      <c r="M25" s="427"/>
      <c r="N25" s="21"/>
      <c r="O25" s="419"/>
      <c r="P25" s="438"/>
      <c r="Q25" s="419"/>
      <c r="R25" s="423"/>
      <c r="S25" s="427"/>
      <c r="T25" s="419"/>
      <c r="U25" s="423"/>
      <c r="V25" s="438"/>
      <c r="W25" s="419"/>
      <c r="X25" s="419"/>
      <c r="Y25" s="427"/>
      <c r="Z25" s="1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24"/>
      <c r="D26" s="449"/>
      <c r="E26" s="420"/>
      <c r="F26" s="446"/>
      <c r="G26" s="428"/>
      <c r="H26" s="420"/>
      <c r="I26" s="424"/>
      <c r="J26" s="449"/>
      <c r="K26" s="420"/>
      <c r="L26" s="451"/>
      <c r="M26" s="427"/>
      <c r="N26" s="21"/>
      <c r="O26" s="420"/>
      <c r="P26" s="449"/>
      <c r="Q26" s="420"/>
      <c r="R26" s="423"/>
      <c r="S26" s="427"/>
      <c r="T26" s="420"/>
      <c r="U26" s="424"/>
      <c r="V26" s="438"/>
      <c r="W26" s="420"/>
      <c r="X26" s="420"/>
      <c r="Y26" s="428"/>
      <c r="Z26" s="19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14" t="s">
        <v>75</v>
      </c>
      <c r="C27" s="425" t="s">
        <v>53</v>
      </c>
      <c r="D27" s="425"/>
      <c r="E27" s="425"/>
      <c r="F27" s="425"/>
      <c r="G27" s="425"/>
      <c r="H27" s="425"/>
      <c r="I27" s="425" t="s">
        <v>53</v>
      </c>
      <c r="J27" s="425"/>
      <c r="K27" s="425"/>
      <c r="L27" s="425"/>
      <c r="M27" s="425"/>
      <c r="N27" s="425"/>
      <c r="O27" s="113"/>
      <c r="P27" s="114"/>
      <c r="Q27" s="114"/>
      <c r="R27" s="114"/>
      <c r="S27" s="114"/>
      <c r="T27" s="115"/>
      <c r="U27" s="425" t="s">
        <v>53</v>
      </c>
      <c r="V27" s="425"/>
      <c r="W27" s="425"/>
      <c r="X27" s="425"/>
      <c r="Y27" s="425"/>
      <c r="Z27" s="425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1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503" t="s">
        <v>179</v>
      </c>
      <c r="P28" s="504"/>
      <c r="Q28" s="504"/>
      <c r="R28" s="504"/>
      <c r="S28" s="505"/>
      <c r="T28" s="115"/>
      <c r="U28" s="425"/>
      <c r="V28" s="425"/>
      <c r="W28" s="425"/>
      <c r="X28" s="425"/>
      <c r="Y28" s="425"/>
      <c r="Z28" s="425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16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506"/>
      <c r="P29" s="507"/>
      <c r="Q29" s="507"/>
      <c r="R29" s="507"/>
      <c r="S29" s="508"/>
      <c r="T29" s="115"/>
      <c r="U29" s="425"/>
      <c r="V29" s="425"/>
      <c r="W29" s="425"/>
      <c r="X29" s="425"/>
      <c r="Y29" s="425"/>
      <c r="Z29" s="425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18"/>
      <c r="D30" s="429" t="s">
        <v>72</v>
      </c>
      <c r="E30" s="418"/>
      <c r="F30" s="418"/>
      <c r="G30" s="418"/>
      <c r="H30" s="21"/>
      <c r="I30" s="439" t="s">
        <v>60</v>
      </c>
      <c r="J30" s="418"/>
      <c r="K30" s="418"/>
      <c r="L30" s="21"/>
      <c r="M30" s="426" t="s">
        <v>2</v>
      </c>
      <c r="N30" s="21"/>
      <c r="O30" s="506"/>
      <c r="P30" s="507"/>
      <c r="Q30" s="507"/>
      <c r="R30" s="507"/>
      <c r="S30" s="508"/>
      <c r="T30" s="115"/>
      <c r="U30" s="495" t="s">
        <v>75</v>
      </c>
      <c r="V30" s="496"/>
      <c r="W30" s="496"/>
      <c r="X30" s="496"/>
      <c r="Y30" s="496"/>
      <c r="Z30" s="1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19"/>
      <c r="D31" s="430"/>
      <c r="E31" s="419"/>
      <c r="F31" s="419"/>
      <c r="G31" s="419"/>
      <c r="H31" s="21"/>
      <c r="I31" s="440"/>
      <c r="J31" s="419"/>
      <c r="K31" s="419"/>
      <c r="L31" s="21"/>
      <c r="M31" s="427"/>
      <c r="N31" s="21"/>
      <c r="O31" s="506"/>
      <c r="P31" s="507"/>
      <c r="Q31" s="507"/>
      <c r="R31" s="507"/>
      <c r="S31" s="508"/>
      <c r="T31" s="115"/>
      <c r="U31" s="497"/>
      <c r="V31" s="498"/>
      <c r="W31" s="498"/>
      <c r="X31" s="498"/>
      <c r="Y31" s="498"/>
      <c r="Z31" s="19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19"/>
      <c r="D32" s="430"/>
      <c r="E32" s="419"/>
      <c r="F32" s="419"/>
      <c r="G32" s="419"/>
      <c r="H32" s="21"/>
      <c r="I32" s="440"/>
      <c r="J32" s="419"/>
      <c r="K32" s="419"/>
      <c r="L32" s="21"/>
      <c r="M32" s="427"/>
      <c r="N32" s="21"/>
      <c r="O32" s="506"/>
      <c r="P32" s="507"/>
      <c r="Q32" s="507"/>
      <c r="R32" s="507"/>
      <c r="S32" s="508"/>
      <c r="T32" s="115"/>
      <c r="U32" s="497"/>
      <c r="V32" s="498"/>
      <c r="W32" s="498"/>
      <c r="X32" s="498"/>
      <c r="Y32" s="498"/>
      <c r="Z32" s="19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20"/>
      <c r="D33" s="443"/>
      <c r="E33" s="420"/>
      <c r="F33" s="420"/>
      <c r="G33" s="420"/>
      <c r="H33" s="21"/>
      <c r="I33" s="440"/>
      <c r="J33" s="420"/>
      <c r="K33" s="420"/>
      <c r="L33" s="21"/>
      <c r="M33" s="427"/>
      <c r="N33" s="21"/>
      <c r="O33" s="509"/>
      <c r="P33" s="510"/>
      <c r="Q33" s="510"/>
      <c r="R33" s="510"/>
      <c r="S33" s="511"/>
      <c r="T33" s="115"/>
      <c r="U33" s="497"/>
      <c r="V33" s="498"/>
      <c r="W33" s="498"/>
      <c r="X33" s="498"/>
      <c r="Y33" s="498"/>
      <c r="Z33" s="19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417" t="s">
        <v>471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432" t="s">
        <v>75</v>
      </c>
      <c r="D39" s="467" t="s">
        <v>80</v>
      </c>
      <c r="E39" s="442"/>
      <c r="F39" s="442"/>
      <c r="G39" s="442"/>
      <c r="H39" s="442"/>
      <c r="J39" s="515" t="s">
        <v>475</v>
      </c>
      <c r="K39" s="516"/>
      <c r="L39" s="517" t="s">
        <v>167</v>
      </c>
      <c r="M39" s="467" t="s">
        <v>83</v>
      </c>
      <c r="N39" s="442"/>
      <c r="O39" s="442"/>
      <c r="P39" s="442"/>
      <c r="Q39" s="442"/>
    </row>
    <row r="40" spans="1:32" ht="15" customHeight="1" x14ac:dyDescent="0.2">
      <c r="B40" s="26"/>
      <c r="C40" s="432"/>
      <c r="D40" s="467"/>
      <c r="E40" s="442"/>
      <c r="F40" s="442"/>
      <c r="G40" s="442"/>
      <c r="H40" s="442"/>
      <c r="I40" s="7"/>
      <c r="J40" s="515"/>
      <c r="K40" s="516"/>
      <c r="L40" s="518"/>
      <c r="M40" s="467"/>
      <c r="N40" s="442"/>
      <c r="O40" s="442"/>
      <c r="P40" s="442"/>
      <c r="Q40" s="442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432"/>
      <c r="D41" s="467"/>
      <c r="E41" s="442"/>
      <c r="F41" s="442"/>
      <c r="G41" s="442"/>
      <c r="H41" s="442"/>
      <c r="J41" s="515"/>
      <c r="K41" s="516"/>
      <c r="L41" s="518"/>
      <c r="M41" s="467"/>
      <c r="N41" s="442"/>
      <c r="O41" s="442"/>
      <c r="P41" s="442"/>
      <c r="Q41" s="442"/>
    </row>
    <row r="42" spans="1:32" ht="15" customHeight="1" x14ac:dyDescent="0.2">
      <c r="B42" s="26"/>
      <c r="C42" s="432"/>
      <c r="D42" s="467"/>
      <c r="E42" s="442"/>
      <c r="F42" s="442"/>
      <c r="G42" s="442"/>
      <c r="H42" s="442"/>
      <c r="J42" s="515"/>
      <c r="K42" s="516"/>
      <c r="L42" s="519"/>
      <c r="M42" s="467"/>
      <c r="N42" s="442"/>
      <c r="O42" s="442"/>
      <c r="P42" s="442"/>
      <c r="Q42" s="442"/>
    </row>
    <row r="43" spans="1:32" ht="15" customHeight="1" x14ac:dyDescent="0.2">
      <c r="B43" s="26"/>
      <c r="C43" s="433" t="s">
        <v>57</v>
      </c>
      <c r="D43" s="442" t="s">
        <v>81</v>
      </c>
      <c r="E43" s="442"/>
      <c r="F43" s="442"/>
      <c r="G43" s="442"/>
      <c r="H43" s="442"/>
      <c r="J43" s="515"/>
      <c r="K43" s="516"/>
      <c r="L43" s="520" t="s">
        <v>473</v>
      </c>
      <c r="M43" s="467" t="s">
        <v>84</v>
      </c>
      <c r="N43" s="442"/>
      <c r="O43" s="442"/>
      <c r="P43" s="442"/>
      <c r="Q43" s="442"/>
    </row>
    <row r="44" spans="1:32" ht="15" customHeight="1" x14ac:dyDescent="0.2">
      <c r="B44" s="26"/>
      <c r="C44" s="434"/>
      <c r="D44" s="442"/>
      <c r="E44" s="442"/>
      <c r="F44" s="442"/>
      <c r="G44" s="442"/>
      <c r="H44" s="442"/>
      <c r="J44" s="26"/>
      <c r="K44" s="26"/>
      <c r="L44" s="520"/>
      <c r="M44" s="467"/>
      <c r="N44" s="442"/>
      <c r="O44" s="442"/>
      <c r="P44" s="442"/>
      <c r="Q44" s="442"/>
    </row>
    <row r="45" spans="1:32" ht="15" customHeight="1" x14ac:dyDescent="0.2">
      <c r="B45" s="26"/>
      <c r="C45" s="434"/>
      <c r="D45" s="442"/>
      <c r="E45" s="442"/>
      <c r="F45" s="442"/>
      <c r="G45" s="442"/>
      <c r="H45" s="442"/>
      <c r="J45" s="26"/>
      <c r="K45" s="26"/>
      <c r="L45" s="520"/>
      <c r="M45" s="467"/>
      <c r="N45" s="442"/>
      <c r="O45" s="442"/>
      <c r="P45" s="442"/>
      <c r="Q45" s="442"/>
    </row>
    <row r="46" spans="1:32" ht="15" customHeight="1" x14ac:dyDescent="0.2">
      <c r="B46" s="26"/>
      <c r="C46" s="435"/>
      <c r="D46" s="442"/>
      <c r="E46" s="442"/>
      <c r="F46" s="442"/>
      <c r="G46" s="442"/>
      <c r="H46" s="442"/>
      <c r="J46" s="26"/>
      <c r="K46" s="26"/>
      <c r="L46" s="520"/>
      <c r="M46" s="467"/>
      <c r="N46" s="442"/>
      <c r="O46" s="442"/>
      <c r="P46" s="442"/>
      <c r="Q46" s="442"/>
    </row>
    <row r="47" spans="1:32" ht="22.5" customHeight="1" x14ac:dyDescent="0.2">
      <c r="B47" s="521"/>
      <c r="C47" s="533" t="s">
        <v>77</v>
      </c>
      <c r="D47" s="467" t="s">
        <v>82</v>
      </c>
      <c r="E47" s="467"/>
      <c r="F47" s="467"/>
      <c r="G47" s="467"/>
      <c r="H47" s="467"/>
      <c r="J47" s="26"/>
      <c r="K47" s="26"/>
      <c r="L47" s="461" t="s">
        <v>168</v>
      </c>
      <c r="M47" s="442" t="s">
        <v>85</v>
      </c>
      <c r="N47" s="442"/>
      <c r="O47" s="442"/>
      <c r="P47" s="442"/>
      <c r="Q47" s="442"/>
    </row>
    <row r="48" spans="1:32" ht="15" customHeight="1" x14ac:dyDescent="0.2">
      <c r="A48" s="100"/>
      <c r="B48" s="521"/>
      <c r="C48" s="534"/>
      <c r="D48" s="467"/>
      <c r="E48" s="467"/>
      <c r="F48" s="467"/>
      <c r="G48" s="467"/>
      <c r="H48" s="467"/>
      <c r="I48" s="74"/>
      <c r="J48" s="26"/>
      <c r="K48" s="26"/>
      <c r="L48" s="462"/>
      <c r="M48" s="442"/>
      <c r="N48" s="442"/>
      <c r="O48" s="442"/>
      <c r="P48" s="442"/>
      <c r="Q48" s="442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521"/>
      <c r="C49" s="534"/>
      <c r="D49" s="467"/>
      <c r="E49" s="467"/>
      <c r="F49" s="467"/>
      <c r="G49" s="467"/>
      <c r="H49" s="467"/>
      <c r="I49" s="74"/>
      <c r="J49" s="26"/>
      <c r="K49" s="26"/>
      <c r="L49" s="462"/>
      <c r="M49" s="442"/>
      <c r="N49" s="442"/>
      <c r="O49" s="442"/>
      <c r="P49" s="442"/>
      <c r="Q49" s="442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463"/>
      <c r="M50" s="442"/>
      <c r="N50" s="442"/>
      <c r="O50" s="442"/>
      <c r="P50" s="442"/>
      <c r="Q50" s="442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58" t="s">
        <v>51</v>
      </c>
      <c r="M51" s="467" t="s">
        <v>86</v>
      </c>
      <c r="N51" s="442"/>
      <c r="O51" s="442"/>
      <c r="P51" s="442"/>
      <c r="Q51" s="442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59"/>
      <c r="M52" s="467"/>
      <c r="N52" s="442"/>
      <c r="O52" s="442"/>
      <c r="P52" s="442"/>
      <c r="Q52" s="442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59"/>
      <c r="M53" s="467"/>
      <c r="N53" s="442"/>
      <c r="O53" s="442"/>
      <c r="P53" s="442"/>
      <c r="Q53" s="442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60"/>
      <c r="M54" s="467"/>
      <c r="N54" s="442"/>
      <c r="O54" s="442"/>
      <c r="P54" s="442"/>
      <c r="Q54" s="442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530" t="s">
        <v>164</v>
      </c>
      <c r="M55" s="502" t="s">
        <v>476</v>
      </c>
      <c r="N55" s="467"/>
      <c r="O55" s="467"/>
      <c r="P55" s="467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531"/>
      <c r="M56" s="502"/>
      <c r="N56" s="467"/>
      <c r="O56" s="467"/>
      <c r="P56" s="467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531"/>
      <c r="M57" s="502"/>
      <c r="N57" s="467"/>
      <c r="O57" s="467"/>
      <c r="P57" s="467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532"/>
      <c r="M58" s="502"/>
      <c r="N58" s="467"/>
      <c r="O58" s="467"/>
      <c r="P58" s="467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36" t="s">
        <v>56</v>
      </c>
      <c r="D60" s="442" t="s">
        <v>87</v>
      </c>
      <c r="E60" s="442"/>
      <c r="F60" s="442"/>
      <c r="G60" s="442"/>
      <c r="H60" s="442"/>
      <c r="J60" s="527" t="s">
        <v>177</v>
      </c>
      <c r="K60" s="528"/>
      <c r="L60" s="445" t="s">
        <v>178</v>
      </c>
      <c r="M60" s="442" t="s">
        <v>181</v>
      </c>
      <c r="N60" s="442"/>
      <c r="O60" s="442"/>
      <c r="P60" s="442"/>
      <c r="Q60" s="177"/>
    </row>
    <row r="61" spans="1:32" ht="15" customHeight="1" x14ac:dyDescent="0.2">
      <c r="B61" s="10"/>
      <c r="C61" s="423"/>
      <c r="D61" s="442"/>
      <c r="E61" s="442"/>
      <c r="F61" s="442"/>
      <c r="G61" s="442"/>
      <c r="H61" s="442"/>
      <c r="J61" s="527"/>
      <c r="K61" s="528"/>
      <c r="L61" s="446"/>
      <c r="M61" s="442"/>
      <c r="N61" s="442"/>
      <c r="O61" s="442"/>
      <c r="P61" s="442"/>
      <c r="Q61" s="177"/>
    </row>
    <row r="62" spans="1:32" ht="15" customHeight="1" x14ac:dyDescent="0.2">
      <c r="B62" s="10"/>
      <c r="C62" s="423"/>
      <c r="D62" s="442"/>
      <c r="E62" s="442"/>
      <c r="F62" s="442"/>
      <c r="G62" s="442"/>
      <c r="H62" s="442"/>
      <c r="J62" s="527"/>
      <c r="K62" s="528"/>
      <c r="L62" s="446"/>
      <c r="M62" s="442"/>
      <c r="N62" s="442"/>
      <c r="O62" s="442"/>
      <c r="P62" s="442"/>
      <c r="Q62" s="177"/>
    </row>
    <row r="63" spans="1:32" ht="15" customHeight="1" x14ac:dyDescent="0.2">
      <c r="B63" s="10"/>
      <c r="C63" s="424"/>
      <c r="D63" s="442"/>
      <c r="E63" s="442"/>
      <c r="F63" s="442"/>
      <c r="G63" s="442"/>
      <c r="H63" s="442"/>
      <c r="J63" s="527"/>
      <c r="K63" s="528"/>
      <c r="L63" s="446"/>
      <c r="M63" s="442"/>
      <c r="N63" s="442"/>
      <c r="O63" s="442"/>
      <c r="P63" s="442"/>
      <c r="Q63" s="177"/>
    </row>
    <row r="64" spans="1:32" ht="15" customHeight="1" x14ac:dyDescent="0.2">
      <c r="B64" s="10"/>
      <c r="C64" s="437" t="s">
        <v>3</v>
      </c>
      <c r="D64" s="442" t="s">
        <v>88</v>
      </c>
      <c r="E64" s="442"/>
      <c r="F64" s="442"/>
      <c r="G64" s="442"/>
      <c r="H64" s="442"/>
      <c r="J64" s="527"/>
      <c r="K64" s="528"/>
      <c r="L64" s="447" t="s">
        <v>509</v>
      </c>
      <c r="M64" s="442" t="s">
        <v>496</v>
      </c>
      <c r="N64" s="442"/>
      <c r="O64" s="442"/>
      <c r="P64" s="442"/>
      <c r="Q64" s="177"/>
    </row>
    <row r="65" spans="1:32" ht="15" customHeight="1" x14ac:dyDescent="0.2">
      <c r="B65" s="10"/>
      <c r="C65" s="438"/>
      <c r="D65" s="442"/>
      <c r="E65" s="442"/>
      <c r="F65" s="442"/>
      <c r="G65" s="442"/>
      <c r="H65" s="442"/>
      <c r="J65" s="527"/>
      <c r="K65" s="528"/>
      <c r="L65" s="448"/>
      <c r="M65" s="442"/>
      <c r="N65" s="442"/>
      <c r="O65" s="442"/>
      <c r="P65" s="442"/>
      <c r="Q65" s="177"/>
    </row>
    <row r="66" spans="1:32" ht="15" customHeight="1" x14ac:dyDescent="0.2">
      <c r="B66" s="10"/>
      <c r="C66" s="438"/>
      <c r="D66" s="442"/>
      <c r="E66" s="442"/>
      <c r="F66" s="442"/>
      <c r="G66" s="442"/>
      <c r="H66" s="442"/>
      <c r="J66" s="527"/>
      <c r="K66" s="528"/>
      <c r="L66" s="448"/>
      <c r="M66" s="442"/>
      <c r="N66" s="442"/>
      <c r="O66" s="442"/>
      <c r="P66" s="442"/>
      <c r="Q66" s="177"/>
    </row>
    <row r="67" spans="1:32" ht="15" customHeight="1" x14ac:dyDescent="0.2">
      <c r="B67" s="10"/>
      <c r="C67" s="438"/>
      <c r="D67" s="442"/>
      <c r="E67" s="442"/>
      <c r="F67" s="442"/>
      <c r="G67" s="442"/>
      <c r="H67" s="442"/>
      <c r="J67" s="527"/>
      <c r="K67" s="528"/>
      <c r="L67" s="448"/>
      <c r="M67" s="442"/>
      <c r="N67" s="442"/>
      <c r="O67" s="442"/>
      <c r="P67" s="442"/>
      <c r="Q67" s="177"/>
    </row>
    <row r="68" spans="1:32" ht="15" customHeight="1" x14ac:dyDescent="0.2">
      <c r="B68" s="10"/>
      <c r="C68" s="427" t="s">
        <v>2</v>
      </c>
      <c r="D68" s="442" t="s">
        <v>1</v>
      </c>
      <c r="E68" s="442"/>
      <c r="F68" s="442"/>
      <c r="G68" s="442"/>
      <c r="H68" s="442"/>
      <c r="J68" s="527"/>
      <c r="K68" s="528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27"/>
      <c r="D69" s="442"/>
      <c r="E69" s="442"/>
      <c r="F69" s="442"/>
      <c r="G69" s="442"/>
      <c r="H69" s="442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27"/>
      <c r="D70" s="442"/>
      <c r="E70" s="442"/>
      <c r="F70" s="442"/>
      <c r="G70" s="442"/>
      <c r="H70" s="442"/>
      <c r="J70" s="529" t="s">
        <v>91</v>
      </c>
      <c r="K70" s="528"/>
      <c r="L70" s="522" t="s">
        <v>477</v>
      </c>
      <c r="M70" s="524" t="s">
        <v>478</v>
      </c>
      <c r="N70" s="524"/>
      <c r="O70" s="524"/>
      <c r="P70" s="524"/>
      <c r="Q70" s="524"/>
    </row>
    <row r="71" spans="1:32" ht="15" customHeight="1" x14ac:dyDescent="0.2">
      <c r="B71" s="10"/>
      <c r="C71" s="428"/>
      <c r="D71" s="442"/>
      <c r="E71" s="442"/>
      <c r="F71" s="442"/>
      <c r="G71" s="442"/>
      <c r="H71" s="442"/>
      <c r="J71" s="529"/>
      <c r="K71" s="528"/>
      <c r="L71" s="523"/>
      <c r="M71" s="524"/>
      <c r="N71" s="524"/>
      <c r="O71" s="524"/>
      <c r="P71" s="524"/>
      <c r="Q71" s="524"/>
    </row>
    <row r="72" spans="1:32" ht="15" customHeight="1" x14ac:dyDescent="0.2">
      <c r="A72" s="103"/>
      <c r="B72" s="10"/>
      <c r="C72" s="499" t="s">
        <v>165</v>
      </c>
      <c r="D72" s="502" t="s">
        <v>166</v>
      </c>
      <c r="E72" s="442"/>
      <c r="F72" s="442"/>
      <c r="G72" s="442"/>
      <c r="H72" s="105"/>
      <c r="I72" s="104"/>
      <c r="J72" s="529"/>
      <c r="K72" s="528"/>
      <c r="L72" s="523"/>
      <c r="M72" s="524"/>
      <c r="N72" s="524"/>
      <c r="O72" s="524"/>
      <c r="P72" s="524"/>
      <c r="Q72" s="52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500"/>
      <c r="D73" s="502"/>
      <c r="E73" s="442"/>
      <c r="F73" s="442"/>
      <c r="G73" s="442"/>
      <c r="H73" s="105"/>
      <c r="I73" s="104"/>
      <c r="J73" s="529"/>
      <c r="K73" s="528"/>
      <c r="L73" s="523"/>
      <c r="M73" s="524"/>
      <c r="N73" s="524"/>
      <c r="O73" s="524"/>
      <c r="P73" s="524"/>
      <c r="Q73" s="52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500"/>
      <c r="D74" s="502"/>
      <c r="E74" s="442"/>
      <c r="F74" s="442"/>
      <c r="G74" s="442"/>
      <c r="H74" s="105"/>
      <c r="I74" s="104"/>
      <c r="J74" s="529"/>
      <c r="K74" s="528"/>
      <c r="L74" s="421" t="s">
        <v>52</v>
      </c>
      <c r="M74" s="526" t="s">
        <v>92</v>
      </c>
      <c r="N74" s="526"/>
      <c r="O74" s="526"/>
      <c r="P74" s="526"/>
      <c r="Q74" s="526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501"/>
      <c r="D75" s="502"/>
      <c r="E75" s="442"/>
      <c r="F75" s="442"/>
      <c r="G75" s="442"/>
      <c r="H75" s="105"/>
      <c r="I75" s="104"/>
      <c r="J75" s="529"/>
      <c r="K75" s="528"/>
      <c r="L75" s="422"/>
      <c r="M75" s="526"/>
      <c r="N75" s="526"/>
      <c r="O75" s="526"/>
      <c r="P75" s="526"/>
      <c r="Q75" s="526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39" t="s">
        <v>60</v>
      </c>
      <c r="D76" s="442" t="s">
        <v>62</v>
      </c>
      <c r="E76" s="442"/>
      <c r="F76" s="442"/>
      <c r="G76" s="442"/>
      <c r="H76" s="442"/>
      <c r="J76" s="529"/>
      <c r="K76" s="528"/>
      <c r="L76" s="422"/>
      <c r="M76" s="526"/>
      <c r="N76" s="526"/>
      <c r="O76" s="526"/>
      <c r="P76" s="526"/>
      <c r="Q76" s="526"/>
    </row>
    <row r="77" spans="1:32" ht="15" customHeight="1" x14ac:dyDescent="0.2">
      <c r="B77" s="10"/>
      <c r="C77" s="440"/>
      <c r="D77" s="442"/>
      <c r="E77" s="442"/>
      <c r="F77" s="442"/>
      <c r="G77" s="442"/>
      <c r="H77" s="442"/>
      <c r="J77" s="529"/>
      <c r="K77" s="528"/>
      <c r="L77" s="525"/>
      <c r="M77" s="526"/>
      <c r="N77" s="526"/>
      <c r="O77" s="526"/>
      <c r="P77" s="526"/>
      <c r="Q77" s="526"/>
    </row>
    <row r="78" spans="1:32" ht="15" customHeight="1" x14ac:dyDescent="0.2">
      <c r="B78" s="10"/>
      <c r="C78" s="440"/>
      <c r="D78" s="442"/>
      <c r="E78" s="442"/>
      <c r="F78" s="442"/>
      <c r="G78" s="442"/>
      <c r="H78" s="442"/>
    </row>
    <row r="79" spans="1:32" ht="15" customHeight="1" x14ac:dyDescent="0.2">
      <c r="B79" s="10"/>
      <c r="C79" s="441"/>
      <c r="D79" s="442"/>
      <c r="E79" s="442"/>
      <c r="F79" s="442"/>
      <c r="G79" s="442"/>
      <c r="H79" s="442"/>
    </row>
    <row r="80" spans="1:32" ht="15" customHeight="1" x14ac:dyDescent="0.2">
      <c r="B80" s="10"/>
      <c r="C80" s="450" t="s">
        <v>61</v>
      </c>
      <c r="D80" s="442" t="s">
        <v>89</v>
      </c>
      <c r="E80" s="442"/>
      <c r="F80" s="442"/>
      <c r="G80" s="442"/>
      <c r="H80" s="442"/>
    </row>
    <row r="81" spans="1:32" ht="15" customHeight="1" x14ac:dyDescent="0.2">
      <c r="B81" s="10"/>
      <c r="C81" s="451"/>
      <c r="D81" s="442"/>
      <c r="E81" s="442"/>
      <c r="F81" s="442"/>
      <c r="G81" s="442"/>
      <c r="H81" s="442"/>
    </row>
    <row r="82" spans="1:32" ht="15" customHeight="1" x14ac:dyDescent="0.2">
      <c r="B82" s="10"/>
      <c r="C82" s="451"/>
      <c r="D82" s="442"/>
      <c r="E82" s="442"/>
      <c r="F82" s="442"/>
      <c r="G82" s="442"/>
      <c r="H82" s="442"/>
    </row>
    <row r="83" spans="1:32" ht="15" customHeight="1" x14ac:dyDescent="0.2">
      <c r="B83" s="10"/>
      <c r="C83" s="451"/>
      <c r="D83" s="442"/>
      <c r="E83" s="442"/>
      <c r="F83" s="442"/>
      <c r="G83" s="442"/>
      <c r="H83" s="442"/>
    </row>
    <row r="84" spans="1:32" ht="15" customHeight="1" x14ac:dyDescent="0.2">
      <c r="B84" s="10"/>
      <c r="C84" s="431" t="s">
        <v>72</v>
      </c>
      <c r="D84" s="442" t="s">
        <v>90</v>
      </c>
      <c r="E84" s="442"/>
      <c r="F84" s="442"/>
      <c r="G84" s="442"/>
      <c r="H84" s="442"/>
    </row>
    <row r="85" spans="1:32" ht="15" customHeight="1" x14ac:dyDescent="0.2">
      <c r="B85" s="10"/>
      <c r="C85" s="431"/>
      <c r="D85" s="442"/>
      <c r="E85" s="442"/>
      <c r="F85" s="442"/>
      <c r="G85" s="442"/>
      <c r="H85" s="442"/>
    </row>
    <row r="86" spans="1:32" ht="15" customHeight="1" x14ac:dyDescent="0.2">
      <c r="B86" s="10"/>
      <c r="C86" s="431"/>
      <c r="D86" s="442"/>
      <c r="E86" s="442"/>
      <c r="F86" s="442"/>
      <c r="G86" s="442"/>
      <c r="H86" s="442"/>
    </row>
    <row r="87" spans="1:32" ht="15" customHeight="1" x14ac:dyDescent="0.2">
      <c r="B87" s="10"/>
      <c r="C87" s="431"/>
      <c r="D87" s="442"/>
      <c r="E87" s="442"/>
      <c r="F87" s="442"/>
      <c r="G87" s="442"/>
      <c r="H87" s="442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64"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G12:G15"/>
    <mergeCell ref="G18:G21"/>
    <mergeCell ref="E23:E26"/>
    <mergeCell ref="D23:D26"/>
    <mergeCell ref="W12:W15"/>
    <mergeCell ref="X23:X26"/>
    <mergeCell ref="C27:H29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I11:N11"/>
    <mergeCell ref="O11:T11"/>
    <mergeCell ref="S7:S10"/>
    <mergeCell ref="M7:M10"/>
    <mergeCell ref="N12:N15"/>
    <mergeCell ref="J12:J15"/>
    <mergeCell ref="J23:J26"/>
    <mergeCell ref="K30:K33"/>
    <mergeCell ref="C80:C83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C84:C87"/>
    <mergeCell ref="C39:C42"/>
    <mergeCell ref="C43:C46"/>
    <mergeCell ref="C60:C63"/>
    <mergeCell ref="C64:C67"/>
    <mergeCell ref="C68:C71"/>
    <mergeCell ref="C76:C79"/>
    <mergeCell ref="D84:H87"/>
    <mergeCell ref="D18:D21"/>
    <mergeCell ref="C22:H22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  <mergeCell ref="T23:T26"/>
    <mergeCell ref="H23:H26"/>
  </mergeCells>
  <hyperlinks>
    <hyperlink ref="M18:M21" location="JTC1!A1" tooltip="JTC1 Agenda" display="JTC1"/>
    <hyperlink ref="X18:X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0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2" customWidth="1"/>
    <col min="7" max="7" width="10.7109375" style="158" customWidth="1"/>
    <col min="8" max="8" width="8.7109375" style="372" customWidth="1"/>
    <col min="9" max="9" width="12.7109375" style="130" customWidth="1"/>
  </cols>
  <sheetData>
    <row r="1" spans="1:9" ht="24.95" customHeight="1" x14ac:dyDescent="0.4">
      <c r="A1" s="410" t="str">
        <f>Parameters!B1</f>
        <v>149th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4.95" customHeight="1" x14ac:dyDescent="0.4">
      <c r="A2" s="410" t="str">
        <f>Parameters!B2</f>
        <v>Hyatt Regency, Atlanta, GA, USA</v>
      </c>
      <c r="B2" s="405"/>
      <c r="C2" s="405"/>
      <c r="D2" s="405"/>
      <c r="E2" s="405"/>
      <c r="F2" s="405"/>
      <c r="G2" s="405"/>
      <c r="H2" s="405"/>
      <c r="I2" s="405"/>
    </row>
    <row r="3" spans="1:9" ht="24.95" customHeight="1" x14ac:dyDescent="0.4">
      <c r="A3" s="410" t="str">
        <f>Parameters!B3</f>
        <v>January 11-16, 2015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25">
      <c r="A4" s="404" t="s">
        <v>190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25">
      <c r="A5" s="404" t="s">
        <v>191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25">
      <c r="A6" s="404" t="s">
        <v>192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25">
      <c r="A7" s="404" t="s">
        <v>193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4">
      <c r="A8" s="406" t="str">
        <f>"Agenda R" &amp; Parameters!$B$8</f>
        <v>Agenda R0</v>
      </c>
      <c r="B8" s="407"/>
      <c r="C8" s="407"/>
      <c r="D8" s="407"/>
      <c r="E8" s="407"/>
      <c r="F8" s="407"/>
      <c r="G8" s="407"/>
      <c r="H8" s="407"/>
      <c r="I8" s="407"/>
    </row>
    <row r="12" spans="1:9" ht="15.75" x14ac:dyDescent="0.25">
      <c r="A12" s="408" t="s">
        <v>582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0" t="s">
        <v>198</v>
      </c>
      <c r="G13" s="146" t="s">
        <v>199</v>
      </c>
      <c r="H13" s="360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1"/>
      <c r="G14" s="147"/>
      <c r="H14" s="361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2">
        <v>0.375</v>
      </c>
      <c r="G15" s="148">
        <v>1</v>
      </c>
      <c r="H15" s="362">
        <f t="shared" ref="H15:H20" si="0">F15+TIME(0,G15,0)</f>
        <v>0.37569444444444444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2">
        <f>H15</f>
        <v>0.37569444444444444</v>
      </c>
      <c r="G16" s="148">
        <v>1</v>
      </c>
      <c r="H16" s="362">
        <f t="shared" si="0"/>
        <v>0.37638888888888888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2">
        <f>H16</f>
        <v>0.37638888888888888</v>
      </c>
      <c r="G17" s="148">
        <v>1</v>
      </c>
      <c r="H17" s="362">
        <f t="shared" si="0"/>
        <v>0.37708333333333333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2">
        <f>H17</f>
        <v>0.37708333333333333</v>
      </c>
      <c r="G18" s="148">
        <v>1</v>
      </c>
      <c r="H18" s="362">
        <f t="shared" si="0"/>
        <v>0.37777777777777777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2">
        <f>H18</f>
        <v>0.37777777777777777</v>
      </c>
      <c r="G19" s="148">
        <v>1</v>
      </c>
      <c r="H19" s="362">
        <f t="shared" si="0"/>
        <v>0.37847222222222221</v>
      </c>
      <c r="I19" s="160"/>
    </row>
    <row r="20" spans="1:9" ht="15" x14ac:dyDescent="0.2">
      <c r="A20" s="121" t="s">
        <v>217</v>
      </c>
      <c r="B20" s="133" t="s">
        <v>183</v>
      </c>
      <c r="C20" s="133" t="s">
        <v>218</v>
      </c>
      <c r="D20" s="133"/>
      <c r="E20" s="133" t="s">
        <v>206</v>
      </c>
      <c r="F20" s="363">
        <f>H19</f>
        <v>0.37847222222222221</v>
      </c>
      <c r="G20" s="149">
        <v>0</v>
      </c>
      <c r="H20" s="363">
        <f t="shared" si="0"/>
        <v>0.37847222222222221</v>
      </c>
      <c r="I20" s="161"/>
    </row>
    <row r="22" spans="1:9" ht="15.75" x14ac:dyDescent="0.25">
      <c r="A22" s="119" t="s">
        <v>219</v>
      </c>
      <c r="B22" s="131"/>
      <c r="C22" s="131" t="s">
        <v>220</v>
      </c>
      <c r="D22" s="131"/>
      <c r="E22" s="131"/>
      <c r="F22" s="361"/>
      <c r="G22" s="147"/>
      <c r="H22" s="361"/>
      <c r="I22" s="159"/>
    </row>
    <row r="23" spans="1:9" ht="15.75" x14ac:dyDescent="0.25">
      <c r="A23" s="122" t="s">
        <v>221</v>
      </c>
      <c r="B23" s="134" t="s">
        <v>183</v>
      </c>
      <c r="C23" s="134" t="s">
        <v>222</v>
      </c>
      <c r="D23" s="134"/>
      <c r="E23" s="134"/>
      <c r="F23" s="364"/>
      <c r="G23" s="150"/>
      <c r="H23" s="364"/>
      <c r="I23" s="162"/>
    </row>
    <row r="24" spans="1:9" ht="28.5" x14ac:dyDescent="0.2">
      <c r="A24" s="123" t="s">
        <v>223</v>
      </c>
      <c r="B24" s="135" t="s">
        <v>183</v>
      </c>
      <c r="C24" s="135" t="s">
        <v>224</v>
      </c>
      <c r="D24" s="142" t="s">
        <v>225</v>
      </c>
      <c r="E24" s="135" t="s">
        <v>226</v>
      </c>
      <c r="F24" s="365">
        <f>H20</f>
        <v>0.37847222222222221</v>
      </c>
      <c r="G24" s="151">
        <v>6</v>
      </c>
      <c r="H24" s="365">
        <f>F24+TIME(0,G24,0)</f>
        <v>0.38263888888888886</v>
      </c>
      <c r="I24" s="163"/>
    </row>
    <row r="25" spans="1:9" ht="15" x14ac:dyDescent="0.25">
      <c r="A25" s="124" t="s">
        <v>227</v>
      </c>
      <c r="B25" s="136" t="s">
        <v>183</v>
      </c>
      <c r="C25" s="136" t="s">
        <v>228</v>
      </c>
      <c r="D25" s="136"/>
      <c r="E25" s="136"/>
      <c r="F25" s="366"/>
      <c r="G25" s="152"/>
      <c r="H25" s="366"/>
      <c r="I25" s="164"/>
    </row>
    <row r="26" spans="1:9" ht="25.5" x14ac:dyDescent="0.2">
      <c r="A26" s="125" t="s">
        <v>229</v>
      </c>
      <c r="B26" s="137" t="s">
        <v>183</v>
      </c>
      <c r="C26" s="137" t="s">
        <v>230</v>
      </c>
      <c r="D26" s="143" t="s">
        <v>231</v>
      </c>
      <c r="E26" s="137" t="s">
        <v>226</v>
      </c>
      <c r="F26" s="367">
        <f>H24</f>
        <v>0.38263888888888886</v>
      </c>
      <c r="G26" s="153">
        <v>1</v>
      </c>
      <c r="H26" s="367">
        <f t="shared" ref="H26:H35" si="1">F26+TIME(0,G26,0)</f>
        <v>0.3833333333333333</v>
      </c>
      <c r="I26" s="165"/>
    </row>
    <row r="27" spans="1:9" ht="25.5" x14ac:dyDescent="0.2">
      <c r="A27" s="125" t="s">
        <v>232</v>
      </c>
      <c r="B27" s="137" t="s">
        <v>183</v>
      </c>
      <c r="C27" s="137" t="s">
        <v>233</v>
      </c>
      <c r="D27" s="143" t="s">
        <v>234</v>
      </c>
      <c r="E27" s="137" t="s">
        <v>226</v>
      </c>
      <c r="F27" s="367">
        <f t="shared" ref="F27:F35" si="2">H26</f>
        <v>0.3833333333333333</v>
      </c>
      <c r="G27" s="153">
        <v>0</v>
      </c>
      <c r="H27" s="367">
        <f t="shared" si="1"/>
        <v>0.3833333333333333</v>
      </c>
      <c r="I27" s="165"/>
    </row>
    <row r="28" spans="1:9" x14ac:dyDescent="0.2">
      <c r="A28" s="125" t="s">
        <v>235</v>
      </c>
      <c r="B28" s="137" t="s">
        <v>183</v>
      </c>
      <c r="C28" s="137" t="s">
        <v>236</v>
      </c>
      <c r="D28" s="137"/>
      <c r="E28" s="137" t="s">
        <v>226</v>
      </c>
      <c r="F28" s="367">
        <f t="shared" si="2"/>
        <v>0.3833333333333333</v>
      </c>
      <c r="G28" s="153">
        <v>0</v>
      </c>
      <c r="H28" s="367">
        <f t="shared" si="1"/>
        <v>0.3833333333333333</v>
      </c>
      <c r="I28" s="165"/>
    </row>
    <row r="29" spans="1:9" x14ac:dyDescent="0.2">
      <c r="A29" s="125" t="s">
        <v>237</v>
      </c>
      <c r="B29" s="137" t="s">
        <v>183</v>
      </c>
      <c r="C29" s="137" t="s">
        <v>238</v>
      </c>
      <c r="D29" s="143" t="s">
        <v>239</v>
      </c>
      <c r="E29" s="137" t="s">
        <v>226</v>
      </c>
      <c r="F29" s="367">
        <f t="shared" si="2"/>
        <v>0.3833333333333333</v>
      </c>
      <c r="G29" s="153">
        <v>0</v>
      </c>
      <c r="H29" s="367">
        <f t="shared" si="1"/>
        <v>0.3833333333333333</v>
      </c>
      <c r="I29" s="165"/>
    </row>
    <row r="30" spans="1:9" ht="25.5" x14ac:dyDescent="0.2">
      <c r="A30" s="125" t="s">
        <v>240</v>
      </c>
      <c r="B30" s="137" t="s">
        <v>183</v>
      </c>
      <c r="C30" s="137" t="s">
        <v>241</v>
      </c>
      <c r="D30" s="143" t="s">
        <v>242</v>
      </c>
      <c r="E30" s="137" t="s">
        <v>226</v>
      </c>
      <c r="F30" s="367">
        <f t="shared" si="2"/>
        <v>0.3833333333333333</v>
      </c>
      <c r="G30" s="153">
        <v>0</v>
      </c>
      <c r="H30" s="367">
        <f t="shared" si="1"/>
        <v>0.3833333333333333</v>
      </c>
      <c r="I30" s="165"/>
    </row>
    <row r="31" spans="1:9" ht="25.5" x14ac:dyDescent="0.2">
      <c r="A31" s="125" t="s">
        <v>243</v>
      </c>
      <c r="B31" s="137" t="s">
        <v>183</v>
      </c>
      <c r="C31" s="137" t="s">
        <v>244</v>
      </c>
      <c r="D31" s="143" t="s">
        <v>245</v>
      </c>
      <c r="E31" s="137" t="s">
        <v>226</v>
      </c>
      <c r="F31" s="367">
        <f t="shared" si="2"/>
        <v>0.3833333333333333</v>
      </c>
      <c r="G31" s="153">
        <v>0</v>
      </c>
      <c r="H31" s="367">
        <f t="shared" si="1"/>
        <v>0.3833333333333333</v>
      </c>
      <c r="I31" s="165"/>
    </row>
    <row r="32" spans="1:9" ht="25.5" x14ac:dyDescent="0.2">
      <c r="A32" s="125" t="s">
        <v>246</v>
      </c>
      <c r="B32" s="137" t="s">
        <v>183</v>
      </c>
      <c r="C32" s="137" t="s">
        <v>247</v>
      </c>
      <c r="D32" s="143" t="s">
        <v>248</v>
      </c>
      <c r="E32" s="137" t="s">
        <v>226</v>
      </c>
      <c r="F32" s="367">
        <f t="shared" si="2"/>
        <v>0.3833333333333333</v>
      </c>
      <c r="G32" s="153">
        <v>0</v>
      </c>
      <c r="H32" s="367">
        <f t="shared" si="1"/>
        <v>0.3833333333333333</v>
      </c>
      <c r="I32" s="165"/>
    </row>
    <row r="33" spans="1:9" x14ac:dyDescent="0.2">
      <c r="A33" s="125" t="s">
        <v>249</v>
      </c>
      <c r="B33" s="137" t="s">
        <v>183</v>
      </c>
      <c r="C33" s="137" t="s">
        <v>250</v>
      </c>
      <c r="D33" s="137"/>
      <c r="E33" s="137" t="s">
        <v>226</v>
      </c>
      <c r="F33" s="367">
        <f t="shared" si="2"/>
        <v>0.3833333333333333</v>
      </c>
      <c r="G33" s="153">
        <v>0</v>
      </c>
      <c r="H33" s="367">
        <f t="shared" si="1"/>
        <v>0.3833333333333333</v>
      </c>
      <c r="I33" s="165"/>
    </row>
    <row r="34" spans="1:9" x14ac:dyDescent="0.2">
      <c r="A34" s="125" t="s">
        <v>251</v>
      </c>
      <c r="B34" s="137" t="s">
        <v>183</v>
      </c>
      <c r="C34" s="137" t="s">
        <v>583</v>
      </c>
      <c r="D34" s="137"/>
      <c r="E34" s="137" t="s">
        <v>226</v>
      </c>
      <c r="F34" s="367">
        <f t="shared" si="2"/>
        <v>0.3833333333333333</v>
      </c>
      <c r="G34" s="153">
        <v>0</v>
      </c>
      <c r="H34" s="367">
        <f t="shared" si="1"/>
        <v>0.3833333333333333</v>
      </c>
      <c r="I34" s="165"/>
    </row>
    <row r="35" spans="1:9" ht="15" x14ac:dyDescent="0.2">
      <c r="A35" s="120" t="s">
        <v>252</v>
      </c>
      <c r="B35" s="132" t="s">
        <v>183</v>
      </c>
      <c r="C35" s="132" t="s">
        <v>253</v>
      </c>
      <c r="D35" s="132"/>
      <c r="E35" s="132" t="s">
        <v>226</v>
      </c>
      <c r="F35" s="362">
        <f t="shared" si="2"/>
        <v>0.3833333333333333</v>
      </c>
      <c r="G35" s="148">
        <v>1</v>
      </c>
      <c r="H35" s="362">
        <f t="shared" si="1"/>
        <v>0.38402777777777775</v>
      </c>
      <c r="I35" s="160"/>
    </row>
    <row r="36" spans="1:9" ht="15.75" x14ac:dyDescent="0.25">
      <c r="A36" s="122" t="s">
        <v>254</v>
      </c>
      <c r="B36" s="134"/>
      <c r="C36" s="134" t="s">
        <v>255</v>
      </c>
      <c r="D36" s="134"/>
      <c r="E36" s="134"/>
      <c r="F36" s="364"/>
      <c r="G36" s="150"/>
      <c r="H36" s="364"/>
      <c r="I36" s="162"/>
    </row>
    <row r="37" spans="1:9" ht="28.5" x14ac:dyDescent="0.2">
      <c r="A37" s="123" t="s">
        <v>256</v>
      </c>
      <c r="B37" s="135" t="s">
        <v>183</v>
      </c>
      <c r="C37" s="135" t="s">
        <v>257</v>
      </c>
      <c r="D37" s="142" t="s">
        <v>258</v>
      </c>
      <c r="E37" s="135" t="s">
        <v>206</v>
      </c>
      <c r="F37" s="365">
        <f>H35</f>
        <v>0.38402777777777775</v>
      </c>
      <c r="G37" s="151">
        <v>5</v>
      </c>
      <c r="H37" s="365">
        <f>F37+TIME(0,G37,0)</f>
        <v>0.38749999999999996</v>
      </c>
      <c r="I37" s="163"/>
    </row>
    <row r="38" spans="1:9" ht="14.25" x14ac:dyDescent="0.2">
      <c r="A38" s="123" t="s">
        <v>259</v>
      </c>
      <c r="B38" s="135"/>
      <c r="C38" s="135"/>
      <c r="D38" s="135"/>
      <c r="E38" s="135"/>
      <c r="F38" s="365">
        <f>H37</f>
        <v>0.38749999999999996</v>
      </c>
      <c r="G38" s="151">
        <v>1</v>
      </c>
      <c r="H38" s="365">
        <f>F38+TIME(0,G38,0)</f>
        <v>0.3881944444444444</v>
      </c>
      <c r="I38" s="163"/>
    </row>
    <row r="39" spans="1:9" ht="15" x14ac:dyDescent="0.2">
      <c r="A39" s="120" t="s">
        <v>260</v>
      </c>
      <c r="B39" s="132" t="s">
        <v>183</v>
      </c>
      <c r="C39" s="132" t="s">
        <v>261</v>
      </c>
      <c r="D39" s="132"/>
      <c r="E39" s="132" t="s">
        <v>182</v>
      </c>
      <c r="F39" s="362">
        <f>H38</f>
        <v>0.3881944444444444</v>
      </c>
      <c r="G39" s="148">
        <v>0</v>
      </c>
      <c r="H39" s="362">
        <f>F39+TIME(0,G39,0)</f>
        <v>0.3881944444444444</v>
      </c>
      <c r="I39" s="160"/>
    </row>
    <row r="40" spans="1:9" ht="15" x14ac:dyDescent="0.2">
      <c r="A40" s="121" t="s">
        <v>262</v>
      </c>
      <c r="B40" s="133"/>
      <c r="C40" s="133"/>
      <c r="D40" s="133"/>
      <c r="E40" s="133"/>
      <c r="F40" s="363">
        <f>H39</f>
        <v>0.3881944444444444</v>
      </c>
      <c r="G40" s="149">
        <v>0</v>
      </c>
      <c r="H40" s="363">
        <f>F40+TIME(0,G40,0)</f>
        <v>0.3881944444444444</v>
      </c>
      <c r="I40" s="161"/>
    </row>
    <row r="42" spans="1:9" ht="15.75" x14ac:dyDescent="0.25">
      <c r="A42" s="119" t="s">
        <v>263</v>
      </c>
      <c r="B42" s="131"/>
      <c r="C42" s="131" t="s">
        <v>264</v>
      </c>
      <c r="D42" s="131"/>
      <c r="E42" s="131"/>
      <c r="F42" s="361"/>
      <c r="G42" s="147"/>
      <c r="H42" s="361"/>
      <c r="I42" s="159"/>
    </row>
    <row r="43" spans="1:9" ht="30" x14ac:dyDescent="0.2">
      <c r="A43" s="120" t="s">
        <v>265</v>
      </c>
      <c r="B43" s="132" t="s">
        <v>183</v>
      </c>
      <c r="C43" s="132" t="s">
        <v>266</v>
      </c>
      <c r="D43" s="141" t="s">
        <v>267</v>
      </c>
      <c r="E43" s="132" t="s">
        <v>206</v>
      </c>
      <c r="F43" s="362">
        <f>H40</f>
        <v>0.3881944444444444</v>
      </c>
      <c r="G43" s="148">
        <v>1</v>
      </c>
      <c r="H43" s="362">
        <f t="shared" ref="H43:H54" si="3">F43+TIME(0,G43,0)</f>
        <v>0.38888888888888884</v>
      </c>
      <c r="I43" s="160"/>
    </row>
    <row r="44" spans="1:9" ht="30" x14ac:dyDescent="0.2">
      <c r="A44" s="120" t="s">
        <v>268</v>
      </c>
      <c r="B44" s="132" t="s">
        <v>183</v>
      </c>
      <c r="C44" s="132" t="s">
        <v>269</v>
      </c>
      <c r="D44" s="141" t="s">
        <v>258</v>
      </c>
      <c r="E44" s="132" t="s">
        <v>206</v>
      </c>
      <c r="F44" s="362">
        <f t="shared" ref="F44:F54" si="4">H43</f>
        <v>0.38888888888888884</v>
      </c>
      <c r="G44" s="148">
        <v>1</v>
      </c>
      <c r="H44" s="362">
        <f t="shared" si="3"/>
        <v>0.38958333333333328</v>
      </c>
      <c r="I44" s="160"/>
    </row>
    <row r="45" spans="1:9" ht="30" x14ac:dyDescent="0.2">
      <c r="A45" s="120" t="s">
        <v>270</v>
      </c>
      <c r="B45" s="132" t="s">
        <v>183</v>
      </c>
      <c r="C45" s="132" t="s">
        <v>271</v>
      </c>
      <c r="D45" s="132" t="s">
        <v>272</v>
      </c>
      <c r="E45" s="132" t="s">
        <v>273</v>
      </c>
      <c r="F45" s="362">
        <f t="shared" si="4"/>
        <v>0.38958333333333328</v>
      </c>
      <c r="G45" s="148">
        <v>1</v>
      </c>
      <c r="H45" s="362">
        <f t="shared" si="3"/>
        <v>0.39027777777777772</v>
      </c>
      <c r="I45" s="160"/>
    </row>
    <row r="46" spans="1:9" ht="30" x14ac:dyDescent="0.2">
      <c r="A46" s="120" t="s">
        <v>274</v>
      </c>
      <c r="B46" s="132" t="s">
        <v>183</v>
      </c>
      <c r="C46" s="132" t="s">
        <v>275</v>
      </c>
      <c r="D46" s="132" t="s">
        <v>272</v>
      </c>
      <c r="E46" s="132" t="s">
        <v>273</v>
      </c>
      <c r="F46" s="362">
        <f t="shared" si="4"/>
        <v>0.39027777777777772</v>
      </c>
      <c r="G46" s="148">
        <v>1</v>
      </c>
      <c r="H46" s="362">
        <f t="shared" si="3"/>
        <v>0.39097222222222217</v>
      </c>
      <c r="I46" s="160"/>
    </row>
    <row r="47" spans="1:9" ht="30" x14ac:dyDescent="0.2">
      <c r="A47" s="120" t="s">
        <v>276</v>
      </c>
      <c r="B47" s="132" t="s">
        <v>183</v>
      </c>
      <c r="C47" s="132" t="s">
        <v>277</v>
      </c>
      <c r="D47" s="132" t="s">
        <v>272</v>
      </c>
      <c r="E47" s="132" t="s">
        <v>273</v>
      </c>
      <c r="F47" s="362">
        <f t="shared" si="4"/>
        <v>0.39097222222222217</v>
      </c>
      <c r="G47" s="148">
        <v>1</v>
      </c>
      <c r="H47" s="362">
        <f t="shared" si="3"/>
        <v>0.39166666666666661</v>
      </c>
      <c r="I47" s="160"/>
    </row>
    <row r="48" spans="1:9" ht="30" x14ac:dyDescent="0.2">
      <c r="A48" s="120" t="s">
        <v>278</v>
      </c>
      <c r="B48" s="132" t="s">
        <v>183</v>
      </c>
      <c r="C48" s="132" t="s">
        <v>279</v>
      </c>
      <c r="D48" s="132" t="s">
        <v>272</v>
      </c>
      <c r="E48" s="132" t="s">
        <v>273</v>
      </c>
      <c r="F48" s="362">
        <f t="shared" si="4"/>
        <v>0.39166666666666661</v>
      </c>
      <c r="G48" s="148">
        <v>1</v>
      </c>
      <c r="H48" s="362">
        <f t="shared" si="3"/>
        <v>0.39236111111111105</v>
      </c>
      <c r="I48" s="160"/>
    </row>
    <row r="49" spans="1:9" ht="30" x14ac:dyDescent="0.2">
      <c r="A49" s="120" t="s">
        <v>280</v>
      </c>
      <c r="B49" s="132" t="s">
        <v>183</v>
      </c>
      <c r="C49" s="132" t="s">
        <v>281</v>
      </c>
      <c r="D49" s="132" t="s">
        <v>272</v>
      </c>
      <c r="E49" s="132" t="s">
        <v>273</v>
      </c>
      <c r="F49" s="362">
        <f t="shared" si="4"/>
        <v>0.39236111111111105</v>
      </c>
      <c r="G49" s="148">
        <v>1</v>
      </c>
      <c r="H49" s="362">
        <f t="shared" si="3"/>
        <v>0.39305555555555549</v>
      </c>
      <c r="I49" s="160"/>
    </row>
    <row r="50" spans="1:9" ht="30" x14ac:dyDescent="0.2">
      <c r="A50" s="120" t="s">
        <v>282</v>
      </c>
      <c r="B50" s="132" t="s">
        <v>183</v>
      </c>
      <c r="C50" s="132" t="s">
        <v>283</v>
      </c>
      <c r="D50" s="132" t="s">
        <v>272</v>
      </c>
      <c r="E50" s="132" t="s">
        <v>273</v>
      </c>
      <c r="F50" s="362">
        <f t="shared" si="4"/>
        <v>0.39305555555555549</v>
      </c>
      <c r="G50" s="148">
        <v>1</v>
      </c>
      <c r="H50" s="362">
        <f t="shared" si="3"/>
        <v>0.39374999999999993</v>
      </c>
      <c r="I50" s="160"/>
    </row>
    <row r="51" spans="1:9" ht="30" x14ac:dyDescent="0.2">
      <c r="A51" s="120" t="s">
        <v>284</v>
      </c>
      <c r="B51" s="132" t="s">
        <v>183</v>
      </c>
      <c r="C51" s="132" t="s">
        <v>285</v>
      </c>
      <c r="D51" s="132" t="s">
        <v>272</v>
      </c>
      <c r="E51" s="132" t="s">
        <v>273</v>
      </c>
      <c r="F51" s="362">
        <f t="shared" si="4"/>
        <v>0.39374999999999993</v>
      </c>
      <c r="G51" s="148">
        <v>1</v>
      </c>
      <c r="H51" s="362">
        <f t="shared" si="3"/>
        <v>0.39444444444444438</v>
      </c>
      <c r="I51" s="160"/>
    </row>
    <row r="52" spans="1:9" ht="30" x14ac:dyDescent="0.2">
      <c r="A52" s="120" t="s">
        <v>286</v>
      </c>
      <c r="B52" s="132" t="s">
        <v>183</v>
      </c>
      <c r="C52" s="132" t="s">
        <v>287</v>
      </c>
      <c r="D52" s="141" t="s">
        <v>258</v>
      </c>
      <c r="E52" s="132" t="s">
        <v>206</v>
      </c>
      <c r="F52" s="362">
        <f t="shared" si="4"/>
        <v>0.39444444444444438</v>
      </c>
      <c r="G52" s="148">
        <v>1</v>
      </c>
      <c r="H52" s="362">
        <f t="shared" si="3"/>
        <v>0.39513888888888882</v>
      </c>
      <c r="I52" s="160"/>
    </row>
    <row r="53" spans="1:9" ht="30" x14ac:dyDescent="0.2">
      <c r="A53" s="120" t="s">
        <v>288</v>
      </c>
      <c r="B53" s="132" t="s">
        <v>183</v>
      </c>
      <c r="C53" s="132" t="s">
        <v>289</v>
      </c>
      <c r="D53" s="141" t="s">
        <v>258</v>
      </c>
      <c r="E53" s="132" t="s">
        <v>206</v>
      </c>
      <c r="F53" s="362">
        <f t="shared" si="4"/>
        <v>0.39513888888888882</v>
      </c>
      <c r="G53" s="148">
        <v>1</v>
      </c>
      <c r="H53" s="362">
        <f t="shared" si="3"/>
        <v>0.39583333333333326</v>
      </c>
      <c r="I53" s="160"/>
    </row>
    <row r="54" spans="1:9" ht="15" x14ac:dyDescent="0.2">
      <c r="A54" s="121" t="s">
        <v>290</v>
      </c>
      <c r="B54" s="133"/>
      <c r="C54" s="133"/>
      <c r="D54" s="133"/>
      <c r="E54" s="133"/>
      <c r="F54" s="363">
        <f t="shared" si="4"/>
        <v>0.39583333333333326</v>
      </c>
      <c r="G54" s="149">
        <v>0</v>
      </c>
      <c r="H54" s="363">
        <f t="shared" si="3"/>
        <v>0.39583333333333326</v>
      </c>
      <c r="I54" s="161"/>
    </row>
    <row r="56" spans="1:9" ht="15.75" x14ac:dyDescent="0.25">
      <c r="A56" s="119" t="s">
        <v>291</v>
      </c>
      <c r="B56" s="131"/>
      <c r="C56" s="131" t="s">
        <v>292</v>
      </c>
      <c r="D56" s="131"/>
      <c r="E56" s="131"/>
      <c r="F56" s="361"/>
      <c r="G56" s="147"/>
      <c r="H56" s="361"/>
      <c r="I56" s="159"/>
    </row>
    <row r="57" spans="1:9" ht="15.75" x14ac:dyDescent="0.25">
      <c r="A57" s="122" t="s">
        <v>293</v>
      </c>
      <c r="B57" s="134"/>
      <c r="C57" s="134" t="s">
        <v>294</v>
      </c>
      <c r="D57" s="134"/>
      <c r="E57" s="134"/>
      <c r="F57" s="364"/>
      <c r="G57" s="150"/>
      <c r="H57" s="364"/>
      <c r="I57" s="162"/>
    </row>
    <row r="58" spans="1:9" ht="28.5" x14ac:dyDescent="0.2">
      <c r="A58" s="123" t="s">
        <v>295</v>
      </c>
      <c r="B58" s="135" t="s">
        <v>183</v>
      </c>
      <c r="C58" s="135" t="s">
        <v>296</v>
      </c>
      <c r="D58" s="142" t="s">
        <v>267</v>
      </c>
      <c r="E58" s="135" t="s">
        <v>206</v>
      </c>
      <c r="F58" s="365">
        <f>H54</f>
        <v>0.39583333333333326</v>
      </c>
      <c r="G58" s="151">
        <v>1</v>
      </c>
      <c r="H58" s="365">
        <f t="shared" ref="H58:H67" si="5">F58+TIME(0,G58,0)</f>
        <v>0.3965277777777777</v>
      </c>
      <c r="I58" s="163"/>
    </row>
    <row r="59" spans="1:9" ht="28.5" x14ac:dyDescent="0.2">
      <c r="A59" s="123" t="s">
        <v>297</v>
      </c>
      <c r="B59" s="135" t="s">
        <v>183</v>
      </c>
      <c r="C59" s="135" t="s">
        <v>298</v>
      </c>
      <c r="D59" s="142" t="s">
        <v>267</v>
      </c>
      <c r="E59" s="135" t="s">
        <v>206</v>
      </c>
      <c r="F59" s="365">
        <f t="shared" ref="F59:F67" si="6">H58</f>
        <v>0.3965277777777777</v>
      </c>
      <c r="G59" s="151">
        <v>1</v>
      </c>
      <c r="H59" s="365">
        <f t="shared" si="5"/>
        <v>0.39722222222222214</v>
      </c>
      <c r="I59" s="163"/>
    </row>
    <row r="60" spans="1:9" ht="28.5" x14ac:dyDescent="0.2">
      <c r="A60" s="123" t="s">
        <v>299</v>
      </c>
      <c r="B60" s="135" t="s">
        <v>183</v>
      </c>
      <c r="C60" s="135" t="s">
        <v>300</v>
      </c>
      <c r="D60" s="142" t="s">
        <v>267</v>
      </c>
      <c r="E60" s="135" t="s">
        <v>206</v>
      </c>
      <c r="F60" s="365">
        <f t="shared" si="6"/>
        <v>0.39722222222222214</v>
      </c>
      <c r="G60" s="151">
        <v>1</v>
      </c>
      <c r="H60" s="365">
        <f t="shared" si="5"/>
        <v>0.39791666666666659</v>
      </c>
      <c r="I60" s="163"/>
    </row>
    <row r="61" spans="1:9" ht="28.5" x14ac:dyDescent="0.2">
      <c r="A61" s="123" t="s">
        <v>301</v>
      </c>
      <c r="B61" s="135" t="s">
        <v>183</v>
      </c>
      <c r="C61" s="135" t="s">
        <v>302</v>
      </c>
      <c r="D61" s="142" t="s">
        <v>267</v>
      </c>
      <c r="E61" s="135" t="s">
        <v>206</v>
      </c>
      <c r="F61" s="365">
        <f t="shared" si="6"/>
        <v>0.39791666666666659</v>
      </c>
      <c r="G61" s="151">
        <v>1</v>
      </c>
      <c r="H61" s="365">
        <f t="shared" si="5"/>
        <v>0.39861111111111103</v>
      </c>
      <c r="I61" s="163"/>
    </row>
    <row r="62" spans="1:9" ht="28.5" x14ac:dyDescent="0.2">
      <c r="A62" s="123" t="s">
        <v>303</v>
      </c>
      <c r="B62" s="135" t="s">
        <v>183</v>
      </c>
      <c r="C62" s="135" t="s">
        <v>304</v>
      </c>
      <c r="D62" s="142" t="s">
        <v>267</v>
      </c>
      <c r="E62" s="135" t="s">
        <v>206</v>
      </c>
      <c r="F62" s="365">
        <f t="shared" si="6"/>
        <v>0.39861111111111103</v>
      </c>
      <c r="G62" s="151">
        <v>1</v>
      </c>
      <c r="H62" s="365">
        <f t="shared" si="5"/>
        <v>0.39930555555555547</v>
      </c>
      <c r="I62" s="163"/>
    </row>
    <row r="63" spans="1:9" ht="28.5" x14ac:dyDescent="0.2">
      <c r="A63" s="123" t="s">
        <v>305</v>
      </c>
      <c r="B63" s="135" t="s">
        <v>183</v>
      </c>
      <c r="C63" s="135" t="s">
        <v>306</v>
      </c>
      <c r="D63" s="142" t="s">
        <v>267</v>
      </c>
      <c r="E63" s="135" t="s">
        <v>206</v>
      </c>
      <c r="F63" s="365">
        <f t="shared" si="6"/>
        <v>0.39930555555555547</v>
      </c>
      <c r="G63" s="151">
        <v>1</v>
      </c>
      <c r="H63" s="365">
        <f t="shared" si="5"/>
        <v>0.39999999999999991</v>
      </c>
      <c r="I63" s="163"/>
    </row>
    <row r="64" spans="1:9" ht="28.5" x14ac:dyDescent="0.2">
      <c r="A64" s="123" t="s">
        <v>307</v>
      </c>
      <c r="B64" s="135" t="s">
        <v>183</v>
      </c>
      <c r="C64" s="135" t="s">
        <v>308</v>
      </c>
      <c r="D64" s="142" t="s">
        <v>267</v>
      </c>
      <c r="E64" s="135" t="s">
        <v>206</v>
      </c>
      <c r="F64" s="365">
        <f t="shared" si="6"/>
        <v>0.39999999999999991</v>
      </c>
      <c r="G64" s="151">
        <v>1</v>
      </c>
      <c r="H64" s="365">
        <f t="shared" si="5"/>
        <v>0.40069444444444435</v>
      </c>
      <c r="I64" s="163"/>
    </row>
    <row r="65" spans="1:9" ht="14.25" x14ac:dyDescent="0.2">
      <c r="A65" s="123" t="s">
        <v>309</v>
      </c>
      <c r="B65" s="135" t="s">
        <v>183</v>
      </c>
      <c r="C65" s="135" t="s">
        <v>311</v>
      </c>
      <c r="D65" s="135"/>
      <c r="E65" s="135" t="s">
        <v>216</v>
      </c>
      <c r="F65" s="365">
        <f t="shared" si="6"/>
        <v>0.40069444444444435</v>
      </c>
      <c r="G65" s="151">
        <v>1</v>
      </c>
      <c r="H65" s="365">
        <f t="shared" si="5"/>
        <v>0.4013888888888888</v>
      </c>
      <c r="I65" s="163"/>
    </row>
    <row r="66" spans="1:9" ht="28.5" x14ac:dyDescent="0.2">
      <c r="A66" s="123" t="s">
        <v>310</v>
      </c>
      <c r="B66" s="135" t="s">
        <v>183</v>
      </c>
      <c r="C66" s="135" t="s">
        <v>313</v>
      </c>
      <c r="D66" s="142" t="s">
        <v>314</v>
      </c>
      <c r="E66" s="135" t="s">
        <v>315</v>
      </c>
      <c r="F66" s="365">
        <f t="shared" si="6"/>
        <v>0.4013888888888888</v>
      </c>
      <c r="G66" s="151">
        <v>1</v>
      </c>
      <c r="H66" s="365">
        <f t="shared" si="5"/>
        <v>0.40208333333333324</v>
      </c>
      <c r="I66" s="163"/>
    </row>
    <row r="67" spans="1:9" ht="14.25" x14ac:dyDescent="0.2">
      <c r="A67" s="123" t="s">
        <v>312</v>
      </c>
      <c r="B67" s="135"/>
      <c r="C67" s="135"/>
      <c r="D67" s="135"/>
      <c r="E67" s="135"/>
      <c r="F67" s="365">
        <f t="shared" si="6"/>
        <v>0.40208333333333324</v>
      </c>
      <c r="G67" s="151">
        <v>0</v>
      </c>
      <c r="H67" s="365">
        <f t="shared" si="5"/>
        <v>0.40208333333333324</v>
      </c>
      <c r="I67" s="163"/>
    </row>
    <row r="68" spans="1:9" ht="15.75" x14ac:dyDescent="0.25">
      <c r="A68" s="122" t="s">
        <v>316</v>
      </c>
      <c r="B68" s="134"/>
      <c r="C68" s="134" t="s">
        <v>317</v>
      </c>
      <c r="D68" s="134"/>
      <c r="E68" s="134"/>
      <c r="F68" s="364"/>
      <c r="G68" s="150"/>
      <c r="H68" s="364"/>
      <c r="I68" s="162"/>
    </row>
    <row r="69" spans="1:9" ht="28.5" x14ac:dyDescent="0.2">
      <c r="A69" s="123" t="s">
        <v>318</v>
      </c>
      <c r="B69" s="135" t="s">
        <v>183</v>
      </c>
      <c r="C69" s="135" t="s">
        <v>319</v>
      </c>
      <c r="D69" s="142" t="s">
        <v>314</v>
      </c>
      <c r="E69" s="135" t="s">
        <v>320</v>
      </c>
      <c r="F69" s="365">
        <f>H67</f>
        <v>0.40208333333333324</v>
      </c>
      <c r="G69" s="151">
        <v>2</v>
      </c>
      <c r="H69" s="365">
        <f t="shared" ref="H69:H74" si="7">F69+TIME(0,G69,0)</f>
        <v>0.40347222222222212</v>
      </c>
      <c r="I69" s="163"/>
    </row>
    <row r="70" spans="1:9" ht="28.5" x14ac:dyDescent="0.2">
      <c r="A70" s="123" t="s">
        <v>321</v>
      </c>
      <c r="B70" s="135" t="s">
        <v>183</v>
      </c>
      <c r="C70" s="135" t="s">
        <v>164</v>
      </c>
      <c r="D70" s="142" t="s">
        <v>314</v>
      </c>
      <c r="E70" s="135" t="s">
        <v>273</v>
      </c>
      <c r="F70" s="365">
        <f>H69</f>
        <v>0.40347222222222212</v>
      </c>
      <c r="G70" s="151">
        <v>0</v>
      </c>
      <c r="H70" s="365">
        <f t="shared" si="7"/>
        <v>0.40347222222222212</v>
      </c>
      <c r="I70" s="163"/>
    </row>
    <row r="71" spans="1:9" ht="28.5" x14ac:dyDescent="0.2">
      <c r="A71" s="123" t="s">
        <v>323</v>
      </c>
      <c r="B71" s="135" t="s">
        <v>183</v>
      </c>
      <c r="C71" s="135" t="s">
        <v>322</v>
      </c>
      <c r="D71" s="142" t="s">
        <v>314</v>
      </c>
      <c r="E71" s="135" t="s">
        <v>216</v>
      </c>
      <c r="F71" s="365">
        <f>H70</f>
        <v>0.40347222222222212</v>
      </c>
      <c r="G71" s="151">
        <v>1</v>
      </c>
      <c r="H71" s="365">
        <f t="shared" si="7"/>
        <v>0.40416666666666656</v>
      </c>
      <c r="I71" s="163"/>
    </row>
    <row r="72" spans="1:9" ht="28.5" x14ac:dyDescent="0.2">
      <c r="A72" s="123" t="s">
        <v>326</v>
      </c>
      <c r="B72" s="135" t="s">
        <v>183</v>
      </c>
      <c r="C72" s="135" t="s">
        <v>324</v>
      </c>
      <c r="D72" s="142" t="s">
        <v>314</v>
      </c>
      <c r="E72" s="135" t="s">
        <v>325</v>
      </c>
      <c r="F72" s="365">
        <f>H71</f>
        <v>0.40416666666666656</v>
      </c>
      <c r="G72" s="151">
        <v>1</v>
      </c>
      <c r="H72" s="365">
        <f t="shared" si="7"/>
        <v>0.40486111111111101</v>
      </c>
      <c r="I72" s="163"/>
    </row>
    <row r="73" spans="1:9" ht="28.5" x14ac:dyDescent="0.2">
      <c r="A73" s="123" t="s">
        <v>329</v>
      </c>
      <c r="B73" s="135" t="s">
        <v>183</v>
      </c>
      <c r="C73" s="135" t="s">
        <v>327</v>
      </c>
      <c r="D73" s="142" t="s">
        <v>314</v>
      </c>
      <c r="E73" s="135" t="s">
        <v>328</v>
      </c>
      <c r="F73" s="365">
        <f>H72</f>
        <v>0.40486111111111101</v>
      </c>
      <c r="G73" s="151">
        <v>1</v>
      </c>
      <c r="H73" s="365">
        <f t="shared" si="7"/>
        <v>0.40555555555555545</v>
      </c>
      <c r="I73" s="163"/>
    </row>
    <row r="74" spans="1:9" ht="28.5" x14ac:dyDescent="0.2">
      <c r="A74" s="123" t="s">
        <v>482</v>
      </c>
      <c r="B74" s="135" t="s">
        <v>183</v>
      </c>
      <c r="C74" s="135" t="s">
        <v>330</v>
      </c>
      <c r="D74" s="142" t="s">
        <v>314</v>
      </c>
      <c r="E74" s="135" t="s">
        <v>331</v>
      </c>
      <c r="F74" s="365">
        <f>H73</f>
        <v>0.40555555555555545</v>
      </c>
      <c r="G74" s="151">
        <v>1</v>
      </c>
      <c r="H74" s="365">
        <f t="shared" si="7"/>
        <v>0.40624999999999989</v>
      </c>
      <c r="I74" s="163"/>
    </row>
    <row r="75" spans="1:9" ht="15.75" x14ac:dyDescent="0.25">
      <c r="A75" s="122" t="s">
        <v>332</v>
      </c>
      <c r="B75" s="134"/>
      <c r="C75" s="134" t="s">
        <v>333</v>
      </c>
      <c r="D75" s="134"/>
      <c r="E75" s="134"/>
      <c r="F75" s="364"/>
      <c r="G75" s="150"/>
      <c r="H75" s="364"/>
      <c r="I75" s="162"/>
    </row>
    <row r="76" spans="1:9" ht="28.5" x14ac:dyDescent="0.2">
      <c r="A76" s="123" t="s">
        <v>334</v>
      </c>
      <c r="B76" s="135" t="s">
        <v>183</v>
      </c>
      <c r="C76" s="135" t="s">
        <v>335</v>
      </c>
      <c r="D76" s="142" t="s">
        <v>314</v>
      </c>
      <c r="E76" s="135" t="s">
        <v>226</v>
      </c>
      <c r="F76" s="365">
        <f>H74</f>
        <v>0.40624999999999989</v>
      </c>
      <c r="G76" s="151">
        <v>1</v>
      </c>
      <c r="H76" s="365">
        <f t="shared" ref="H76:H82" si="8">F76+TIME(0,G76,0)</f>
        <v>0.40694444444444433</v>
      </c>
      <c r="I76" s="163"/>
    </row>
    <row r="77" spans="1:9" ht="28.5" x14ac:dyDescent="0.2">
      <c r="A77" s="123" t="s">
        <v>336</v>
      </c>
      <c r="B77" s="135" t="s">
        <v>183</v>
      </c>
      <c r="C77" s="135" t="s">
        <v>337</v>
      </c>
      <c r="D77" s="142" t="s">
        <v>314</v>
      </c>
      <c r="E77" s="135" t="s">
        <v>338</v>
      </c>
      <c r="F77" s="365">
        <f t="shared" ref="F77:F82" si="9">H76</f>
        <v>0.40694444444444433</v>
      </c>
      <c r="G77" s="151">
        <v>1</v>
      </c>
      <c r="H77" s="365">
        <f t="shared" si="8"/>
        <v>0.40763888888888877</v>
      </c>
      <c r="I77" s="163"/>
    </row>
    <row r="78" spans="1:9" ht="28.5" x14ac:dyDescent="0.2">
      <c r="A78" s="123" t="s">
        <v>339</v>
      </c>
      <c r="B78" s="135" t="s">
        <v>183</v>
      </c>
      <c r="C78" s="135" t="s">
        <v>340</v>
      </c>
      <c r="D78" s="142" t="s">
        <v>314</v>
      </c>
      <c r="E78" s="135" t="s">
        <v>341</v>
      </c>
      <c r="F78" s="365">
        <f t="shared" si="9"/>
        <v>0.40763888888888877</v>
      </c>
      <c r="G78" s="151">
        <v>1</v>
      </c>
      <c r="H78" s="365">
        <f t="shared" si="8"/>
        <v>0.40833333333333321</v>
      </c>
      <c r="I78" s="163"/>
    </row>
    <row r="79" spans="1:9" ht="28.5" x14ac:dyDescent="0.2">
      <c r="A79" s="123" t="s">
        <v>342</v>
      </c>
      <c r="B79" s="135" t="s">
        <v>183</v>
      </c>
      <c r="C79" s="135" t="s">
        <v>343</v>
      </c>
      <c r="D79" s="142" t="s">
        <v>314</v>
      </c>
      <c r="E79" s="135" t="s">
        <v>344</v>
      </c>
      <c r="F79" s="365">
        <f t="shared" si="9"/>
        <v>0.40833333333333321</v>
      </c>
      <c r="G79" s="151">
        <v>1</v>
      </c>
      <c r="H79" s="365">
        <f t="shared" si="8"/>
        <v>0.40902777777777766</v>
      </c>
      <c r="I79" s="163"/>
    </row>
    <row r="80" spans="1:9" ht="28.5" x14ac:dyDescent="0.2">
      <c r="A80" s="123" t="s">
        <v>345</v>
      </c>
      <c r="B80" s="135" t="s">
        <v>183</v>
      </c>
      <c r="C80" s="135" t="s">
        <v>346</v>
      </c>
      <c r="D80" s="142" t="s">
        <v>314</v>
      </c>
      <c r="E80" s="135" t="s">
        <v>347</v>
      </c>
      <c r="F80" s="365">
        <f t="shared" si="9"/>
        <v>0.40902777777777766</v>
      </c>
      <c r="G80" s="151">
        <v>1</v>
      </c>
      <c r="H80" s="365">
        <f t="shared" si="8"/>
        <v>0.4097222222222221</v>
      </c>
      <c r="I80" s="163"/>
    </row>
    <row r="81" spans="1:9" ht="28.5" x14ac:dyDescent="0.2">
      <c r="A81" s="123" t="s">
        <v>348</v>
      </c>
      <c r="B81" s="135" t="s">
        <v>183</v>
      </c>
      <c r="C81" s="135" t="s">
        <v>349</v>
      </c>
      <c r="D81" s="142" t="s">
        <v>314</v>
      </c>
      <c r="E81" s="135" t="s">
        <v>216</v>
      </c>
      <c r="F81" s="365">
        <f t="shared" si="9"/>
        <v>0.4097222222222221</v>
      </c>
      <c r="G81" s="151">
        <v>1</v>
      </c>
      <c r="H81" s="365">
        <f t="shared" si="8"/>
        <v>0.41041666666666654</v>
      </c>
      <c r="I81" s="163"/>
    </row>
    <row r="82" spans="1:9" ht="28.5" x14ac:dyDescent="0.2">
      <c r="A82" s="123" t="s">
        <v>350</v>
      </c>
      <c r="B82" s="135" t="s">
        <v>183</v>
      </c>
      <c r="C82" s="135" t="s">
        <v>351</v>
      </c>
      <c r="D82" s="142" t="s">
        <v>314</v>
      </c>
      <c r="E82" s="135" t="s">
        <v>352</v>
      </c>
      <c r="F82" s="365">
        <f t="shared" si="9"/>
        <v>0.41041666666666654</v>
      </c>
      <c r="G82" s="151">
        <v>1</v>
      </c>
      <c r="H82" s="365">
        <f t="shared" si="8"/>
        <v>0.41111111111111098</v>
      </c>
      <c r="I82" s="163"/>
    </row>
    <row r="83" spans="1:9" ht="15.75" x14ac:dyDescent="0.25">
      <c r="A83" s="122" t="s">
        <v>353</v>
      </c>
      <c r="B83" s="134"/>
      <c r="C83" s="134" t="s">
        <v>354</v>
      </c>
      <c r="D83" s="134"/>
      <c r="E83" s="134"/>
      <c r="F83" s="364"/>
      <c r="G83" s="150"/>
      <c r="H83" s="364"/>
      <c r="I83" s="162"/>
    </row>
    <row r="84" spans="1:9" ht="28.5" x14ac:dyDescent="0.2">
      <c r="A84" s="123" t="s">
        <v>355</v>
      </c>
      <c r="B84" s="135" t="s">
        <v>183</v>
      </c>
      <c r="C84" s="135" t="s">
        <v>356</v>
      </c>
      <c r="D84" s="142" t="s">
        <v>314</v>
      </c>
      <c r="E84" s="135" t="s">
        <v>357</v>
      </c>
      <c r="F84" s="365">
        <f>H82</f>
        <v>0.41111111111111098</v>
      </c>
      <c r="G84" s="151">
        <v>1</v>
      </c>
      <c r="H84" s="365">
        <f>F84+TIME(0,G84,0)</f>
        <v>0.41180555555555542</v>
      </c>
      <c r="I84" s="163"/>
    </row>
    <row r="85" spans="1:9" ht="28.5" x14ac:dyDescent="0.2">
      <c r="A85" s="126" t="s">
        <v>584</v>
      </c>
      <c r="B85" s="138" t="s">
        <v>183</v>
      </c>
      <c r="C85" s="138" t="s">
        <v>585</v>
      </c>
      <c r="D85" s="173" t="s">
        <v>314</v>
      </c>
      <c r="E85" s="138" t="s">
        <v>481</v>
      </c>
      <c r="F85" s="368">
        <f>H84</f>
        <v>0.41180555555555542</v>
      </c>
      <c r="G85" s="154">
        <v>1</v>
      </c>
      <c r="H85" s="368">
        <f>F85+TIME(0,G85,0)</f>
        <v>0.41249999999999987</v>
      </c>
      <c r="I85" s="166"/>
    </row>
    <row r="87" spans="1:9" ht="15.75" x14ac:dyDescent="0.25">
      <c r="A87" s="127" t="s">
        <v>358</v>
      </c>
      <c r="B87" s="139"/>
      <c r="C87" s="139" t="s">
        <v>185</v>
      </c>
      <c r="D87" s="139"/>
      <c r="E87" s="139" t="s">
        <v>206</v>
      </c>
      <c r="F87" s="369">
        <f>H85</f>
        <v>0.41249999999999987</v>
      </c>
      <c r="G87" s="155">
        <v>0</v>
      </c>
      <c r="H87" s="369">
        <f>F87+TIME(0,G87,0)</f>
        <v>0.41249999999999987</v>
      </c>
      <c r="I87" s="139"/>
    </row>
    <row r="88" spans="1:9" x14ac:dyDescent="0.2">
      <c r="A88" s="128"/>
      <c r="B88" s="128"/>
      <c r="C88" s="128" t="s">
        <v>359</v>
      </c>
      <c r="D88" s="128"/>
      <c r="E88" s="128"/>
      <c r="F88" s="370"/>
      <c r="G88" s="156">
        <f>(H88-H87) * 24 * 60</f>
        <v>6.0000000000002185</v>
      </c>
      <c r="H88" s="370">
        <v>0.41666666666666669</v>
      </c>
      <c r="I88" s="128"/>
    </row>
    <row r="90" spans="1:9" ht="15.75" x14ac:dyDescent="0.25">
      <c r="A90" s="408" t="s">
        <v>586</v>
      </c>
      <c r="B90" s="409"/>
      <c r="C90" s="409"/>
      <c r="D90" s="409"/>
      <c r="E90" s="409"/>
      <c r="F90" s="409"/>
      <c r="G90" s="409"/>
      <c r="H90" s="409"/>
      <c r="I90" s="409"/>
    </row>
    <row r="91" spans="1:9" s="3" customFormat="1" ht="31.5" x14ac:dyDescent="0.25">
      <c r="A91" s="118" t="s">
        <v>194</v>
      </c>
      <c r="B91" s="118" t="s">
        <v>195</v>
      </c>
      <c r="C91" s="118" t="s">
        <v>95</v>
      </c>
      <c r="D91" s="118" t="s">
        <v>196</v>
      </c>
      <c r="E91" s="118" t="s">
        <v>197</v>
      </c>
      <c r="F91" s="360" t="s">
        <v>198</v>
      </c>
      <c r="G91" s="146" t="s">
        <v>199</v>
      </c>
      <c r="H91" s="360" t="s">
        <v>200</v>
      </c>
      <c r="I91" s="118" t="s">
        <v>201</v>
      </c>
    </row>
    <row r="92" spans="1:9" ht="15.75" x14ac:dyDescent="0.25">
      <c r="A92" s="119" t="s">
        <v>202</v>
      </c>
      <c r="B92" s="131"/>
      <c r="C92" s="131" t="s">
        <v>203</v>
      </c>
      <c r="D92" s="131"/>
      <c r="E92" s="131"/>
      <c r="F92" s="361"/>
      <c r="G92" s="147"/>
      <c r="H92" s="361"/>
      <c r="I92" s="159"/>
    </row>
    <row r="93" spans="1:9" ht="15" x14ac:dyDescent="0.2">
      <c r="A93" s="120" t="s">
        <v>204</v>
      </c>
      <c r="B93" s="132" t="s">
        <v>183</v>
      </c>
      <c r="C93" s="132" t="s">
        <v>205</v>
      </c>
      <c r="D93" s="132"/>
      <c r="E93" s="132" t="s">
        <v>206</v>
      </c>
      <c r="F93" s="362">
        <v>0.4375</v>
      </c>
      <c r="G93" s="148">
        <v>1</v>
      </c>
      <c r="H93" s="362">
        <f>F93+TIME(0,G93,0)</f>
        <v>0.43819444444444444</v>
      </c>
      <c r="I93" s="160"/>
    </row>
    <row r="94" spans="1:9" ht="15" x14ac:dyDescent="0.2">
      <c r="A94" s="120" t="s">
        <v>207</v>
      </c>
      <c r="B94" s="132" t="s">
        <v>183</v>
      </c>
      <c r="C94" s="132" t="s">
        <v>360</v>
      </c>
      <c r="D94" s="132"/>
      <c r="E94" s="132" t="s">
        <v>182</v>
      </c>
      <c r="F94" s="362">
        <f>H93</f>
        <v>0.43819444444444444</v>
      </c>
      <c r="G94" s="148">
        <v>1</v>
      </c>
      <c r="H94" s="362">
        <f>F94+TIME(0,G94,0)</f>
        <v>0.43888888888888888</v>
      </c>
      <c r="I94" s="160"/>
    </row>
    <row r="95" spans="1:9" ht="30" x14ac:dyDescent="0.2">
      <c r="A95" s="121" t="s">
        <v>209</v>
      </c>
      <c r="B95" s="133" t="s">
        <v>186</v>
      </c>
      <c r="C95" s="133" t="s">
        <v>361</v>
      </c>
      <c r="D95" s="144" t="s">
        <v>151</v>
      </c>
      <c r="E95" s="133" t="s">
        <v>206</v>
      </c>
      <c r="F95" s="363">
        <f>H94</f>
        <v>0.43888888888888888</v>
      </c>
      <c r="G95" s="149">
        <v>1</v>
      </c>
      <c r="H95" s="363">
        <f>F95+TIME(0,G95,0)</f>
        <v>0.43958333333333333</v>
      </c>
      <c r="I95" s="161"/>
    </row>
    <row r="97" spans="1:9" ht="15.75" x14ac:dyDescent="0.25">
      <c r="A97" s="119" t="s">
        <v>219</v>
      </c>
      <c r="B97" s="131"/>
      <c r="C97" s="131" t="s">
        <v>220</v>
      </c>
      <c r="D97" s="131"/>
      <c r="E97" s="131"/>
      <c r="F97" s="361"/>
      <c r="G97" s="147"/>
      <c r="H97" s="361"/>
      <c r="I97" s="159"/>
    </row>
    <row r="98" spans="1:9" ht="30" x14ac:dyDescent="0.2">
      <c r="A98" s="120" t="s">
        <v>221</v>
      </c>
      <c r="B98" s="132" t="s">
        <v>183</v>
      </c>
      <c r="C98" s="132" t="s">
        <v>362</v>
      </c>
      <c r="D98" s="141" t="s">
        <v>258</v>
      </c>
      <c r="E98" s="132" t="s">
        <v>206</v>
      </c>
      <c r="F98" s="362">
        <f>H95</f>
        <v>0.43958333333333333</v>
      </c>
      <c r="G98" s="148">
        <v>1</v>
      </c>
      <c r="H98" s="362">
        <f t="shared" ref="H98:H103" si="10">F98+TIME(0,G98,0)</f>
        <v>0.44027777777777777</v>
      </c>
      <c r="I98" s="160"/>
    </row>
    <row r="99" spans="1:9" ht="30" x14ac:dyDescent="0.2">
      <c r="A99" s="120" t="s">
        <v>252</v>
      </c>
      <c r="B99" s="132" t="s">
        <v>183</v>
      </c>
      <c r="C99" s="132" t="s">
        <v>363</v>
      </c>
      <c r="D99" s="141" t="s">
        <v>258</v>
      </c>
      <c r="E99" s="132" t="s">
        <v>206</v>
      </c>
      <c r="F99" s="362">
        <f>H98</f>
        <v>0.44027777777777777</v>
      </c>
      <c r="G99" s="148">
        <v>1</v>
      </c>
      <c r="H99" s="362">
        <f t="shared" si="10"/>
        <v>0.44097222222222221</v>
      </c>
      <c r="I99" s="160"/>
    </row>
    <row r="100" spans="1:9" ht="30" x14ac:dyDescent="0.2">
      <c r="A100" s="120" t="s">
        <v>254</v>
      </c>
      <c r="B100" s="132" t="s">
        <v>183</v>
      </c>
      <c r="C100" s="132" t="s">
        <v>364</v>
      </c>
      <c r="D100" s="141" t="s">
        <v>258</v>
      </c>
      <c r="E100" s="132" t="s">
        <v>206</v>
      </c>
      <c r="F100" s="362">
        <f>H99</f>
        <v>0.44097222222222221</v>
      </c>
      <c r="G100" s="148">
        <v>1</v>
      </c>
      <c r="H100" s="362">
        <f t="shared" si="10"/>
        <v>0.44166666666666665</v>
      </c>
      <c r="I100" s="160"/>
    </row>
    <row r="101" spans="1:9" ht="30" x14ac:dyDescent="0.2">
      <c r="A101" s="120" t="s">
        <v>260</v>
      </c>
      <c r="B101" s="132" t="s">
        <v>183</v>
      </c>
      <c r="C101" s="132" t="s">
        <v>479</v>
      </c>
      <c r="D101" s="141" t="s">
        <v>258</v>
      </c>
      <c r="E101" s="132" t="s">
        <v>206</v>
      </c>
      <c r="F101" s="362">
        <f>H100</f>
        <v>0.44166666666666665</v>
      </c>
      <c r="G101" s="148">
        <v>5</v>
      </c>
      <c r="H101" s="362">
        <f t="shared" si="10"/>
        <v>0.44513888888888886</v>
      </c>
      <c r="I101" s="160"/>
    </row>
    <row r="102" spans="1:9" ht="15" x14ac:dyDescent="0.2">
      <c r="A102" s="120" t="s">
        <v>262</v>
      </c>
      <c r="B102" s="132" t="s">
        <v>183</v>
      </c>
      <c r="C102" s="132" t="s">
        <v>365</v>
      </c>
      <c r="D102" s="132"/>
      <c r="E102" s="132" t="s">
        <v>182</v>
      </c>
      <c r="F102" s="362">
        <f>H101</f>
        <v>0.44513888888888886</v>
      </c>
      <c r="G102" s="148">
        <v>1</v>
      </c>
      <c r="H102" s="362">
        <f t="shared" si="10"/>
        <v>0.4458333333333333</v>
      </c>
      <c r="I102" s="160"/>
    </row>
    <row r="103" spans="1:9" ht="15" x14ac:dyDescent="0.2">
      <c r="A103" s="121" t="s">
        <v>366</v>
      </c>
      <c r="B103" s="133"/>
      <c r="C103" s="133"/>
      <c r="D103" s="133"/>
      <c r="E103" s="133"/>
      <c r="F103" s="363">
        <f>H102</f>
        <v>0.4458333333333333</v>
      </c>
      <c r="G103" s="149">
        <v>0</v>
      </c>
      <c r="H103" s="363">
        <f t="shared" si="10"/>
        <v>0.4458333333333333</v>
      </c>
      <c r="I103" s="161"/>
    </row>
    <row r="105" spans="1:9" ht="15.75" x14ac:dyDescent="0.25">
      <c r="A105" s="119" t="s">
        <v>263</v>
      </c>
      <c r="B105" s="131"/>
      <c r="C105" s="131" t="s">
        <v>367</v>
      </c>
      <c r="D105" s="131"/>
      <c r="E105" s="131"/>
      <c r="F105" s="361"/>
      <c r="G105" s="147"/>
      <c r="H105" s="361"/>
      <c r="I105" s="159"/>
    </row>
    <row r="106" spans="1:9" ht="15" x14ac:dyDescent="0.2">
      <c r="A106" s="120" t="s">
        <v>265</v>
      </c>
      <c r="B106" s="132" t="s">
        <v>183</v>
      </c>
      <c r="C106" s="132" t="s">
        <v>368</v>
      </c>
      <c r="D106" s="132"/>
      <c r="E106" s="132"/>
      <c r="F106" s="362">
        <f>H103</f>
        <v>0.4458333333333333</v>
      </c>
      <c r="G106" s="148">
        <v>0</v>
      </c>
      <c r="H106" s="362">
        <f>F106+TIME(0,G106,0)</f>
        <v>0.4458333333333333</v>
      </c>
      <c r="I106" s="160"/>
    </row>
    <row r="107" spans="1:9" ht="15" x14ac:dyDescent="0.2">
      <c r="A107" s="121" t="s">
        <v>268</v>
      </c>
      <c r="B107" s="133"/>
      <c r="C107" s="133"/>
      <c r="D107" s="133"/>
      <c r="E107" s="133"/>
      <c r="F107" s="363">
        <f>H106</f>
        <v>0.4458333333333333</v>
      </c>
      <c r="G107" s="149">
        <v>0</v>
      </c>
      <c r="H107" s="363">
        <f>F107+TIME(0,G107,0)</f>
        <v>0.4458333333333333</v>
      </c>
      <c r="I107" s="161"/>
    </row>
    <row r="109" spans="1:9" ht="15.75" x14ac:dyDescent="0.25">
      <c r="A109" s="119" t="s">
        <v>291</v>
      </c>
      <c r="B109" s="131"/>
      <c r="C109" s="131" t="s">
        <v>369</v>
      </c>
      <c r="D109" s="131"/>
      <c r="E109" s="131"/>
      <c r="F109" s="361"/>
      <c r="G109" s="147"/>
      <c r="H109" s="361"/>
      <c r="I109" s="159"/>
    </row>
    <row r="110" spans="1:9" ht="15.75" x14ac:dyDescent="0.25">
      <c r="A110" s="122" t="s">
        <v>293</v>
      </c>
      <c r="B110" s="134"/>
      <c r="C110" s="134" t="s">
        <v>371</v>
      </c>
      <c r="D110" s="134"/>
      <c r="E110" s="134"/>
      <c r="F110" s="364"/>
      <c r="G110" s="150"/>
      <c r="H110" s="364"/>
      <c r="I110" s="162"/>
    </row>
    <row r="111" spans="1:9" ht="14.25" x14ac:dyDescent="0.2">
      <c r="A111" s="123" t="s">
        <v>295</v>
      </c>
      <c r="B111" s="135" t="s">
        <v>183</v>
      </c>
      <c r="C111" s="135" t="s">
        <v>372</v>
      </c>
      <c r="D111" s="135"/>
      <c r="E111" s="135" t="s">
        <v>373</v>
      </c>
      <c r="F111" s="365">
        <f>H107</f>
        <v>0.4458333333333333</v>
      </c>
      <c r="G111" s="151">
        <v>5</v>
      </c>
      <c r="H111" s="365">
        <f>F111+TIME(0,G111,0)</f>
        <v>0.44930555555555551</v>
      </c>
      <c r="I111" s="163"/>
    </row>
    <row r="112" spans="1:9" ht="14.25" x14ac:dyDescent="0.2">
      <c r="A112" s="123" t="s">
        <v>297</v>
      </c>
      <c r="B112" s="135" t="s">
        <v>183</v>
      </c>
      <c r="C112" s="135" t="s">
        <v>374</v>
      </c>
      <c r="D112" s="135"/>
      <c r="E112" s="135" t="s">
        <v>226</v>
      </c>
      <c r="F112" s="365">
        <f>H111</f>
        <v>0.44930555555555551</v>
      </c>
      <c r="G112" s="151">
        <v>10</v>
      </c>
      <c r="H112" s="365">
        <f>F112+TIME(0,G112,0)</f>
        <v>0.45624999999999993</v>
      </c>
      <c r="I112" s="163"/>
    </row>
    <row r="113" spans="1:9" ht="14.25" x14ac:dyDescent="0.2">
      <c r="A113" s="123" t="s">
        <v>299</v>
      </c>
      <c r="B113" s="135"/>
      <c r="C113" s="135"/>
      <c r="D113" s="135"/>
      <c r="E113" s="135"/>
      <c r="F113" s="365">
        <f>H112</f>
        <v>0.45624999999999993</v>
      </c>
      <c r="G113" s="151">
        <v>0</v>
      </c>
      <c r="H113" s="365">
        <f>F113+TIME(0,G113,0)</f>
        <v>0.45624999999999993</v>
      </c>
      <c r="I113" s="163"/>
    </row>
    <row r="114" spans="1:9" ht="15.75" x14ac:dyDescent="0.25">
      <c r="A114" s="122" t="s">
        <v>316</v>
      </c>
      <c r="B114" s="134"/>
      <c r="C114" s="134" t="s">
        <v>370</v>
      </c>
      <c r="D114" s="134"/>
      <c r="E114" s="134"/>
      <c r="F114" s="364"/>
      <c r="G114" s="150"/>
      <c r="H114" s="364"/>
      <c r="I114" s="162"/>
    </row>
    <row r="115" spans="1:9" ht="28.5" x14ac:dyDescent="0.2">
      <c r="A115" s="126" t="s">
        <v>318</v>
      </c>
      <c r="B115" s="138" t="s">
        <v>183</v>
      </c>
      <c r="C115" s="138" t="s">
        <v>480</v>
      </c>
      <c r="D115" s="138"/>
      <c r="E115" s="138" t="s">
        <v>325</v>
      </c>
      <c r="F115" s="368">
        <f>H113</f>
        <v>0.45624999999999993</v>
      </c>
      <c r="G115" s="154">
        <v>5</v>
      </c>
      <c r="H115" s="368">
        <f>F115+TIME(0,G115,0)</f>
        <v>0.45972222222222214</v>
      </c>
      <c r="I115" s="166"/>
    </row>
    <row r="117" spans="1:9" ht="15.75" x14ac:dyDescent="0.25">
      <c r="A117" s="119" t="s">
        <v>358</v>
      </c>
      <c r="B117" s="131"/>
      <c r="C117" s="131" t="s">
        <v>375</v>
      </c>
      <c r="D117" s="131"/>
      <c r="E117" s="131"/>
      <c r="F117" s="361"/>
      <c r="G117" s="147"/>
      <c r="H117" s="361"/>
      <c r="I117" s="159"/>
    </row>
    <row r="118" spans="1:9" ht="30" x14ac:dyDescent="0.2">
      <c r="A118" s="120" t="s">
        <v>376</v>
      </c>
      <c r="B118" s="132" t="s">
        <v>186</v>
      </c>
      <c r="C118" s="132" t="s">
        <v>377</v>
      </c>
      <c r="D118" s="141" t="s">
        <v>151</v>
      </c>
      <c r="E118" s="132" t="s">
        <v>206</v>
      </c>
      <c r="F118" s="362">
        <f>H115</f>
        <v>0.45972222222222214</v>
      </c>
      <c r="G118" s="148">
        <v>6</v>
      </c>
      <c r="H118" s="362">
        <f>F118+TIME(0,G118,0)</f>
        <v>0.4638888888888888</v>
      </c>
      <c r="I118" s="160"/>
    </row>
    <row r="119" spans="1:9" ht="30" x14ac:dyDescent="0.2">
      <c r="A119" s="121" t="s">
        <v>378</v>
      </c>
      <c r="B119" s="133" t="s">
        <v>184</v>
      </c>
      <c r="C119" s="133" t="s">
        <v>587</v>
      </c>
      <c r="D119" s="133"/>
      <c r="E119" s="133" t="s">
        <v>206</v>
      </c>
      <c r="F119" s="363">
        <f>H118</f>
        <v>0.4638888888888888</v>
      </c>
      <c r="G119" s="149">
        <v>5</v>
      </c>
      <c r="H119" s="363">
        <f>F119+TIME(0,G119,0)</f>
        <v>0.46736111111111101</v>
      </c>
      <c r="I119" s="161"/>
    </row>
    <row r="121" spans="1:9" ht="15.75" x14ac:dyDescent="0.25">
      <c r="A121" s="127" t="s">
        <v>379</v>
      </c>
      <c r="B121" s="139"/>
      <c r="C121" s="139" t="s">
        <v>185</v>
      </c>
      <c r="D121" s="139"/>
      <c r="E121" s="139" t="s">
        <v>206</v>
      </c>
      <c r="F121" s="369">
        <f>H119</f>
        <v>0.46736111111111101</v>
      </c>
      <c r="G121" s="155">
        <v>0</v>
      </c>
      <c r="H121" s="369">
        <f>F121+TIME(0,G121,0)</f>
        <v>0.46736111111111101</v>
      </c>
      <c r="I121" s="139"/>
    </row>
    <row r="122" spans="1:9" x14ac:dyDescent="0.2">
      <c r="A122" s="128"/>
      <c r="B122" s="128"/>
      <c r="C122" s="128" t="s">
        <v>359</v>
      </c>
      <c r="D122" s="128"/>
      <c r="E122" s="128"/>
      <c r="F122" s="370"/>
      <c r="G122" s="156">
        <f>(H122-H121) * 24 * 60</f>
        <v>77.000000000000199</v>
      </c>
      <c r="H122" s="370">
        <v>0.52083333333333337</v>
      </c>
      <c r="I122" s="128"/>
    </row>
    <row r="124" spans="1:9" ht="15.75" x14ac:dyDescent="0.25">
      <c r="A124" s="408" t="s">
        <v>588</v>
      </c>
      <c r="B124" s="409"/>
      <c r="C124" s="409"/>
      <c r="D124" s="409"/>
      <c r="E124" s="409"/>
      <c r="F124" s="409"/>
      <c r="G124" s="409"/>
      <c r="H124" s="409"/>
      <c r="I124" s="409"/>
    </row>
    <row r="125" spans="1:9" s="3" customFormat="1" ht="31.5" x14ac:dyDescent="0.25">
      <c r="A125" s="118" t="s">
        <v>194</v>
      </c>
      <c r="B125" s="118" t="s">
        <v>195</v>
      </c>
      <c r="C125" s="118" t="s">
        <v>95</v>
      </c>
      <c r="D125" s="118" t="s">
        <v>196</v>
      </c>
      <c r="E125" s="118" t="s">
        <v>197</v>
      </c>
      <c r="F125" s="360" t="s">
        <v>198</v>
      </c>
      <c r="G125" s="146" t="s">
        <v>199</v>
      </c>
      <c r="H125" s="360" t="s">
        <v>200</v>
      </c>
      <c r="I125" s="118" t="s">
        <v>201</v>
      </c>
    </row>
    <row r="126" spans="1:9" ht="15.75" x14ac:dyDescent="0.25">
      <c r="A126" s="119" t="s">
        <v>202</v>
      </c>
      <c r="B126" s="131"/>
      <c r="C126" s="131" t="s">
        <v>203</v>
      </c>
      <c r="D126" s="131"/>
      <c r="E126" s="131"/>
      <c r="F126" s="361"/>
      <c r="G126" s="147"/>
      <c r="H126" s="361"/>
      <c r="I126" s="159"/>
    </row>
    <row r="127" spans="1:9" ht="15" x14ac:dyDescent="0.2">
      <c r="A127" s="120" t="s">
        <v>204</v>
      </c>
      <c r="B127" s="132" t="s">
        <v>183</v>
      </c>
      <c r="C127" s="132" t="s">
        <v>205</v>
      </c>
      <c r="D127" s="132"/>
      <c r="E127" s="132" t="s">
        <v>206</v>
      </c>
      <c r="F127" s="362">
        <v>0.33333333333333331</v>
      </c>
      <c r="G127" s="148">
        <v>1</v>
      </c>
      <c r="H127" s="362">
        <f>F127+TIME(0,G127,0)</f>
        <v>0.33402777777777776</v>
      </c>
      <c r="I127" s="160"/>
    </row>
    <row r="128" spans="1:9" ht="15" x14ac:dyDescent="0.2">
      <c r="A128" s="120" t="s">
        <v>207</v>
      </c>
      <c r="B128" s="132" t="s">
        <v>183</v>
      </c>
      <c r="C128" s="132" t="s">
        <v>360</v>
      </c>
      <c r="D128" s="132"/>
      <c r="E128" s="132" t="s">
        <v>182</v>
      </c>
      <c r="F128" s="362">
        <f>H127</f>
        <v>0.33402777777777776</v>
      </c>
      <c r="G128" s="148">
        <v>1</v>
      </c>
      <c r="H128" s="362">
        <f>F128+TIME(0,G128,0)</f>
        <v>0.3347222222222222</v>
      </c>
      <c r="I128" s="160"/>
    </row>
    <row r="129" spans="1:9" ht="30" x14ac:dyDescent="0.2">
      <c r="A129" s="121" t="s">
        <v>209</v>
      </c>
      <c r="B129" s="133" t="s">
        <v>186</v>
      </c>
      <c r="C129" s="133" t="s">
        <v>361</v>
      </c>
      <c r="D129" s="144" t="s">
        <v>151</v>
      </c>
      <c r="E129" s="133" t="s">
        <v>206</v>
      </c>
      <c r="F129" s="363">
        <f>H128</f>
        <v>0.3347222222222222</v>
      </c>
      <c r="G129" s="149">
        <v>1</v>
      </c>
      <c r="H129" s="363">
        <f>F129+TIME(0,G129,0)</f>
        <v>0.33541666666666664</v>
      </c>
      <c r="I129" s="161"/>
    </row>
    <row r="131" spans="1:9" ht="15.75" x14ac:dyDescent="0.25">
      <c r="A131" s="119" t="s">
        <v>219</v>
      </c>
      <c r="B131" s="131"/>
      <c r="C131" s="131" t="s">
        <v>220</v>
      </c>
      <c r="D131" s="131"/>
      <c r="E131" s="131"/>
      <c r="F131" s="361"/>
      <c r="G131" s="147"/>
      <c r="H131" s="361"/>
      <c r="I131" s="159"/>
    </row>
    <row r="132" spans="1:9" ht="30" x14ac:dyDescent="0.2">
      <c r="A132" s="120" t="s">
        <v>221</v>
      </c>
      <c r="B132" s="132" t="s">
        <v>183</v>
      </c>
      <c r="C132" s="132" t="s">
        <v>362</v>
      </c>
      <c r="D132" s="141" t="s">
        <v>258</v>
      </c>
      <c r="E132" s="132" t="s">
        <v>206</v>
      </c>
      <c r="F132" s="362">
        <f>H129</f>
        <v>0.33541666666666664</v>
      </c>
      <c r="G132" s="148">
        <v>1</v>
      </c>
      <c r="H132" s="362">
        <f t="shared" ref="H132:H139" si="11">F132+TIME(0,G132,0)</f>
        <v>0.33611111111111108</v>
      </c>
      <c r="I132" s="160"/>
    </row>
    <row r="133" spans="1:9" ht="30" x14ac:dyDescent="0.2">
      <c r="A133" s="120" t="s">
        <v>252</v>
      </c>
      <c r="B133" s="132" t="s">
        <v>183</v>
      </c>
      <c r="C133" s="132" t="s">
        <v>363</v>
      </c>
      <c r="D133" s="141" t="s">
        <v>258</v>
      </c>
      <c r="E133" s="132" t="s">
        <v>206</v>
      </c>
      <c r="F133" s="362">
        <f t="shared" ref="F133:F139" si="12">H132</f>
        <v>0.33611111111111108</v>
      </c>
      <c r="G133" s="148">
        <v>1</v>
      </c>
      <c r="H133" s="362">
        <f t="shared" si="11"/>
        <v>0.33680555555555552</v>
      </c>
      <c r="I133" s="160"/>
    </row>
    <row r="134" spans="1:9" ht="15" x14ac:dyDescent="0.2">
      <c r="A134" s="120" t="s">
        <v>254</v>
      </c>
      <c r="B134" s="132" t="s">
        <v>183</v>
      </c>
      <c r="C134" s="132" t="s">
        <v>380</v>
      </c>
      <c r="D134" s="132"/>
      <c r="E134" s="132" t="s">
        <v>216</v>
      </c>
      <c r="F134" s="362">
        <f t="shared" si="12"/>
        <v>0.33680555555555552</v>
      </c>
      <c r="G134" s="148">
        <v>1</v>
      </c>
      <c r="H134" s="362">
        <f t="shared" si="11"/>
        <v>0.33749999999999997</v>
      </c>
      <c r="I134" s="160"/>
    </row>
    <row r="135" spans="1:9" ht="30" x14ac:dyDescent="0.2">
      <c r="A135" s="120" t="s">
        <v>260</v>
      </c>
      <c r="B135" s="132" t="s">
        <v>183</v>
      </c>
      <c r="C135" s="132" t="s">
        <v>381</v>
      </c>
      <c r="D135" s="141" t="s">
        <v>258</v>
      </c>
      <c r="E135" s="132" t="s">
        <v>206</v>
      </c>
      <c r="F135" s="362">
        <f t="shared" si="12"/>
        <v>0.33749999999999997</v>
      </c>
      <c r="G135" s="148">
        <v>1</v>
      </c>
      <c r="H135" s="362">
        <f t="shared" si="11"/>
        <v>0.33819444444444441</v>
      </c>
      <c r="I135" s="160"/>
    </row>
    <row r="136" spans="1:9" ht="30" x14ac:dyDescent="0.2">
      <c r="A136" s="120" t="s">
        <v>262</v>
      </c>
      <c r="B136" s="132" t="s">
        <v>183</v>
      </c>
      <c r="C136" s="132" t="s">
        <v>382</v>
      </c>
      <c r="D136" s="141" t="s">
        <v>258</v>
      </c>
      <c r="E136" s="132" t="s">
        <v>206</v>
      </c>
      <c r="F136" s="362">
        <f t="shared" si="12"/>
        <v>0.33819444444444441</v>
      </c>
      <c r="G136" s="148">
        <v>1</v>
      </c>
      <c r="H136" s="362">
        <f t="shared" si="11"/>
        <v>0.33888888888888885</v>
      </c>
      <c r="I136" s="160"/>
    </row>
    <row r="137" spans="1:9" ht="30" x14ac:dyDescent="0.2">
      <c r="A137" s="120" t="s">
        <v>366</v>
      </c>
      <c r="B137" s="132" t="s">
        <v>183</v>
      </c>
      <c r="C137" s="132" t="s">
        <v>383</v>
      </c>
      <c r="D137" s="141" t="s">
        <v>258</v>
      </c>
      <c r="E137" s="132" t="s">
        <v>206</v>
      </c>
      <c r="F137" s="362">
        <f t="shared" si="12"/>
        <v>0.33888888888888885</v>
      </c>
      <c r="G137" s="148">
        <v>1</v>
      </c>
      <c r="H137" s="362">
        <f t="shared" si="11"/>
        <v>0.33958333333333329</v>
      </c>
      <c r="I137" s="160"/>
    </row>
    <row r="138" spans="1:9" ht="30" x14ac:dyDescent="0.2">
      <c r="A138" s="120" t="s">
        <v>384</v>
      </c>
      <c r="B138" s="132" t="s">
        <v>183</v>
      </c>
      <c r="C138" s="132" t="s">
        <v>385</v>
      </c>
      <c r="D138" s="141" t="s">
        <v>258</v>
      </c>
      <c r="E138" s="132" t="s">
        <v>206</v>
      </c>
      <c r="F138" s="362">
        <f t="shared" si="12"/>
        <v>0.33958333333333329</v>
      </c>
      <c r="G138" s="148">
        <v>1</v>
      </c>
      <c r="H138" s="362">
        <f t="shared" si="11"/>
        <v>0.34027777777777773</v>
      </c>
      <c r="I138" s="160"/>
    </row>
    <row r="139" spans="1:9" ht="15" x14ac:dyDescent="0.2">
      <c r="A139" s="121" t="s">
        <v>386</v>
      </c>
      <c r="B139" s="133" t="s">
        <v>183</v>
      </c>
      <c r="C139" s="133" t="s">
        <v>486</v>
      </c>
      <c r="D139" s="133"/>
      <c r="E139" s="133" t="s">
        <v>273</v>
      </c>
      <c r="F139" s="363">
        <f t="shared" si="12"/>
        <v>0.34027777777777773</v>
      </c>
      <c r="G139" s="149">
        <v>10</v>
      </c>
      <c r="H139" s="363">
        <f t="shared" si="11"/>
        <v>0.34722222222222215</v>
      </c>
      <c r="I139" s="161"/>
    </row>
    <row r="141" spans="1:9" ht="15.75" x14ac:dyDescent="0.25">
      <c r="A141" s="119" t="s">
        <v>263</v>
      </c>
      <c r="B141" s="131"/>
      <c r="C141" s="131" t="s">
        <v>387</v>
      </c>
      <c r="D141" s="131"/>
      <c r="E141" s="131"/>
      <c r="F141" s="361"/>
      <c r="G141" s="147"/>
      <c r="H141" s="361"/>
      <c r="I141" s="159"/>
    </row>
    <row r="142" spans="1:9" ht="15.75" x14ac:dyDescent="0.25">
      <c r="A142" s="122" t="s">
        <v>265</v>
      </c>
      <c r="B142" s="134"/>
      <c r="C142" s="134" t="s">
        <v>388</v>
      </c>
      <c r="D142" s="134"/>
      <c r="E142" s="134"/>
      <c r="F142" s="364"/>
      <c r="G142" s="150"/>
      <c r="H142" s="364"/>
      <c r="I142" s="162"/>
    </row>
    <row r="143" spans="1:9" ht="28.5" x14ac:dyDescent="0.2">
      <c r="A143" s="123" t="s">
        <v>389</v>
      </c>
      <c r="B143" s="135" t="s">
        <v>183</v>
      </c>
      <c r="C143" s="135" t="s">
        <v>390</v>
      </c>
      <c r="D143" s="142" t="s">
        <v>391</v>
      </c>
      <c r="E143" s="135" t="s">
        <v>206</v>
      </c>
      <c r="F143" s="365">
        <f>H139</f>
        <v>0.34722222222222215</v>
      </c>
      <c r="G143" s="151">
        <v>2</v>
      </c>
      <c r="H143" s="365">
        <f t="shared" ref="H143:H149" si="13">F143+TIME(0,G143,0)</f>
        <v>0.34861111111111104</v>
      </c>
      <c r="I143" s="163"/>
    </row>
    <row r="144" spans="1:9" ht="28.5" x14ac:dyDescent="0.2">
      <c r="A144" s="123" t="s">
        <v>392</v>
      </c>
      <c r="B144" s="135" t="s">
        <v>183</v>
      </c>
      <c r="C144" s="135" t="s">
        <v>393</v>
      </c>
      <c r="D144" s="135"/>
      <c r="E144" s="135" t="s">
        <v>273</v>
      </c>
      <c r="F144" s="365">
        <f t="shared" ref="F144:F149" si="14">H143</f>
        <v>0.34861111111111104</v>
      </c>
      <c r="G144" s="151">
        <v>2</v>
      </c>
      <c r="H144" s="365">
        <f t="shared" si="13"/>
        <v>0.34999999999999992</v>
      </c>
      <c r="I144" s="163"/>
    </row>
    <row r="145" spans="1:9" ht="28.5" x14ac:dyDescent="0.2">
      <c r="A145" s="123" t="s">
        <v>394</v>
      </c>
      <c r="B145" s="135" t="s">
        <v>184</v>
      </c>
      <c r="C145" s="135" t="s">
        <v>487</v>
      </c>
      <c r="D145" s="135" t="s">
        <v>272</v>
      </c>
      <c r="E145" s="135" t="s">
        <v>273</v>
      </c>
      <c r="F145" s="365">
        <f t="shared" si="14"/>
        <v>0.34999999999999992</v>
      </c>
      <c r="G145" s="151">
        <v>10</v>
      </c>
      <c r="H145" s="365">
        <f t="shared" si="13"/>
        <v>0.35694444444444434</v>
      </c>
      <c r="I145" s="163"/>
    </row>
    <row r="146" spans="1:9" ht="14.25" x14ac:dyDescent="0.2">
      <c r="A146" s="123" t="s">
        <v>395</v>
      </c>
      <c r="B146" s="135" t="s">
        <v>183</v>
      </c>
      <c r="C146" s="135" t="s">
        <v>488</v>
      </c>
      <c r="D146" s="135"/>
      <c r="E146" s="135" t="s">
        <v>273</v>
      </c>
      <c r="F146" s="365">
        <f t="shared" si="14"/>
        <v>0.35694444444444434</v>
      </c>
      <c r="G146" s="151">
        <v>10</v>
      </c>
      <c r="H146" s="365">
        <f t="shared" si="13"/>
        <v>0.36388888888888876</v>
      </c>
      <c r="I146" s="163"/>
    </row>
    <row r="147" spans="1:9" ht="14.25" x14ac:dyDescent="0.2">
      <c r="A147" s="123" t="s">
        <v>397</v>
      </c>
      <c r="B147" s="135" t="s">
        <v>183</v>
      </c>
      <c r="C147" s="135" t="s">
        <v>396</v>
      </c>
      <c r="D147" s="135"/>
      <c r="E147" s="135" t="s">
        <v>216</v>
      </c>
      <c r="F147" s="365">
        <f t="shared" si="14"/>
        <v>0.36388888888888876</v>
      </c>
      <c r="G147" s="151">
        <v>2</v>
      </c>
      <c r="H147" s="365">
        <f t="shared" si="13"/>
        <v>0.36527777777777765</v>
      </c>
      <c r="I147" s="163"/>
    </row>
    <row r="148" spans="1:9" ht="28.5" x14ac:dyDescent="0.2">
      <c r="A148" s="123" t="s">
        <v>489</v>
      </c>
      <c r="B148" s="135" t="s">
        <v>183</v>
      </c>
      <c r="C148" s="135" t="s">
        <v>398</v>
      </c>
      <c r="D148" s="142" t="s">
        <v>391</v>
      </c>
      <c r="E148" s="135" t="s">
        <v>315</v>
      </c>
      <c r="F148" s="365">
        <f t="shared" si="14"/>
        <v>0.36527777777777765</v>
      </c>
      <c r="G148" s="151">
        <v>3</v>
      </c>
      <c r="H148" s="365">
        <f t="shared" si="13"/>
        <v>0.36736111111111097</v>
      </c>
      <c r="I148" s="163"/>
    </row>
    <row r="149" spans="1:9" ht="14.25" x14ac:dyDescent="0.2">
      <c r="A149" s="123" t="s">
        <v>490</v>
      </c>
      <c r="B149" s="135" t="s">
        <v>183</v>
      </c>
      <c r="C149" s="135"/>
      <c r="D149" s="135"/>
      <c r="E149" s="135"/>
      <c r="F149" s="365">
        <f t="shared" si="14"/>
        <v>0.36736111111111097</v>
      </c>
      <c r="G149" s="151">
        <v>0</v>
      </c>
      <c r="H149" s="365">
        <f t="shared" si="13"/>
        <v>0.36736111111111097</v>
      </c>
      <c r="I149" s="163"/>
    </row>
    <row r="150" spans="1:9" ht="15.75" x14ac:dyDescent="0.25">
      <c r="A150" s="122" t="s">
        <v>268</v>
      </c>
      <c r="B150" s="134"/>
      <c r="C150" s="134" t="s">
        <v>317</v>
      </c>
      <c r="D150" s="134"/>
      <c r="E150" s="134"/>
      <c r="F150" s="364"/>
      <c r="G150" s="150"/>
      <c r="H150" s="364"/>
      <c r="I150" s="162"/>
    </row>
    <row r="151" spans="1:9" ht="28.5" x14ac:dyDescent="0.2">
      <c r="A151" s="123" t="s">
        <v>399</v>
      </c>
      <c r="B151" s="135" t="s">
        <v>183</v>
      </c>
      <c r="C151" s="135" t="s">
        <v>400</v>
      </c>
      <c r="D151" s="142" t="s">
        <v>391</v>
      </c>
      <c r="E151" s="135" t="s">
        <v>320</v>
      </c>
      <c r="F151" s="365">
        <f>H149</f>
        <v>0.36736111111111097</v>
      </c>
      <c r="G151" s="151">
        <v>3</v>
      </c>
      <c r="H151" s="365">
        <f t="shared" ref="H151:H156" si="15">F151+TIME(0,G151,0)</f>
        <v>0.3694444444444443</v>
      </c>
      <c r="I151" s="163"/>
    </row>
    <row r="152" spans="1:9" ht="28.5" x14ac:dyDescent="0.2">
      <c r="A152" s="123" t="s">
        <v>401</v>
      </c>
      <c r="B152" s="135" t="s">
        <v>183</v>
      </c>
      <c r="C152" s="135" t="s">
        <v>164</v>
      </c>
      <c r="D152" s="142" t="s">
        <v>391</v>
      </c>
      <c r="E152" s="135" t="s">
        <v>273</v>
      </c>
      <c r="F152" s="365">
        <f>H151</f>
        <v>0.3694444444444443</v>
      </c>
      <c r="G152" s="151">
        <v>3</v>
      </c>
      <c r="H152" s="365">
        <f t="shared" si="15"/>
        <v>0.37152777777777762</v>
      </c>
      <c r="I152" s="163"/>
    </row>
    <row r="153" spans="1:9" ht="28.5" x14ac:dyDescent="0.2">
      <c r="A153" s="123" t="s">
        <v>402</v>
      </c>
      <c r="B153" s="135" t="s">
        <v>183</v>
      </c>
      <c r="C153" s="135" t="s">
        <v>322</v>
      </c>
      <c r="D153" s="142" t="s">
        <v>391</v>
      </c>
      <c r="E153" s="135" t="s">
        <v>216</v>
      </c>
      <c r="F153" s="365">
        <f>H152</f>
        <v>0.37152777777777762</v>
      </c>
      <c r="G153" s="151">
        <v>3</v>
      </c>
      <c r="H153" s="365">
        <f t="shared" si="15"/>
        <v>0.37361111111111095</v>
      </c>
      <c r="I153" s="163"/>
    </row>
    <row r="154" spans="1:9" ht="28.5" x14ac:dyDescent="0.2">
      <c r="A154" s="123" t="s">
        <v>403</v>
      </c>
      <c r="B154" s="135" t="s">
        <v>183</v>
      </c>
      <c r="C154" s="135" t="s">
        <v>324</v>
      </c>
      <c r="D154" s="142" t="s">
        <v>391</v>
      </c>
      <c r="E154" s="135" t="s">
        <v>325</v>
      </c>
      <c r="F154" s="365">
        <f>H153</f>
        <v>0.37361111111111095</v>
      </c>
      <c r="G154" s="151">
        <v>5</v>
      </c>
      <c r="H154" s="365">
        <f t="shared" si="15"/>
        <v>0.37708333333333316</v>
      </c>
      <c r="I154" s="163"/>
    </row>
    <row r="155" spans="1:9" ht="28.5" x14ac:dyDescent="0.2">
      <c r="A155" s="123" t="s">
        <v>404</v>
      </c>
      <c r="B155" s="135" t="s">
        <v>183</v>
      </c>
      <c r="C155" s="135" t="s">
        <v>327</v>
      </c>
      <c r="D155" s="142" t="s">
        <v>391</v>
      </c>
      <c r="E155" s="135" t="s">
        <v>188</v>
      </c>
      <c r="F155" s="365">
        <f>H154</f>
        <v>0.37708333333333316</v>
      </c>
      <c r="G155" s="151">
        <v>3</v>
      </c>
      <c r="H155" s="365">
        <f t="shared" si="15"/>
        <v>0.37916666666666649</v>
      </c>
      <c r="I155" s="163"/>
    </row>
    <row r="156" spans="1:9" ht="28.5" x14ac:dyDescent="0.2">
      <c r="A156" s="123" t="s">
        <v>483</v>
      </c>
      <c r="B156" s="135" t="s">
        <v>183</v>
      </c>
      <c r="C156" s="135" t="s">
        <v>405</v>
      </c>
      <c r="D156" s="142" t="s">
        <v>391</v>
      </c>
      <c r="E156" s="135" t="s">
        <v>331</v>
      </c>
      <c r="F156" s="365">
        <f>H155</f>
        <v>0.37916666666666649</v>
      </c>
      <c r="G156" s="151">
        <v>3</v>
      </c>
      <c r="H156" s="365">
        <f t="shared" si="15"/>
        <v>0.38124999999999981</v>
      </c>
      <c r="I156" s="163"/>
    </row>
    <row r="157" spans="1:9" ht="15.75" x14ac:dyDescent="0.25">
      <c r="A157" s="122" t="s">
        <v>270</v>
      </c>
      <c r="B157" s="134"/>
      <c r="C157" s="134" t="s">
        <v>333</v>
      </c>
      <c r="D157" s="134"/>
      <c r="E157" s="134"/>
      <c r="F157" s="364"/>
      <c r="G157" s="150"/>
      <c r="H157" s="364"/>
      <c r="I157" s="162"/>
    </row>
    <row r="158" spans="1:9" ht="28.5" x14ac:dyDescent="0.2">
      <c r="A158" s="123" t="s">
        <v>406</v>
      </c>
      <c r="B158" s="135" t="s">
        <v>183</v>
      </c>
      <c r="C158" s="135" t="s">
        <v>335</v>
      </c>
      <c r="D158" s="142" t="s">
        <v>391</v>
      </c>
      <c r="E158" s="135" t="s">
        <v>226</v>
      </c>
      <c r="F158" s="365">
        <f>H156</f>
        <v>0.38124999999999981</v>
      </c>
      <c r="G158" s="151">
        <v>3</v>
      </c>
      <c r="H158" s="365">
        <f t="shared" ref="H158:H164" si="16">F158+TIME(0,G158,0)</f>
        <v>0.38333333333333314</v>
      </c>
      <c r="I158" s="163"/>
    </row>
    <row r="159" spans="1:9" ht="28.5" x14ac:dyDescent="0.2">
      <c r="A159" s="123" t="s">
        <v>407</v>
      </c>
      <c r="B159" s="135" t="s">
        <v>183</v>
      </c>
      <c r="C159" s="135" t="s">
        <v>337</v>
      </c>
      <c r="D159" s="142" t="s">
        <v>391</v>
      </c>
      <c r="E159" s="135" t="s">
        <v>338</v>
      </c>
      <c r="F159" s="365">
        <f t="shared" ref="F159:F164" si="17">H158</f>
        <v>0.38333333333333314</v>
      </c>
      <c r="G159" s="151">
        <v>3</v>
      </c>
      <c r="H159" s="365">
        <f t="shared" si="16"/>
        <v>0.38541666666666646</v>
      </c>
      <c r="I159" s="163"/>
    </row>
    <row r="160" spans="1:9" ht="28.5" x14ac:dyDescent="0.2">
      <c r="A160" s="123" t="s">
        <v>408</v>
      </c>
      <c r="B160" s="135" t="s">
        <v>183</v>
      </c>
      <c r="C160" s="135" t="s">
        <v>340</v>
      </c>
      <c r="D160" s="142" t="s">
        <v>391</v>
      </c>
      <c r="E160" s="135" t="s">
        <v>341</v>
      </c>
      <c r="F160" s="365">
        <f t="shared" si="17"/>
        <v>0.38541666666666646</v>
      </c>
      <c r="G160" s="151">
        <v>3</v>
      </c>
      <c r="H160" s="365">
        <f t="shared" si="16"/>
        <v>0.38749999999999979</v>
      </c>
      <c r="I160" s="163"/>
    </row>
    <row r="161" spans="1:9" ht="28.5" x14ac:dyDescent="0.2">
      <c r="A161" s="123" t="s">
        <v>409</v>
      </c>
      <c r="B161" s="135" t="s">
        <v>183</v>
      </c>
      <c r="C161" s="135" t="s">
        <v>343</v>
      </c>
      <c r="D161" s="142" t="s">
        <v>391</v>
      </c>
      <c r="E161" s="135" t="s">
        <v>344</v>
      </c>
      <c r="F161" s="365">
        <f t="shared" si="17"/>
        <v>0.38749999999999979</v>
      </c>
      <c r="G161" s="151">
        <v>3</v>
      </c>
      <c r="H161" s="365">
        <f t="shared" si="16"/>
        <v>0.38958333333333311</v>
      </c>
      <c r="I161" s="163"/>
    </row>
    <row r="162" spans="1:9" ht="28.5" x14ac:dyDescent="0.2">
      <c r="A162" s="123" t="s">
        <v>410</v>
      </c>
      <c r="B162" s="135" t="s">
        <v>183</v>
      </c>
      <c r="C162" s="135" t="s">
        <v>346</v>
      </c>
      <c r="D162" s="142" t="s">
        <v>391</v>
      </c>
      <c r="E162" s="135" t="s">
        <v>347</v>
      </c>
      <c r="F162" s="365">
        <f t="shared" si="17"/>
        <v>0.38958333333333311</v>
      </c>
      <c r="G162" s="151">
        <v>3</v>
      </c>
      <c r="H162" s="365">
        <f t="shared" si="16"/>
        <v>0.39166666666666644</v>
      </c>
      <c r="I162" s="163"/>
    </row>
    <row r="163" spans="1:9" ht="28.5" x14ac:dyDescent="0.2">
      <c r="A163" s="123" t="s">
        <v>411</v>
      </c>
      <c r="B163" s="135" t="s">
        <v>183</v>
      </c>
      <c r="C163" s="135" t="s">
        <v>349</v>
      </c>
      <c r="D163" s="142" t="s">
        <v>391</v>
      </c>
      <c r="E163" s="135" t="s">
        <v>216</v>
      </c>
      <c r="F163" s="365">
        <f t="shared" si="17"/>
        <v>0.39166666666666644</v>
      </c>
      <c r="G163" s="151">
        <v>3</v>
      </c>
      <c r="H163" s="365">
        <f t="shared" si="16"/>
        <v>0.39374999999999977</v>
      </c>
      <c r="I163" s="163"/>
    </row>
    <row r="164" spans="1:9" ht="28.5" x14ac:dyDescent="0.2">
      <c r="A164" s="123" t="s">
        <v>412</v>
      </c>
      <c r="B164" s="135" t="s">
        <v>183</v>
      </c>
      <c r="C164" s="135" t="s">
        <v>351</v>
      </c>
      <c r="D164" s="142" t="s">
        <v>391</v>
      </c>
      <c r="E164" s="135" t="s">
        <v>352</v>
      </c>
      <c r="F164" s="365">
        <f t="shared" si="17"/>
        <v>0.39374999999999977</v>
      </c>
      <c r="G164" s="151">
        <v>3</v>
      </c>
      <c r="H164" s="365">
        <f t="shared" si="16"/>
        <v>0.39583333333333309</v>
      </c>
      <c r="I164" s="163"/>
    </row>
    <row r="165" spans="1:9" ht="15.75" x14ac:dyDescent="0.25">
      <c r="A165" s="122" t="s">
        <v>274</v>
      </c>
      <c r="B165" s="134"/>
      <c r="C165" s="134" t="s">
        <v>413</v>
      </c>
      <c r="D165" s="134"/>
      <c r="E165" s="134"/>
      <c r="F165" s="364"/>
      <c r="G165" s="150"/>
      <c r="H165" s="364"/>
      <c r="I165" s="162"/>
    </row>
    <row r="166" spans="1:9" ht="28.5" x14ac:dyDescent="0.2">
      <c r="A166" s="123" t="s">
        <v>414</v>
      </c>
      <c r="B166" s="135" t="s">
        <v>183</v>
      </c>
      <c r="C166" s="135" t="s">
        <v>415</v>
      </c>
      <c r="D166" s="142" t="s">
        <v>391</v>
      </c>
      <c r="E166" s="135" t="s">
        <v>357</v>
      </c>
      <c r="F166" s="365">
        <f>H164</f>
        <v>0.39583333333333309</v>
      </c>
      <c r="G166" s="151">
        <v>3</v>
      </c>
      <c r="H166" s="365">
        <f>F166+TIME(0,G166,0)</f>
        <v>0.39791666666666642</v>
      </c>
      <c r="I166" s="163"/>
    </row>
    <row r="167" spans="1:9" ht="28.5" x14ac:dyDescent="0.2">
      <c r="A167" s="123" t="s">
        <v>589</v>
      </c>
      <c r="B167" s="135" t="s">
        <v>183</v>
      </c>
      <c r="C167" s="135" t="s">
        <v>590</v>
      </c>
      <c r="D167" s="142" t="s">
        <v>391</v>
      </c>
      <c r="E167" s="135" t="s">
        <v>481</v>
      </c>
      <c r="F167" s="365">
        <f>H166</f>
        <v>0.39791666666666642</v>
      </c>
      <c r="G167" s="151">
        <v>3</v>
      </c>
      <c r="H167" s="365">
        <f>F167+TIME(0,G167,0)</f>
        <v>0.39999999999999974</v>
      </c>
      <c r="I167" s="163"/>
    </row>
    <row r="168" spans="1:9" ht="15.75" x14ac:dyDescent="0.25">
      <c r="A168" s="122" t="s">
        <v>276</v>
      </c>
      <c r="B168" s="134"/>
      <c r="C168" s="134" t="s">
        <v>416</v>
      </c>
      <c r="D168" s="134"/>
      <c r="E168" s="134"/>
      <c r="F168" s="364"/>
      <c r="G168" s="150"/>
      <c r="H168" s="364"/>
      <c r="I168" s="162"/>
    </row>
    <row r="169" spans="1:9" ht="14.25" x14ac:dyDescent="0.2">
      <c r="A169" s="123" t="s">
        <v>417</v>
      </c>
      <c r="B169" s="135" t="s">
        <v>183</v>
      </c>
      <c r="C169" s="135" t="s">
        <v>418</v>
      </c>
      <c r="D169" s="135"/>
      <c r="E169" s="135" t="s">
        <v>188</v>
      </c>
      <c r="F169" s="365">
        <f>H167</f>
        <v>0.39999999999999974</v>
      </c>
      <c r="G169" s="151">
        <v>0</v>
      </c>
      <c r="H169" s="365">
        <f t="shared" ref="H169:H174" si="18">F169+TIME(0,G169,0)</f>
        <v>0.39999999999999974</v>
      </c>
      <c r="I169" s="163"/>
    </row>
    <row r="170" spans="1:9" ht="28.5" x14ac:dyDescent="0.2">
      <c r="A170" s="123" t="s">
        <v>419</v>
      </c>
      <c r="B170" s="135" t="s">
        <v>183</v>
      </c>
      <c r="C170" s="135" t="s">
        <v>420</v>
      </c>
      <c r="D170" s="142" t="s">
        <v>391</v>
      </c>
      <c r="E170" s="135" t="s">
        <v>325</v>
      </c>
      <c r="F170" s="365">
        <f>H169</f>
        <v>0.39999999999999974</v>
      </c>
      <c r="G170" s="151">
        <v>0</v>
      </c>
      <c r="H170" s="365">
        <f t="shared" si="18"/>
        <v>0.39999999999999974</v>
      </c>
      <c r="I170" s="163"/>
    </row>
    <row r="171" spans="1:9" ht="14.25" x14ac:dyDescent="0.2">
      <c r="A171" s="123" t="s">
        <v>421</v>
      </c>
      <c r="B171" s="135" t="s">
        <v>183</v>
      </c>
      <c r="C171" s="135" t="s">
        <v>422</v>
      </c>
      <c r="D171" s="135"/>
      <c r="E171" s="135" t="s">
        <v>315</v>
      </c>
      <c r="F171" s="365">
        <f>H170</f>
        <v>0.39999999999999974</v>
      </c>
      <c r="G171" s="151">
        <v>5</v>
      </c>
      <c r="H171" s="365">
        <f t="shared" si="18"/>
        <v>0.40347222222222195</v>
      </c>
      <c r="I171" s="163"/>
    </row>
    <row r="172" spans="1:9" ht="14.25" x14ac:dyDescent="0.2">
      <c r="A172" s="123" t="s">
        <v>423</v>
      </c>
      <c r="B172" s="135" t="s">
        <v>183</v>
      </c>
      <c r="C172" s="135" t="s">
        <v>424</v>
      </c>
      <c r="D172" s="135"/>
      <c r="E172" s="135"/>
      <c r="F172" s="365">
        <f>H171</f>
        <v>0.40347222222222195</v>
      </c>
      <c r="G172" s="151">
        <v>0</v>
      </c>
      <c r="H172" s="365">
        <f t="shared" si="18"/>
        <v>0.40347222222222195</v>
      </c>
      <c r="I172" s="163"/>
    </row>
    <row r="173" spans="1:9" ht="28.5" x14ac:dyDescent="0.2">
      <c r="A173" s="123" t="s">
        <v>425</v>
      </c>
      <c r="B173" s="135" t="s">
        <v>183</v>
      </c>
      <c r="C173" s="135" t="s">
        <v>426</v>
      </c>
      <c r="D173" s="142" t="s">
        <v>391</v>
      </c>
      <c r="E173" s="135" t="s">
        <v>427</v>
      </c>
      <c r="F173" s="365">
        <f>H172</f>
        <v>0.40347222222222195</v>
      </c>
      <c r="G173" s="151">
        <v>5</v>
      </c>
      <c r="H173" s="365">
        <f t="shared" si="18"/>
        <v>0.40694444444444416</v>
      </c>
      <c r="I173" s="163"/>
    </row>
    <row r="174" spans="1:9" ht="14.25" x14ac:dyDescent="0.2">
      <c r="A174" s="126" t="s">
        <v>428</v>
      </c>
      <c r="B174" s="138" t="s">
        <v>183</v>
      </c>
      <c r="C174" s="138" t="s">
        <v>429</v>
      </c>
      <c r="D174" s="138"/>
      <c r="E174" s="138" t="s">
        <v>430</v>
      </c>
      <c r="F174" s="368">
        <f>H173</f>
        <v>0.40694444444444416</v>
      </c>
      <c r="G174" s="154">
        <v>5</v>
      </c>
      <c r="H174" s="368">
        <f t="shared" si="18"/>
        <v>0.41041666666666637</v>
      </c>
      <c r="I174" s="166"/>
    </row>
    <row r="176" spans="1:9" ht="15.75" x14ac:dyDescent="0.25">
      <c r="A176" s="119" t="s">
        <v>291</v>
      </c>
      <c r="B176" s="131"/>
      <c r="C176" s="131" t="s">
        <v>431</v>
      </c>
      <c r="D176" s="131"/>
      <c r="E176" s="131"/>
      <c r="F176" s="361"/>
      <c r="G176" s="147"/>
      <c r="H176" s="361"/>
      <c r="I176" s="159"/>
    </row>
    <row r="177" spans="1:9" ht="15" x14ac:dyDescent="0.2">
      <c r="A177" s="121" t="s">
        <v>293</v>
      </c>
      <c r="B177" s="133"/>
      <c r="C177" s="133"/>
      <c r="D177" s="133"/>
      <c r="E177" s="133"/>
      <c r="F177" s="363">
        <f>H174</f>
        <v>0.41041666666666637</v>
      </c>
      <c r="G177" s="149">
        <v>0</v>
      </c>
      <c r="H177" s="363">
        <f>F177+TIME(0,G177,0)</f>
        <v>0.41041666666666637</v>
      </c>
      <c r="I177" s="161"/>
    </row>
    <row r="179" spans="1:9" ht="15.75" x14ac:dyDescent="0.25">
      <c r="A179" s="119" t="s">
        <v>358</v>
      </c>
      <c r="B179" s="131"/>
      <c r="C179" s="131" t="s">
        <v>432</v>
      </c>
      <c r="D179" s="131"/>
      <c r="E179" s="131"/>
      <c r="F179" s="361"/>
      <c r="G179" s="147"/>
      <c r="H179" s="361"/>
      <c r="I179" s="159"/>
    </row>
    <row r="180" spans="1:9" ht="15.75" x14ac:dyDescent="0.25">
      <c r="A180" s="122" t="s">
        <v>376</v>
      </c>
      <c r="B180" s="134"/>
      <c r="C180" s="134" t="s">
        <v>433</v>
      </c>
      <c r="D180" s="134"/>
      <c r="E180" s="134"/>
      <c r="F180" s="364"/>
      <c r="G180" s="150"/>
      <c r="H180" s="364"/>
      <c r="I180" s="162"/>
    </row>
    <row r="181" spans="1:9" ht="14.25" x14ac:dyDescent="0.2">
      <c r="A181" s="123" t="s">
        <v>434</v>
      </c>
      <c r="B181" s="135" t="s">
        <v>186</v>
      </c>
      <c r="C181" s="135" t="s">
        <v>435</v>
      </c>
      <c r="D181" s="142" t="s">
        <v>4</v>
      </c>
      <c r="E181" s="135" t="s">
        <v>226</v>
      </c>
      <c r="F181" s="365">
        <f>H177</f>
        <v>0.41041666666666637</v>
      </c>
      <c r="G181" s="151">
        <v>3</v>
      </c>
      <c r="H181" s="365">
        <f>F181+TIME(0,G181,0)</f>
        <v>0.4124999999999997</v>
      </c>
      <c r="I181" s="163"/>
    </row>
    <row r="182" spans="1:9" ht="14.25" x14ac:dyDescent="0.2">
      <c r="A182" s="123" t="s">
        <v>491</v>
      </c>
      <c r="B182" s="135" t="s">
        <v>186</v>
      </c>
      <c r="C182" s="135" t="s">
        <v>492</v>
      </c>
      <c r="D182" s="142" t="s">
        <v>4</v>
      </c>
      <c r="E182" s="135" t="s">
        <v>226</v>
      </c>
      <c r="F182" s="365">
        <f>H181</f>
        <v>0.4124999999999997</v>
      </c>
      <c r="G182" s="151">
        <v>5</v>
      </c>
      <c r="H182" s="365">
        <f>F182+TIME(0,G182,0)</f>
        <v>0.41597222222222191</v>
      </c>
      <c r="I182" s="163"/>
    </row>
    <row r="183" spans="1:9" ht="15.75" x14ac:dyDescent="0.25">
      <c r="A183" s="122" t="s">
        <v>378</v>
      </c>
      <c r="B183" s="134"/>
      <c r="C183" s="134" t="s">
        <v>436</v>
      </c>
      <c r="D183" s="134"/>
      <c r="E183" s="134"/>
      <c r="F183" s="364"/>
      <c r="G183" s="150"/>
      <c r="H183" s="364"/>
      <c r="I183" s="162"/>
    </row>
    <row r="184" spans="1:9" ht="14.25" x14ac:dyDescent="0.2">
      <c r="A184" s="123" t="s">
        <v>437</v>
      </c>
      <c r="B184" s="135" t="s">
        <v>438</v>
      </c>
      <c r="C184" s="135" t="s">
        <v>400</v>
      </c>
      <c r="D184" s="135"/>
      <c r="E184" s="135" t="s">
        <v>320</v>
      </c>
      <c r="F184" s="365">
        <f>H182</f>
        <v>0.41597222222222191</v>
      </c>
      <c r="G184" s="151">
        <v>0</v>
      </c>
      <c r="H184" s="365">
        <f t="shared" ref="H184:H190" si="19">F184+TIME(0,G184,0)</f>
        <v>0.41597222222222191</v>
      </c>
      <c r="I184" s="163"/>
    </row>
    <row r="185" spans="1:9" ht="14.25" x14ac:dyDescent="0.2">
      <c r="A185" s="123" t="s">
        <v>439</v>
      </c>
      <c r="B185" s="135" t="s">
        <v>438</v>
      </c>
      <c r="C185" s="135" t="s">
        <v>164</v>
      </c>
      <c r="D185" s="135"/>
      <c r="E185" s="135" t="s">
        <v>273</v>
      </c>
      <c r="F185" s="365">
        <f t="shared" ref="F185:F190" si="20">H184</f>
        <v>0.41597222222222191</v>
      </c>
      <c r="G185" s="151">
        <v>0</v>
      </c>
      <c r="H185" s="365">
        <f t="shared" si="19"/>
        <v>0.41597222222222191</v>
      </c>
      <c r="I185" s="163"/>
    </row>
    <row r="186" spans="1:9" ht="14.25" x14ac:dyDescent="0.2">
      <c r="A186" s="123" t="s">
        <v>440</v>
      </c>
      <c r="B186" s="135" t="s">
        <v>438</v>
      </c>
      <c r="C186" s="135" t="s">
        <v>322</v>
      </c>
      <c r="D186" s="135"/>
      <c r="E186" s="135" t="s">
        <v>216</v>
      </c>
      <c r="F186" s="365">
        <f t="shared" si="20"/>
        <v>0.41597222222222191</v>
      </c>
      <c r="G186" s="151">
        <v>0</v>
      </c>
      <c r="H186" s="365">
        <f t="shared" si="19"/>
        <v>0.41597222222222191</v>
      </c>
      <c r="I186" s="163"/>
    </row>
    <row r="187" spans="1:9" ht="14.25" x14ac:dyDescent="0.2">
      <c r="A187" s="123" t="s">
        <v>441</v>
      </c>
      <c r="B187" s="135" t="s">
        <v>186</v>
      </c>
      <c r="C187" s="135" t="s">
        <v>324</v>
      </c>
      <c r="D187" s="135"/>
      <c r="E187" s="135" t="s">
        <v>325</v>
      </c>
      <c r="F187" s="365">
        <f t="shared" si="20"/>
        <v>0.41597222222222191</v>
      </c>
      <c r="G187" s="151">
        <v>0</v>
      </c>
      <c r="H187" s="365">
        <f t="shared" si="19"/>
        <v>0.41597222222222191</v>
      </c>
      <c r="I187" s="163"/>
    </row>
    <row r="188" spans="1:9" ht="14.25" x14ac:dyDescent="0.2">
      <c r="A188" s="123" t="s">
        <v>442</v>
      </c>
      <c r="B188" s="135" t="s">
        <v>186</v>
      </c>
      <c r="C188" s="135" t="s">
        <v>327</v>
      </c>
      <c r="D188" s="135"/>
      <c r="E188" s="135" t="s">
        <v>188</v>
      </c>
      <c r="F188" s="365">
        <f t="shared" si="20"/>
        <v>0.41597222222222191</v>
      </c>
      <c r="G188" s="151">
        <v>0</v>
      </c>
      <c r="H188" s="365">
        <f t="shared" si="19"/>
        <v>0.41597222222222191</v>
      </c>
      <c r="I188" s="163"/>
    </row>
    <row r="189" spans="1:9" ht="14.25" x14ac:dyDescent="0.2">
      <c r="A189" s="123" t="s">
        <v>484</v>
      </c>
      <c r="B189" s="135"/>
      <c r="C189" s="135"/>
      <c r="D189" s="135"/>
      <c r="E189" s="135"/>
      <c r="F189" s="365">
        <f t="shared" si="20"/>
        <v>0.41597222222222191</v>
      </c>
      <c r="G189" s="151">
        <v>0</v>
      </c>
      <c r="H189" s="365">
        <f t="shared" si="19"/>
        <v>0.41597222222222191</v>
      </c>
      <c r="I189" s="163"/>
    </row>
    <row r="190" spans="1:9" ht="14.25" x14ac:dyDescent="0.2">
      <c r="A190" s="123" t="s">
        <v>485</v>
      </c>
      <c r="B190" s="135" t="s">
        <v>438</v>
      </c>
      <c r="C190" s="135" t="s">
        <v>405</v>
      </c>
      <c r="D190" s="135"/>
      <c r="E190" s="135" t="s">
        <v>331</v>
      </c>
      <c r="F190" s="365">
        <f t="shared" si="20"/>
        <v>0.41597222222222191</v>
      </c>
      <c r="G190" s="151">
        <v>0</v>
      </c>
      <c r="H190" s="365">
        <f t="shared" si="19"/>
        <v>0.41597222222222191</v>
      </c>
      <c r="I190" s="163"/>
    </row>
    <row r="191" spans="1:9" ht="15.75" x14ac:dyDescent="0.25">
      <c r="A191" s="122" t="s">
        <v>443</v>
      </c>
      <c r="B191" s="134"/>
      <c r="C191" s="134" t="s">
        <v>444</v>
      </c>
      <c r="D191" s="134"/>
      <c r="E191" s="134"/>
      <c r="F191" s="364"/>
      <c r="G191" s="150"/>
      <c r="H191" s="364"/>
      <c r="I191" s="162"/>
    </row>
    <row r="192" spans="1:9" ht="14.25" x14ac:dyDescent="0.2">
      <c r="A192" s="123" t="s">
        <v>445</v>
      </c>
      <c r="B192" s="135" t="s">
        <v>438</v>
      </c>
      <c r="C192" s="135" t="s">
        <v>335</v>
      </c>
      <c r="D192" s="142" t="s">
        <v>4</v>
      </c>
      <c r="E192" s="135" t="s">
        <v>226</v>
      </c>
      <c r="F192" s="365">
        <f>H190</f>
        <v>0.41597222222222191</v>
      </c>
      <c r="G192" s="151">
        <v>0</v>
      </c>
      <c r="H192" s="365">
        <f t="shared" ref="H192:H198" si="21">F192+TIME(0,G192,0)</f>
        <v>0.41597222222222191</v>
      </c>
      <c r="I192" s="163"/>
    </row>
    <row r="193" spans="1:9" ht="14.25" x14ac:dyDescent="0.2">
      <c r="A193" s="123" t="s">
        <v>446</v>
      </c>
      <c r="B193" s="135" t="s">
        <v>186</v>
      </c>
      <c r="C193" s="135" t="s">
        <v>447</v>
      </c>
      <c r="D193" s="135"/>
      <c r="E193" s="135" t="s">
        <v>338</v>
      </c>
      <c r="F193" s="365">
        <f t="shared" ref="F193:F198" si="22">H192</f>
        <v>0.41597222222222191</v>
      </c>
      <c r="G193" s="151">
        <v>0</v>
      </c>
      <c r="H193" s="365">
        <f t="shared" si="21"/>
        <v>0.41597222222222191</v>
      </c>
      <c r="I193" s="163"/>
    </row>
    <row r="194" spans="1:9" ht="14.25" x14ac:dyDescent="0.2">
      <c r="A194" s="123" t="s">
        <v>448</v>
      </c>
      <c r="B194" s="135" t="s">
        <v>186</v>
      </c>
      <c r="C194" s="135" t="s">
        <v>340</v>
      </c>
      <c r="D194" s="135"/>
      <c r="E194" s="135" t="s">
        <v>341</v>
      </c>
      <c r="F194" s="365">
        <f t="shared" si="22"/>
        <v>0.41597222222222191</v>
      </c>
      <c r="G194" s="151">
        <v>0</v>
      </c>
      <c r="H194" s="365">
        <f t="shared" si="21"/>
        <v>0.41597222222222191</v>
      </c>
      <c r="I194" s="163"/>
    </row>
    <row r="195" spans="1:9" ht="14.25" x14ac:dyDescent="0.2">
      <c r="A195" s="123" t="s">
        <v>449</v>
      </c>
      <c r="B195" s="135" t="s">
        <v>186</v>
      </c>
      <c r="C195" s="135" t="s">
        <v>343</v>
      </c>
      <c r="D195" s="135"/>
      <c r="E195" s="135" t="s">
        <v>344</v>
      </c>
      <c r="F195" s="365">
        <f t="shared" si="22"/>
        <v>0.41597222222222191</v>
      </c>
      <c r="G195" s="151">
        <v>0</v>
      </c>
      <c r="H195" s="365">
        <f t="shared" si="21"/>
        <v>0.41597222222222191</v>
      </c>
      <c r="I195" s="163"/>
    </row>
    <row r="196" spans="1:9" ht="14.25" x14ac:dyDescent="0.2">
      <c r="A196" s="123" t="s">
        <v>450</v>
      </c>
      <c r="B196" s="135" t="s">
        <v>186</v>
      </c>
      <c r="C196" s="135" t="s">
        <v>346</v>
      </c>
      <c r="D196" s="135"/>
      <c r="E196" s="135" t="s">
        <v>347</v>
      </c>
      <c r="F196" s="365">
        <f t="shared" si="22"/>
        <v>0.41597222222222191</v>
      </c>
      <c r="G196" s="151">
        <v>0</v>
      </c>
      <c r="H196" s="365">
        <f t="shared" si="21"/>
        <v>0.41597222222222191</v>
      </c>
      <c r="I196" s="163"/>
    </row>
    <row r="197" spans="1:9" ht="14.25" x14ac:dyDescent="0.2">
      <c r="A197" s="123" t="s">
        <v>451</v>
      </c>
      <c r="B197" s="135" t="s">
        <v>186</v>
      </c>
      <c r="C197" s="135" t="s">
        <v>349</v>
      </c>
      <c r="D197" s="135"/>
      <c r="E197" s="135" t="s">
        <v>216</v>
      </c>
      <c r="F197" s="365">
        <f t="shared" si="22"/>
        <v>0.41597222222222191</v>
      </c>
      <c r="G197" s="151">
        <v>0</v>
      </c>
      <c r="H197" s="365">
        <f t="shared" si="21"/>
        <v>0.41597222222222191</v>
      </c>
      <c r="I197" s="163"/>
    </row>
    <row r="198" spans="1:9" ht="14.25" x14ac:dyDescent="0.2">
      <c r="A198" s="123" t="s">
        <v>452</v>
      </c>
      <c r="B198" s="135" t="s">
        <v>186</v>
      </c>
      <c r="C198" s="135" t="s">
        <v>351</v>
      </c>
      <c r="D198" s="135"/>
      <c r="E198" s="135" t="s">
        <v>352</v>
      </c>
      <c r="F198" s="365">
        <f t="shared" si="22"/>
        <v>0.41597222222222191</v>
      </c>
      <c r="G198" s="151">
        <v>0</v>
      </c>
      <c r="H198" s="365">
        <f t="shared" si="21"/>
        <v>0.41597222222222191</v>
      </c>
      <c r="I198" s="163"/>
    </row>
    <row r="199" spans="1:9" ht="15.75" x14ac:dyDescent="0.25">
      <c r="A199" s="122" t="s">
        <v>453</v>
      </c>
      <c r="B199" s="134"/>
      <c r="C199" s="134" t="s">
        <v>454</v>
      </c>
      <c r="D199" s="134"/>
      <c r="E199" s="134"/>
      <c r="F199" s="364"/>
      <c r="G199" s="150"/>
      <c r="H199" s="364"/>
      <c r="I199" s="162"/>
    </row>
    <row r="200" spans="1:9" ht="14.25" x14ac:dyDescent="0.2">
      <c r="A200" s="123" t="s">
        <v>455</v>
      </c>
      <c r="B200" s="135" t="s">
        <v>186</v>
      </c>
      <c r="C200" s="135" t="s">
        <v>415</v>
      </c>
      <c r="D200" s="135"/>
      <c r="E200" s="135" t="s">
        <v>357</v>
      </c>
      <c r="F200" s="365">
        <f>H198</f>
        <v>0.41597222222222191</v>
      </c>
      <c r="G200" s="151">
        <v>0</v>
      </c>
      <c r="H200" s="365">
        <f>F200+TIME(0,G200,0)</f>
        <v>0.41597222222222191</v>
      </c>
      <c r="I200" s="163"/>
    </row>
    <row r="201" spans="1:9" ht="14.25" x14ac:dyDescent="0.2">
      <c r="A201" s="126" t="s">
        <v>591</v>
      </c>
      <c r="B201" s="138" t="s">
        <v>592</v>
      </c>
      <c r="C201" s="138" t="s">
        <v>590</v>
      </c>
      <c r="D201" s="138"/>
      <c r="E201" s="138" t="s">
        <v>481</v>
      </c>
      <c r="F201" s="368">
        <f>H200</f>
        <v>0.41597222222222191</v>
      </c>
      <c r="G201" s="154">
        <v>0</v>
      </c>
      <c r="H201" s="368">
        <f>F201+TIME(0,G201,0)</f>
        <v>0.41597222222222191</v>
      </c>
      <c r="I201" s="166"/>
    </row>
    <row r="203" spans="1:9" ht="15.75" x14ac:dyDescent="0.25">
      <c r="A203" s="119" t="s">
        <v>379</v>
      </c>
      <c r="B203" s="131"/>
      <c r="C203" s="131" t="s">
        <v>375</v>
      </c>
      <c r="D203" s="131"/>
      <c r="E203" s="131"/>
      <c r="F203" s="361"/>
      <c r="G203" s="147"/>
      <c r="H203" s="361"/>
      <c r="I203" s="159"/>
    </row>
    <row r="204" spans="1:9" ht="15" x14ac:dyDescent="0.2">
      <c r="A204" s="121" t="s">
        <v>456</v>
      </c>
      <c r="B204" s="133" t="s">
        <v>186</v>
      </c>
      <c r="C204" s="133"/>
      <c r="D204" s="133"/>
      <c r="E204" s="133"/>
      <c r="F204" s="363">
        <f>H201</f>
        <v>0.41597222222222191</v>
      </c>
      <c r="G204" s="149">
        <v>0</v>
      </c>
      <c r="H204" s="363">
        <f>F204+TIME(0,G204,0)</f>
        <v>0.41597222222222191</v>
      </c>
      <c r="I204" s="161"/>
    </row>
    <row r="206" spans="1:9" ht="15.75" x14ac:dyDescent="0.25">
      <c r="A206" s="127" t="s">
        <v>457</v>
      </c>
      <c r="B206" s="139"/>
      <c r="C206" s="139" t="s">
        <v>458</v>
      </c>
      <c r="D206" s="139"/>
      <c r="E206" s="139"/>
      <c r="F206" s="369"/>
      <c r="G206" s="155"/>
      <c r="H206" s="369"/>
      <c r="I206" s="139"/>
    </row>
    <row r="207" spans="1:9" ht="30" x14ac:dyDescent="0.2">
      <c r="A207" s="129" t="s">
        <v>459</v>
      </c>
      <c r="B207" s="140" t="s">
        <v>183</v>
      </c>
      <c r="C207" s="140" t="s">
        <v>460</v>
      </c>
      <c r="D207" s="145" t="s">
        <v>258</v>
      </c>
      <c r="E207" s="140" t="s">
        <v>206</v>
      </c>
      <c r="F207" s="371">
        <f>H204</f>
        <v>0.41597222222222191</v>
      </c>
      <c r="G207" s="157">
        <v>1</v>
      </c>
      <c r="H207" s="371">
        <f>F207+TIME(0,G207,0)</f>
        <v>0.41666666666666635</v>
      </c>
      <c r="I207" s="140"/>
    </row>
    <row r="208" spans="1:9" ht="30" x14ac:dyDescent="0.2">
      <c r="A208" s="129" t="s">
        <v>461</v>
      </c>
      <c r="B208" s="140" t="s">
        <v>183</v>
      </c>
      <c r="C208" s="140" t="s">
        <v>277</v>
      </c>
      <c r="D208" s="145" t="s">
        <v>258</v>
      </c>
      <c r="E208" s="140" t="s">
        <v>206</v>
      </c>
      <c r="F208" s="371">
        <f>H207</f>
        <v>0.41666666666666635</v>
      </c>
      <c r="G208" s="157">
        <v>1</v>
      </c>
      <c r="H208" s="371">
        <f>F208+TIME(0,G208,0)</f>
        <v>0.41736111111111079</v>
      </c>
      <c r="I208" s="140"/>
    </row>
    <row r="209" spans="1:9" ht="15" x14ac:dyDescent="0.2">
      <c r="A209" s="129" t="s">
        <v>462</v>
      </c>
      <c r="B209" s="140" t="s">
        <v>186</v>
      </c>
      <c r="C209" s="140" t="s">
        <v>11</v>
      </c>
      <c r="D209" s="140"/>
      <c r="E209" s="140" t="s">
        <v>206</v>
      </c>
      <c r="F209" s="371">
        <f>H208</f>
        <v>0.41736111111111079</v>
      </c>
      <c r="G209" s="157">
        <v>0</v>
      </c>
      <c r="H209" s="371">
        <f>F209+TIME(0,G209,0)</f>
        <v>0.41736111111111079</v>
      </c>
      <c r="I209" s="140"/>
    </row>
    <row r="210" spans="1:9" x14ac:dyDescent="0.2">
      <c r="A210" s="128"/>
      <c r="B210" s="128"/>
      <c r="C210" s="128" t="s">
        <v>359</v>
      </c>
      <c r="D210" s="128"/>
      <c r="E210" s="128"/>
      <c r="F210" s="370"/>
      <c r="G210" s="156">
        <f>(H210-H209) * 24 * 60</f>
        <v>119.00000000000045</v>
      </c>
      <c r="H210" s="370">
        <v>0.5</v>
      </c>
      <c r="I210" s="128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24:I124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7" r:id="rId9"/>
    <hyperlink ref="D43" r:id="rId10"/>
    <hyperlink ref="D44" r:id="rId11"/>
    <hyperlink ref="D52" r:id="rId12"/>
    <hyperlink ref="D53" r:id="rId13"/>
    <hyperlink ref="D58" r:id="rId14"/>
    <hyperlink ref="D59" r:id="rId15"/>
    <hyperlink ref="D60" r:id="rId16"/>
    <hyperlink ref="D61" r:id="rId17"/>
    <hyperlink ref="D62" r:id="rId18"/>
    <hyperlink ref="D63" r:id="rId19"/>
    <hyperlink ref="D64" r:id="rId20"/>
    <hyperlink ref="D66" r:id="rId21"/>
    <hyperlink ref="D69" r:id="rId22"/>
    <hyperlink ref="D70" r:id="rId23"/>
    <hyperlink ref="D71" r:id="rId24"/>
    <hyperlink ref="D72" r:id="rId25"/>
    <hyperlink ref="D73" r:id="rId26"/>
    <hyperlink ref="D74" r:id="rId27"/>
    <hyperlink ref="D76" r:id="rId28"/>
    <hyperlink ref="D77" r:id="rId29"/>
    <hyperlink ref="D78" r:id="rId30"/>
    <hyperlink ref="D79" r:id="rId31"/>
    <hyperlink ref="D80" r:id="rId32"/>
    <hyperlink ref="D81" r:id="rId33"/>
    <hyperlink ref="D82" r:id="rId34"/>
    <hyperlink ref="D84" r:id="rId35"/>
    <hyperlink ref="D85" r:id="rId36"/>
    <hyperlink ref="D95" r:id="rId37"/>
    <hyperlink ref="D98" r:id="rId38"/>
    <hyperlink ref="D99" r:id="rId39"/>
    <hyperlink ref="D100" r:id="rId40"/>
    <hyperlink ref="D101" r:id="rId41"/>
    <hyperlink ref="D118" r:id="rId42"/>
    <hyperlink ref="D129" r:id="rId43"/>
    <hyperlink ref="D132" r:id="rId44"/>
    <hyperlink ref="D133" r:id="rId45"/>
    <hyperlink ref="D135" r:id="rId46"/>
    <hyperlink ref="D136" r:id="rId47"/>
    <hyperlink ref="D137" r:id="rId48"/>
    <hyperlink ref="D138" r:id="rId49"/>
    <hyperlink ref="D143" r:id="rId50"/>
    <hyperlink ref="D148" r:id="rId51"/>
    <hyperlink ref="D151" r:id="rId52"/>
    <hyperlink ref="D152" r:id="rId53"/>
    <hyperlink ref="D153" r:id="rId54"/>
    <hyperlink ref="D154" r:id="rId55"/>
    <hyperlink ref="D155" r:id="rId56"/>
    <hyperlink ref="D156" r:id="rId57"/>
    <hyperlink ref="D158" r:id="rId58"/>
    <hyperlink ref="D159" r:id="rId59"/>
    <hyperlink ref="D160" r:id="rId60"/>
    <hyperlink ref="D161" r:id="rId61"/>
    <hyperlink ref="D162" r:id="rId62"/>
    <hyperlink ref="D163" r:id="rId63"/>
    <hyperlink ref="D164" r:id="rId64"/>
    <hyperlink ref="D166" r:id="rId65"/>
    <hyperlink ref="D167" r:id="rId66"/>
    <hyperlink ref="D170" r:id="rId67"/>
    <hyperlink ref="D173" r:id="rId68"/>
    <hyperlink ref="D181" r:id="rId69"/>
    <hyperlink ref="D182" r:id="rId70"/>
    <hyperlink ref="D192" r:id="rId71"/>
    <hyperlink ref="D207" r:id="rId72"/>
    <hyperlink ref="D208" r:id="rId73"/>
  </hyperlinks>
  <pageMargins left="0.7" right="0.7" top="0.75" bottom="0.75" header="0.3" footer="0.3"/>
  <pageSetup paperSize="9" orientation="portrait" r:id="rId74"/>
  <legacyDrawing r:id="rId7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36" t="s">
        <v>513</v>
      </c>
      <c r="D2" s="536"/>
      <c r="E2" s="536"/>
      <c r="F2" s="536"/>
      <c r="G2" s="536"/>
      <c r="H2" s="536"/>
      <c r="I2" s="536"/>
      <c r="J2" s="536"/>
      <c r="K2" s="536"/>
    </row>
    <row r="3" spans="1:11" ht="15.75" customHeight="1" x14ac:dyDescent="0.2">
      <c r="A3" s="188"/>
      <c r="B3" s="190"/>
      <c r="C3" s="537"/>
      <c r="D3" s="537"/>
      <c r="E3" s="537"/>
      <c r="F3" s="537"/>
      <c r="G3" s="537"/>
      <c r="H3" s="537"/>
      <c r="I3" s="537"/>
      <c r="J3" s="537"/>
      <c r="K3" s="190"/>
    </row>
    <row r="4" spans="1:11" ht="15.75" customHeight="1" x14ac:dyDescent="0.2">
      <c r="A4" s="188"/>
      <c r="B4" s="191"/>
      <c r="C4" s="538" t="s">
        <v>514</v>
      </c>
      <c r="D4" s="538"/>
      <c r="E4" s="538"/>
      <c r="F4" s="538"/>
      <c r="G4" s="538"/>
      <c r="H4" s="538"/>
      <c r="I4" s="538"/>
      <c r="J4" s="538"/>
      <c r="K4" s="192"/>
    </row>
    <row r="5" spans="1:11" ht="15.75" customHeight="1" x14ac:dyDescent="0.2">
      <c r="A5" s="188"/>
      <c r="B5" s="193"/>
      <c r="C5" s="194"/>
      <c r="D5" s="195" t="s">
        <v>515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39" t="s">
        <v>516</v>
      </c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5.75" customHeight="1" x14ac:dyDescent="0.2">
      <c r="A8" s="188"/>
      <c r="B8" s="539"/>
      <c r="C8" s="539"/>
      <c r="D8" s="539"/>
      <c r="E8" s="539"/>
      <c r="F8" s="539"/>
      <c r="G8" s="539"/>
      <c r="H8" s="539"/>
      <c r="I8" s="539"/>
      <c r="J8" s="539"/>
      <c r="K8" s="539"/>
    </row>
    <row r="9" spans="1:11" ht="15.75" customHeight="1" x14ac:dyDescent="0.2">
      <c r="A9" s="188"/>
      <c r="B9" s="199"/>
      <c r="C9" s="199"/>
      <c r="D9" s="200">
        <v>1</v>
      </c>
      <c r="E9" s="201" t="s">
        <v>517</v>
      </c>
      <c r="F9" s="200" t="s">
        <v>518</v>
      </c>
      <c r="G9" s="200" t="s">
        <v>519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517</v>
      </c>
      <c r="F10" s="207" t="s">
        <v>520</v>
      </c>
      <c r="G10" s="208" t="s">
        <v>519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521</v>
      </c>
      <c r="F11" s="215" t="s">
        <v>522</v>
      </c>
      <c r="G11" s="216" t="s">
        <v>519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517</v>
      </c>
      <c r="F12" s="220" t="s">
        <v>523</v>
      </c>
      <c r="G12" s="208" t="s">
        <v>519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517</v>
      </c>
      <c r="F13" s="222" t="s">
        <v>524</v>
      </c>
      <c r="G13" s="216" t="s">
        <v>519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521</v>
      </c>
      <c r="F14" s="220" t="s">
        <v>525</v>
      </c>
      <c r="G14" s="208" t="s">
        <v>519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517</v>
      </c>
      <c r="F15" s="222" t="s">
        <v>526</v>
      </c>
      <c r="G15" s="216" t="s">
        <v>519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527</v>
      </c>
      <c r="G16" s="208" t="s">
        <v>519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528</v>
      </c>
      <c r="G17" s="216" t="s">
        <v>519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529</v>
      </c>
      <c r="G18" s="226" t="s">
        <v>519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530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39" t="s">
        <v>531</v>
      </c>
      <c r="C21" s="539"/>
      <c r="D21" s="539"/>
      <c r="E21" s="539"/>
      <c r="F21" s="539"/>
      <c r="G21" s="539"/>
      <c r="H21" s="539"/>
      <c r="I21" s="539"/>
      <c r="J21" s="539"/>
      <c r="K21" s="539"/>
    </row>
    <row r="22" spans="1:11" ht="15.75" customHeight="1" x14ac:dyDescent="0.2">
      <c r="A22" s="188"/>
      <c r="B22" s="539"/>
      <c r="C22" s="539"/>
      <c r="D22" s="539"/>
      <c r="E22" s="539"/>
      <c r="F22" s="539"/>
      <c r="G22" s="539"/>
      <c r="H22" s="539"/>
      <c r="I22" s="539"/>
      <c r="J22" s="539"/>
      <c r="K22" s="539"/>
    </row>
    <row r="23" spans="1:11" ht="15.75" customHeight="1" x14ac:dyDescent="0.2">
      <c r="A23" s="227"/>
      <c r="B23" s="199"/>
      <c r="C23" s="199"/>
      <c r="D23" s="200">
        <v>11</v>
      </c>
      <c r="E23" s="201" t="s">
        <v>517</v>
      </c>
      <c r="F23" s="200" t="s">
        <v>518</v>
      </c>
      <c r="G23" s="200" t="s">
        <v>519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521</v>
      </c>
      <c r="F24" s="207" t="s">
        <v>522</v>
      </c>
      <c r="G24" s="208" t="s">
        <v>519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532</v>
      </c>
      <c r="G25" s="216" t="s">
        <v>519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533</v>
      </c>
      <c r="G26" s="208" t="s">
        <v>519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534</v>
      </c>
      <c r="G27" s="216" t="s">
        <v>519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535</v>
      </c>
      <c r="G28" s="208" t="s">
        <v>519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536</v>
      </c>
      <c r="E31" s="238"/>
      <c r="F31" s="239" t="s">
        <v>537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538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539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540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254"/>
      <c r="C38" s="535"/>
      <c r="D38" s="535"/>
      <c r="E38" s="535"/>
      <c r="F38" s="535"/>
      <c r="G38" s="535"/>
      <c r="H38" s="535"/>
      <c r="I38" s="535"/>
      <c r="J38" s="535"/>
      <c r="K38" s="535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0" t="s">
        <v>541</v>
      </c>
      <c r="D2" s="540"/>
      <c r="E2" s="540"/>
      <c r="F2" s="540"/>
      <c r="G2" s="540"/>
      <c r="H2" s="540"/>
      <c r="I2" s="540"/>
      <c r="J2" s="540"/>
      <c r="K2" s="540"/>
    </row>
    <row r="3" spans="2:11" ht="15.75" customHeight="1" x14ac:dyDescent="0.2">
      <c r="B3" s="258"/>
      <c r="C3" s="541"/>
      <c r="D3" s="541"/>
      <c r="E3" s="541"/>
      <c r="F3" s="541"/>
      <c r="G3" s="541"/>
      <c r="H3" s="541"/>
      <c r="I3" s="541"/>
      <c r="J3" s="541"/>
      <c r="K3" s="258"/>
    </row>
    <row r="4" spans="2:11" ht="15.75" customHeight="1" x14ac:dyDescent="0.2">
      <c r="B4" s="259"/>
      <c r="C4" s="542" t="s">
        <v>542</v>
      </c>
      <c r="D4" s="542"/>
      <c r="E4" s="542"/>
      <c r="F4" s="542"/>
      <c r="G4" s="542"/>
      <c r="H4" s="542"/>
      <c r="I4" s="542"/>
      <c r="J4" s="542"/>
      <c r="K4" s="260"/>
    </row>
    <row r="5" spans="2:11" ht="15.75" customHeight="1" x14ac:dyDescent="0.2">
      <c r="B5" s="261"/>
      <c r="C5" s="262" t="s">
        <v>543</v>
      </c>
      <c r="D5" s="263" t="s">
        <v>544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543</v>
      </c>
      <c r="D6" s="263" t="s">
        <v>544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543</v>
      </c>
      <c r="D7" s="263" t="s">
        <v>545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43" t="s">
        <v>546</v>
      </c>
      <c r="D9" s="543"/>
      <c r="E9" s="543"/>
      <c r="F9" s="543"/>
      <c r="G9" s="543"/>
      <c r="H9" s="543"/>
      <c r="I9" s="543"/>
      <c r="J9" s="543"/>
      <c r="K9" s="543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517</v>
      </c>
      <c r="F11" s="200" t="s">
        <v>547</v>
      </c>
      <c r="G11" s="200" t="s">
        <v>519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517</v>
      </c>
      <c r="F12" s="207" t="s">
        <v>520</v>
      </c>
      <c r="G12" s="208" t="s">
        <v>519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517</v>
      </c>
      <c r="F13" s="215" t="s">
        <v>548</v>
      </c>
      <c r="G13" s="216" t="s">
        <v>519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517</v>
      </c>
      <c r="F14" s="220" t="s">
        <v>523</v>
      </c>
      <c r="G14" s="208" t="s">
        <v>519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517</v>
      </c>
      <c r="F15" s="222" t="s">
        <v>549</v>
      </c>
      <c r="G15" s="216" t="s">
        <v>519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550</v>
      </c>
      <c r="G16" s="208" t="s">
        <v>519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551</v>
      </c>
      <c r="G17" s="216" t="s">
        <v>519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552</v>
      </c>
      <c r="G18" s="208" t="s">
        <v>519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553</v>
      </c>
      <c r="G19" s="216" t="s">
        <v>519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554</v>
      </c>
      <c r="G20" s="208" t="s">
        <v>519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554</v>
      </c>
      <c r="G21" s="216" t="s">
        <v>543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517</v>
      </c>
      <c r="F22" s="285" t="s">
        <v>11</v>
      </c>
      <c r="G22" s="284" t="s">
        <v>519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2:10" x14ac:dyDescent="0.2">
      <c r="B1" s="289"/>
      <c r="C1" s="289"/>
      <c r="D1" s="289"/>
      <c r="E1" s="289"/>
      <c r="F1" s="289"/>
      <c r="G1" s="289"/>
      <c r="H1" s="289"/>
      <c r="I1" s="289"/>
      <c r="J1" s="183"/>
    </row>
    <row r="2" spans="2:10" ht="18" customHeight="1" x14ac:dyDescent="0.2">
      <c r="B2" s="544" t="s">
        <v>560</v>
      </c>
      <c r="C2" s="544"/>
      <c r="D2" s="544"/>
      <c r="E2" s="544"/>
      <c r="F2" s="544"/>
      <c r="G2" s="544"/>
      <c r="H2" s="544"/>
      <c r="I2" s="544"/>
      <c r="J2" s="183"/>
    </row>
    <row r="3" spans="2:10" ht="18" customHeight="1" x14ac:dyDescent="0.2">
      <c r="B3" s="290"/>
      <c r="C3" s="291"/>
      <c r="D3" s="291"/>
      <c r="E3" s="291"/>
      <c r="F3" s="291"/>
      <c r="G3" s="291"/>
      <c r="H3" s="291"/>
      <c r="I3" s="291"/>
      <c r="J3" s="183"/>
    </row>
    <row r="4" spans="2:10" ht="16.5" customHeight="1" x14ac:dyDescent="0.2">
      <c r="B4" s="545" t="s">
        <v>561</v>
      </c>
      <c r="C4" s="545"/>
      <c r="D4" s="545"/>
      <c r="E4" s="545"/>
      <c r="F4" s="545"/>
      <c r="G4" s="545"/>
      <c r="H4" s="545"/>
      <c r="I4" s="545"/>
      <c r="J4" s="183"/>
    </row>
    <row r="5" spans="2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2:10" ht="13.9" customHeight="1" x14ac:dyDescent="0.2">
      <c r="B6" s="292"/>
      <c r="C6" s="262" t="s">
        <v>543</v>
      </c>
      <c r="D6" s="263" t="s">
        <v>562</v>
      </c>
      <c r="E6" s="293"/>
      <c r="F6" s="294"/>
      <c r="G6" s="295"/>
      <c r="H6" s="295"/>
      <c r="I6" s="295"/>
      <c r="J6" s="295"/>
    </row>
    <row r="7" spans="2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2:10" ht="18" x14ac:dyDescent="0.2">
      <c r="B8" s="299"/>
      <c r="C8" s="546" t="s">
        <v>563</v>
      </c>
      <c r="D8" s="546"/>
      <c r="E8" s="546"/>
      <c r="F8" s="546"/>
      <c r="G8" s="546"/>
      <c r="H8" s="546"/>
      <c r="I8" s="546"/>
      <c r="J8" s="546"/>
    </row>
    <row r="9" spans="2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2:10" x14ac:dyDescent="0.2">
      <c r="B10" s="304"/>
      <c r="C10" s="304"/>
      <c r="D10" s="305">
        <v>1</v>
      </c>
      <c r="E10" s="306" t="s">
        <v>517</v>
      </c>
      <c r="F10" s="307" t="s">
        <v>564</v>
      </c>
      <c r="G10" s="307" t="s">
        <v>519</v>
      </c>
      <c r="H10" s="307" t="s">
        <v>0</v>
      </c>
      <c r="I10" s="308">
        <v>1</v>
      </c>
      <c r="J10" s="309"/>
    </row>
    <row r="11" spans="2:10" x14ac:dyDescent="0.2">
      <c r="B11" s="310"/>
      <c r="C11" s="310"/>
      <c r="D11" s="311">
        <v>2</v>
      </c>
      <c r="E11" s="312" t="s">
        <v>517</v>
      </c>
      <c r="F11" s="313" t="s">
        <v>565</v>
      </c>
      <c r="G11" s="284" t="s">
        <v>519</v>
      </c>
      <c r="H11" s="284" t="s">
        <v>0</v>
      </c>
      <c r="I11" s="314">
        <v>1</v>
      </c>
      <c r="J11" s="315"/>
    </row>
    <row r="12" spans="2:10" x14ac:dyDescent="0.2">
      <c r="B12" s="316"/>
      <c r="C12" s="316"/>
      <c r="D12" s="305">
        <v>3</v>
      </c>
      <c r="E12" s="316" t="s">
        <v>183</v>
      </c>
      <c r="F12" s="317" t="s">
        <v>566</v>
      </c>
      <c r="G12" s="317" t="s">
        <v>519</v>
      </c>
      <c r="H12" s="317" t="s">
        <v>0</v>
      </c>
      <c r="I12" s="318">
        <v>2</v>
      </c>
      <c r="J12" s="319"/>
    </row>
    <row r="13" spans="2:10" x14ac:dyDescent="0.2">
      <c r="B13" s="310"/>
      <c r="C13" s="310"/>
      <c r="D13" s="311">
        <v>4</v>
      </c>
      <c r="E13" s="312" t="s">
        <v>183</v>
      </c>
      <c r="F13" s="320" t="s">
        <v>567</v>
      </c>
      <c r="G13" s="284" t="s">
        <v>519</v>
      </c>
      <c r="H13" s="284" t="s">
        <v>0</v>
      </c>
      <c r="I13" s="314">
        <v>2</v>
      </c>
      <c r="J13" s="315"/>
    </row>
    <row r="14" spans="2:10" x14ac:dyDescent="0.2">
      <c r="B14" s="316"/>
      <c r="C14" s="316"/>
      <c r="D14" s="321">
        <v>5</v>
      </c>
      <c r="E14" s="322" t="s">
        <v>186</v>
      </c>
      <c r="F14" s="323" t="s">
        <v>568</v>
      </c>
      <c r="G14" s="324" t="s">
        <v>519</v>
      </c>
      <c r="H14" s="324" t="s">
        <v>182</v>
      </c>
      <c r="I14" s="325">
        <v>5</v>
      </c>
      <c r="J14" s="319"/>
    </row>
    <row r="15" spans="2:10" x14ac:dyDescent="0.2">
      <c r="B15" s="310"/>
      <c r="C15" s="310"/>
      <c r="D15" s="311">
        <v>6</v>
      </c>
      <c r="E15" s="312" t="s">
        <v>186</v>
      </c>
      <c r="F15" s="320" t="s">
        <v>569</v>
      </c>
      <c r="G15" s="284" t="s">
        <v>519</v>
      </c>
      <c r="H15" s="284" t="s">
        <v>182</v>
      </c>
      <c r="I15" s="314">
        <v>2</v>
      </c>
      <c r="J15" s="315"/>
    </row>
    <row r="16" spans="2:10" x14ac:dyDescent="0.2">
      <c r="B16" s="316"/>
      <c r="C16" s="316"/>
      <c r="D16" s="321">
        <v>7</v>
      </c>
      <c r="E16" s="326" t="s">
        <v>184</v>
      </c>
      <c r="F16" s="323" t="s">
        <v>570</v>
      </c>
      <c r="G16" s="324" t="s">
        <v>519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571</v>
      </c>
      <c r="G17" s="284" t="s">
        <v>519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572</v>
      </c>
      <c r="G18" s="324" t="s">
        <v>519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573</v>
      </c>
      <c r="G19" s="284" t="s">
        <v>519</v>
      </c>
      <c r="H19" s="284" t="s">
        <v>182</v>
      </c>
      <c r="I19" s="314" t="s">
        <v>574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575</v>
      </c>
      <c r="G20" s="324" t="s">
        <v>519</v>
      </c>
      <c r="H20" s="324" t="s">
        <v>182</v>
      </c>
      <c r="I20" s="325" t="s">
        <v>574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576</v>
      </c>
      <c r="G21" s="284" t="s">
        <v>519</v>
      </c>
      <c r="H21" s="284" t="s">
        <v>182</v>
      </c>
      <c r="I21" s="314" t="s">
        <v>574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519</v>
      </c>
      <c r="H22" s="324" t="s">
        <v>182</v>
      </c>
      <c r="I22" s="325" t="s">
        <v>574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519</v>
      </c>
      <c r="H23" s="284" t="s">
        <v>182</v>
      </c>
      <c r="I23" s="314" t="s">
        <v>574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519</v>
      </c>
      <c r="H24" s="324" t="s">
        <v>182</v>
      </c>
      <c r="I24" s="325" t="s">
        <v>574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537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538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539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536</v>
      </c>
      <c r="E30" s="341"/>
      <c r="F30" s="330" t="s">
        <v>540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46"/>
      <c r="D37" s="547"/>
      <c r="E37" s="547"/>
      <c r="F37" s="547"/>
      <c r="G37" s="547"/>
      <c r="H37" s="547"/>
      <c r="I37" s="547"/>
      <c r="J37" s="547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2" customWidth="1"/>
    <col min="7" max="7" width="10.7109375" style="158" customWidth="1"/>
    <col min="8" max="8" width="8.7109375" style="372" customWidth="1"/>
    <col min="9" max="9" width="12.7109375" style="130" customWidth="1"/>
  </cols>
  <sheetData>
    <row r="1" spans="1:9" ht="24.95" customHeight="1" x14ac:dyDescent="0.4">
      <c r="A1" s="410" t="str">
        <f>Parameters!B1</f>
        <v>149th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4.95" customHeight="1" x14ac:dyDescent="0.4">
      <c r="A2" s="410" t="str">
        <f>Parameters!B2</f>
        <v>Hyatt Regency, Atlanta, GA, USA</v>
      </c>
      <c r="B2" s="405"/>
      <c r="C2" s="405"/>
      <c r="D2" s="405"/>
      <c r="E2" s="405"/>
      <c r="F2" s="405"/>
      <c r="G2" s="405"/>
      <c r="H2" s="405"/>
      <c r="I2" s="405"/>
    </row>
    <row r="3" spans="1:9" ht="24.95" customHeight="1" x14ac:dyDescent="0.4">
      <c r="A3" s="410" t="str">
        <f>Parameters!B3</f>
        <v>January 11-16, 2015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25">
      <c r="A4" s="404" t="s">
        <v>190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25">
      <c r="A5" s="404" t="s">
        <v>191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25">
      <c r="A6" s="404" t="s">
        <v>192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25">
      <c r="A7" s="404" t="s">
        <v>193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4">
      <c r="A8" s="406" t="str">
        <f>"Agenda R" &amp; Parameters!$B$8</f>
        <v>Agenda R0</v>
      </c>
      <c r="B8" s="407"/>
      <c r="C8" s="407"/>
      <c r="D8" s="407"/>
      <c r="E8" s="407"/>
      <c r="F8" s="407"/>
      <c r="G8" s="407"/>
      <c r="H8" s="407"/>
      <c r="I8" s="407"/>
    </row>
    <row r="12" spans="1:9" ht="15.75" x14ac:dyDescent="0.25">
      <c r="A12" s="408" t="s">
        <v>593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0" t="s">
        <v>198</v>
      </c>
      <c r="G13" s="146" t="s">
        <v>199</v>
      </c>
      <c r="H13" s="360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3">
        <v>0.79166666666666663</v>
      </c>
      <c r="G14" s="169">
        <v>0</v>
      </c>
      <c r="H14" s="373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463</v>
      </c>
      <c r="D16" s="168"/>
      <c r="E16" s="168" t="s">
        <v>226</v>
      </c>
      <c r="F16" s="373">
        <f>H14</f>
        <v>0.79166666666666663</v>
      </c>
      <c r="G16" s="169">
        <v>15</v>
      </c>
      <c r="H16" s="373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464</v>
      </c>
      <c r="D18" s="168"/>
      <c r="E18" s="168" t="s">
        <v>226</v>
      </c>
      <c r="F18" s="373">
        <f>H16</f>
        <v>0.80208333333333326</v>
      </c>
      <c r="G18" s="169">
        <v>15</v>
      </c>
      <c r="H18" s="373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465</v>
      </c>
      <c r="D20" s="168"/>
      <c r="E20" s="168" t="s">
        <v>273</v>
      </c>
      <c r="F20" s="373">
        <f>H18</f>
        <v>0.81249999999999989</v>
      </c>
      <c r="G20" s="169">
        <v>30</v>
      </c>
      <c r="H20" s="373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466</v>
      </c>
      <c r="D22" s="168"/>
      <c r="E22" s="168" t="s">
        <v>206</v>
      </c>
      <c r="F22" s="373">
        <f>H20</f>
        <v>0.83333333333333326</v>
      </c>
      <c r="G22" s="169">
        <v>15</v>
      </c>
      <c r="H22" s="373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467</v>
      </c>
      <c r="D24" s="168"/>
      <c r="E24" s="168"/>
      <c r="F24" s="373">
        <f>H22</f>
        <v>0.84374999999999989</v>
      </c>
      <c r="G24" s="169">
        <v>15</v>
      </c>
      <c r="H24" s="373">
        <f>F24+TIME(0,G24,0)</f>
        <v>0.85416666666666652</v>
      </c>
      <c r="I24" s="170"/>
    </row>
    <row r="26" spans="1:9" ht="15.75" x14ac:dyDescent="0.25">
      <c r="A26" s="127" t="s">
        <v>457</v>
      </c>
      <c r="B26" s="139"/>
      <c r="C26" s="139" t="s">
        <v>11</v>
      </c>
      <c r="D26" s="139"/>
      <c r="E26" s="139"/>
      <c r="F26" s="369">
        <f>H24</f>
        <v>0.85416666666666652</v>
      </c>
      <c r="G26" s="155">
        <v>0</v>
      </c>
      <c r="H26" s="369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0"/>
      <c r="G27" s="156">
        <f>(H27-H26) * 24 * 60</f>
        <v>30.000000000000213</v>
      </c>
      <c r="H27" s="370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500</v>
      </c>
    </row>
    <row r="2" spans="1:2" x14ac:dyDescent="0.2">
      <c r="A2" s="54" t="s">
        <v>129</v>
      </c>
      <c r="B2" t="s">
        <v>501</v>
      </c>
    </row>
    <row r="3" spans="1:2" ht="13.5" thickBot="1" x14ac:dyDescent="0.25">
      <c r="A3" s="54" t="s">
        <v>130</v>
      </c>
      <c r="B3" t="s">
        <v>502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2014-12-17T11:34:39Z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