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9" r:id="rId6"/>
    <sheet name="REG SC" sheetId="797" r:id="rId7"/>
    <sheet name="JTC1" sheetId="798" r:id="rId8"/>
    <sheet name="CAC Agenda" sheetId="754" r:id="rId9"/>
    <sheet name="Parameters" sheetId="782" r:id="rId10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6">'REG SC'!$C$2:$K$6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198" i="799" l="1"/>
  <c r="H197" i="799"/>
  <c r="F197" i="799"/>
  <c r="H196" i="799"/>
  <c r="F196" i="799"/>
  <c r="H195" i="799"/>
  <c r="F195" i="799"/>
  <c r="H192" i="799"/>
  <c r="F192" i="799"/>
  <c r="H189" i="799"/>
  <c r="F189" i="799"/>
  <c r="H188" i="799"/>
  <c r="F188" i="799"/>
  <c r="H187" i="799"/>
  <c r="F187" i="799"/>
  <c r="H186" i="799"/>
  <c r="F186" i="799"/>
  <c r="H185" i="799"/>
  <c r="F185" i="799"/>
  <c r="H184" i="799"/>
  <c r="F184" i="799"/>
  <c r="H183" i="799"/>
  <c r="F183" i="799"/>
  <c r="H182" i="799"/>
  <c r="F182" i="799"/>
  <c r="H180" i="799"/>
  <c r="F180" i="799"/>
  <c r="H179" i="799"/>
  <c r="F179" i="799"/>
  <c r="H178" i="799"/>
  <c r="F178" i="799"/>
  <c r="H177" i="799"/>
  <c r="F177" i="799"/>
  <c r="H176" i="799"/>
  <c r="F176" i="799"/>
  <c r="H174" i="799"/>
  <c r="F174" i="799"/>
  <c r="H170" i="799"/>
  <c r="F170" i="799"/>
  <c r="H167" i="799"/>
  <c r="F167" i="799"/>
  <c r="H166" i="799"/>
  <c r="F166" i="799"/>
  <c r="H165" i="799"/>
  <c r="F165" i="799"/>
  <c r="H164" i="799"/>
  <c r="F164" i="799"/>
  <c r="H163" i="799"/>
  <c r="F163" i="799"/>
  <c r="H161" i="799"/>
  <c r="F161" i="799"/>
  <c r="H160" i="799"/>
  <c r="F160" i="799"/>
  <c r="H159" i="799"/>
  <c r="F159" i="799"/>
  <c r="H158" i="799"/>
  <c r="F158" i="799"/>
  <c r="H157" i="799"/>
  <c r="F157" i="799"/>
  <c r="H156" i="799"/>
  <c r="F156" i="799"/>
  <c r="H155" i="799"/>
  <c r="F155" i="799"/>
  <c r="H154" i="799"/>
  <c r="F154" i="799"/>
  <c r="H152" i="799"/>
  <c r="F152" i="799"/>
  <c r="H151" i="799"/>
  <c r="F151" i="799"/>
  <c r="H150" i="799"/>
  <c r="F150" i="799"/>
  <c r="H149" i="799"/>
  <c r="F149" i="799"/>
  <c r="H148" i="799"/>
  <c r="F148" i="799"/>
  <c r="H146" i="799"/>
  <c r="F146" i="799"/>
  <c r="H145" i="799"/>
  <c r="F145" i="799"/>
  <c r="H144" i="799"/>
  <c r="F144" i="799"/>
  <c r="H143" i="799"/>
  <c r="F143" i="799"/>
  <c r="H142" i="799"/>
  <c r="F142" i="799"/>
  <c r="H138" i="799"/>
  <c r="F138" i="799"/>
  <c r="H137" i="799"/>
  <c r="F137" i="799"/>
  <c r="H136" i="799"/>
  <c r="F136" i="799"/>
  <c r="H135" i="799"/>
  <c r="F135" i="799"/>
  <c r="H134" i="799"/>
  <c r="F134" i="799"/>
  <c r="H133" i="799"/>
  <c r="F133" i="799"/>
  <c r="H132" i="799"/>
  <c r="F132" i="799"/>
  <c r="H131" i="799"/>
  <c r="F131" i="799"/>
  <c r="H130" i="799"/>
  <c r="F130" i="799"/>
  <c r="H127" i="799"/>
  <c r="F127" i="799"/>
  <c r="H126" i="799"/>
  <c r="F126" i="799"/>
  <c r="H125" i="799"/>
  <c r="G120" i="799"/>
  <c r="H119" i="799"/>
  <c r="F119" i="799"/>
  <c r="H117" i="799"/>
  <c r="F117" i="799"/>
  <c r="H116" i="799"/>
  <c r="F116" i="799"/>
  <c r="H115" i="799"/>
  <c r="F115" i="799"/>
  <c r="H112" i="799"/>
  <c r="F112" i="799"/>
  <c r="H111" i="799"/>
  <c r="F111" i="799"/>
  <c r="H110" i="799"/>
  <c r="F110" i="799"/>
  <c r="H108" i="799"/>
  <c r="F108" i="799"/>
  <c r="H104" i="799"/>
  <c r="F104" i="799"/>
  <c r="H103" i="799"/>
  <c r="F103" i="799"/>
  <c r="H100" i="799"/>
  <c r="F100" i="799"/>
  <c r="H99" i="799"/>
  <c r="F99" i="799"/>
  <c r="H98" i="799"/>
  <c r="F98" i="799"/>
  <c r="H97" i="799"/>
  <c r="F97" i="799"/>
  <c r="H96" i="799"/>
  <c r="F96" i="799"/>
  <c r="H93" i="799"/>
  <c r="F93" i="799"/>
  <c r="H92" i="799"/>
  <c r="F92" i="799"/>
  <c r="H91" i="799"/>
  <c r="G86" i="799"/>
  <c r="H85" i="799"/>
  <c r="F85" i="799"/>
  <c r="H83" i="799"/>
  <c r="F83" i="799"/>
  <c r="H82" i="799"/>
  <c r="F82" i="799"/>
  <c r="H81" i="799"/>
  <c r="F81" i="799"/>
  <c r="H80" i="799"/>
  <c r="F80" i="799"/>
  <c r="H79" i="799"/>
  <c r="F79" i="799"/>
  <c r="H78" i="799"/>
  <c r="F78" i="799"/>
  <c r="H77" i="799"/>
  <c r="F77" i="799"/>
  <c r="H76" i="799"/>
  <c r="F76" i="799"/>
  <c r="H74" i="799"/>
  <c r="F74" i="799"/>
  <c r="H73" i="799"/>
  <c r="F73" i="799"/>
  <c r="H72" i="799"/>
  <c r="F72" i="799"/>
  <c r="H71" i="799"/>
  <c r="F71" i="799"/>
  <c r="H70" i="799"/>
  <c r="F70" i="799"/>
  <c r="H68" i="799"/>
  <c r="F68" i="799"/>
  <c r="H67" i="799"/>
  <c r="F67" i="799"/>
  <c r="H66" i="799"/>
  <c r="F66" i="799"/>
  <c r="H65" i="799"/>
  <c r="F65" i="799"/>
  <c r="H64" i="799"/>
  <c r="F64" i="799"/>
  <c r="H63" i="799"/>
  <c r="F63" i="799"/>
  <c r="H62" i="799"/>
  <c r="F62" i="799"/>
  <c r="H61" i="799"/>
  <c r="F61" i="799"/>
  <c r="H60" i="799"/>
  <c r="F60" i="799"/>
  <c r="H59" i="799"/>
  <c r="F59" i="799"/>
  <c r="H58" i="799"/>
  <c r="F58" i="799"/>
  <c r="H54" i="799"/>
  <c r="F54" i="799"/>
  <c r="H53" i="799"/>
  <c r="F53" i="799"/>
  <c r="H52" i="799"/>
  <c r="F52" i="799"/>
  <c r="H51" i="799"/>
  <c r="F51" i="799"/>
  <c r="H50" i="799"/>
  <c r="F50" i="799"/>
  <c r="H49" i="799"/>
  <c r="F49" i="799"/>
  <c r="H48" i="799"/>
  <c r="F48" i="799"/>
  <c r="H47" i="799"/>
  <c r="F47" i="799"/>
  <c r="H46" i="799"/>
  <c r="F46" i="799"/>
  <c r="H45" i="799"/>
  <c r="F45" i="799"/>
  <c r="H44" i="799"/>
  <c r="F44" i="799"/>
  <c r="H43" i="799"/>
  <c r="F43" i="799"/>
  <c r="H40" i="799"/>
  <c r="F40" i="799"/>
  <c r="H39" i="799"/>
  <c r="F39" i="799"/>
  <c r="H38" i="799"/>
  <c r="F38" i="799"/>
  <c r="H37" i="799"/>
  <c r="F37" i="799"/>
  <c r="H35" i="799"/>
  <c r="F35" i="799"/>
  <c r="H34" i="799"/>
  <c r="F34" i="799"/>
  <c r="H33" i="799"/>
  <c r="F33" i="799"/>
  <c r="H32" i="799"/>
  <c r="F32" i="799"/>
  <c r="H31" i="799"/>
  <c r="F31" i="799"/>
  <c r="H30" i="799"/>
  <c r="F30" i="799"/>
  <c r="H29" i="799"/>
  <c r="F29" i="799"/>
  <c r="H28" i="799"/>
  <c r="F28" i="799"/>
  <c r="H27" i="799"/>
  <c r="F27" i="799"/>
  <c r="H26" i="799"/>
  <c r="F26" i="799"/>
  <c r="H24" i="799"/>
  <c r="F24" i="799"/>
  <c r="H20" i="799"/>
  <c r="F20" i="799"/>
  <c r="H19" i="799"/>
  <c r="F19" i="799"/>
  <c r="H18" i="799"/>
  <c r="F18" i="799"/>
  <c r="H17" i="799"/>
  <c r="F17" i="799"/>
  <c r="H16" i="799"/>
  <c r="F16" i="799"/>
  <c r="H15" i="799"/>
  <c r="A8" i="799"/>
  <c r="A3" i="799"/>
  <c r="A2" i="799"/>
  <c r="A1" i="799"/>
  <c r="J24" i="797" l="1"/>
  <c r="J25" i="797" s="1"/>
  <c r="J26" i="797" s="1"/>
  <c r="J27" i="797" s="1"/>
  <c r="J28" i="797" s="1"/>
  <c r="J29" i="797" s="1"/>
  <c r="D24" i="797"/>
  <c r="D25" i="797" s="1"/>
  <c r="D26" i="797" s="1"/>
  <c r="D27" i="797" s="1"/>
  <c r="D28" i="797" s="1"/>
  <c r="D29" i="797" s="1"/>
  <c r="J10" i="797"/>
  <c r="J11" i="797" s="1"/>
  <c r="J12" i="797" s="1"/>
  <c r="J13" i="797" s="1"/>
  <c r="J14" i="797" s="1"/>
  <c r="J15" i="797" s="1"/>
  <c r="J16" i="797" s="1"/>
  <c r="J17" i="797" s="1"/>
  <c r="J18" i="797" s="1"/>
  <c r="J19" i="797" s="1"/>
  <c r="D10" i="797"/>
  <c r="B8" i="782" l="1"/>
  <c r="A1" i="779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8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<sst xmlns="http://schemas.openxmlformats.org/spreadsheetml/2006/main" count="1091" uniqueCount="571">
  <si>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</si>
  <si>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</si>
  <si>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</si>
  <si>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</si>
  <si>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</si>
  <si>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</si>
  <si>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</si>
  <si>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</si>
  <si>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</si>
  <si>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</si>
  <si>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</si>
  <si>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</si>
  <si>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</si>
  <si>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</si>
  <si>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</si>
  <si>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</si>
  <si>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</si>
  <si>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</si>
  <si>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</si>
  <si>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</si>
  <si>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</si>
  <si>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</si>
  <si>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</si>
  <si>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</si>
  <si>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</si>
  <si>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</si>
  <si>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</si>
  <si>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</si>
  <si>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</si>
  <si>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</si>
  <si>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</si>
  <si>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</si>
  <si>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</si>
  <si>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</si>
  <si>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</si>
  <si>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</si>
  <si>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</si>
  <si>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</si>
  <si>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</si>
  <si>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</si>
  <si>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</si>
  <si>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</si>
  <si>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</si>
  <si>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</si>
  <si>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</si>
  <si>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</si>
  <si>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</si>
  <si>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</si>
  <si>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</si>
  <si>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</si>
  <si>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</si>
  <si>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</si>
  <si>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</si>
  <si>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</si>
  <si>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</si>
  <si>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</si>
  <si>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</si>
  <si>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</si>
  <si>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</si>
  <si>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</si>
  <si>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</si>
  <si>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</si>
  <si>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</si>
  <si>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</si>
  <si>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</si>
  <si>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</si>
  <si>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</si>
  <si>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</si>
  <si>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</si>
  <si>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</si>
  <si>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</si>
  <si>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</si>
  <si>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</si>
  <si>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</si>
  <si>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</si>
  <si>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</si>
  <si>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</si>
  <si>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</si>
  <si>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</si>
  <si>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</si>
  <si>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</si>
  <si>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</si>
  <si>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</si>
  <si>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</si>
  <si>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</si>
  <si>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</si>
  <si>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</si>
  <si>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</si>
  <si>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</si>
  <si>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</si>
  <si>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</si>
  <si>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</si>
  <si>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</si>
  <si>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</si>
  <si>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</si>
  <si>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</si>
  <si>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</si>
  <si>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</si>
  <si>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</si>
  <si>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</si>
  <si>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</si>
  <si>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</si>
  <si>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</si>
  <si>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</si>
  <si>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</si>
  <si>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</si>
  <si>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</si>
  <si>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</si>
  <si>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</si>
  <si>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</si>
  <si>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</si>
  <si>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</si>
  <si>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</si>
  <si>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</si>
  <si>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</si>
  <si>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</si>
  <si>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</si>
  <si>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</si>
  <si>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</si>
  <si>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</si>
  <si>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</si>
  <si>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</si>
  <si>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</si>
  <si>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</si>
  <si>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</si>
  <si>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</si>
  <si>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</si>
  <si>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</si>
  <si>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</si>
  <si>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</si>
  <si>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</si>
  <si>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</si>
  <si>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</si>
  <si>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</si>
  <si>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</si>
  <si>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</si>
  <si>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</si>
  <si>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</si>
  <si>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</si>
  <si>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</si>
  <si>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</si>
  <si>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</si>
  <si>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</si>
  <si>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</si>
  <si>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</si>
  <si>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</si>
  <si>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</si>
  <si>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</si>
  <si>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</si>
  <si>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</si>
  <si>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</si>
  <si>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</si>
  <si>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</si>
  <si>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</si>
  <si>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</si>
  <si>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</si>
  <si>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</si>
  <si>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</si>
  <si>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</si>
  <si>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</si>
  <si>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</si>
  <si>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</si>
  <si>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</si>
  <si>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</si>
  <si>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</si>
  <si>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</si>
  <si>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</si>
  <si>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</si>
  <si>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</si>
  <si>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</si>
  <si>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</si>
  <si>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</si>
  <si>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</si>
  <si>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</si>
  <si>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</si>
  <si>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</si>
  <si>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</si>
  <si>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</si>
  <si>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</si>
  <si>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</si>
  <si>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</si>
  <si>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</si>
  <si>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</si>
  <si>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</si>
  <si>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</si>
  <si>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</si>
  <si>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</si>
  <si>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</si>
  <si>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</si>
  <si>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</si>
  <si>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</si>
  <si>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</si>
  <si>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</si>
  <si>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</si>
  <si>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</si>
  <si>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</si>
  <si>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</si>
  <si>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</si>
  <si>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</si>
  <si>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</si>
  <si>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</si>
  <si>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</si>
  <si>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Tentative Agenda July 2014</t>
  </si>
  <si>
    <t>PAR</t>
  </si>
  <si>
    <t>AJ</t>
  </si>
  <si>
    <t>TGaj - China Millimeter-wave</t>
  </si>
  <si>
    <t>Reg</t>
  </si>
  <si>
    <t>Pub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</si>
  <si>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</si>
  <si>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</si>
  <si>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</si>
  <si>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</si>
  <si>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</si>
  <si>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</si>
  <si>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</si>
  <si>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</si>
  <si>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</si>
  <si>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</si>
  <si>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</si>
  <si>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</si>
  <si>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</si>
  <si>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</si>
  <si>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</si>
  <si>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</si>
  <si>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</si>
  <si>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</si>
  <si>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</si>
  <si>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</si>
  <si>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</si>
  <si>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</si>
  <si>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</si>
  <si>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</si>
  <si>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</si>
  <si>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</si>
  <si>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</si>
  <si>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</si>
  <si>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</si>
  <si>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</si>
  <si>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</si>
  <si>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</si>
  <si>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</si>
  <si>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</si>
  <si>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</si>
  <si>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</si>
  <si>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</si>
  <si>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</si>
  <si>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</si>
  <si>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</si>
  <si>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</si>
  <si>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</si>
  <si>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</si>
  <si>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</si>
  <si>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</si>
  <si>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</si>
  <si>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</si>
  <si>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</si>
  <si>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</si>
  <si>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</si>
  <si>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</si>
  <si>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</si>
  <si>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</si>
  <si>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</si>
  <si>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</si>
  <si>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</si>
  <si>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</si>
  <si>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</si>
  <si>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</si>
  <si>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</si>
  <si>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</si>
  <si>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</si>
  <si>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</si>
  <si>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>Incoming Liaisons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</si>
  <si>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</si>
  <si>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</si>
  <si>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</si>
  <si>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</si>
  <si>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</si>
  <si>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</si>
  <si>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</si>
  <si>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</si>
  <si>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</si>
  <si>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</si>
  <si>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</si>
  <si>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</si>
  <si>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</si>
  <si>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</si>
  <si>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</si>
  <si>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</si>
  <si>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</si>
  <si>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</si>
  <si>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</si>
  <si>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</si>
  <si>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</si>
  <si>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 xml:space="preserve">    3.10</t>
  </si>
  <si>
    <t>Wednesday Topics</t>
  </si>
  <si>
    <t xml:space="preserve">    3.11</t>
  </si>
  <si>
    <t xml:space="preserve">    3.12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</si>
  <si>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</si>
  <si>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</si>
  <si>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</si>
  <si>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</si>
  <si>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</si>
  <si>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</si>
  <si>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</si>
  <si>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</si>
  <si>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</si>
  <si>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</si>
  <si>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</si>
  <si>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</si>
  <si>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</si>
  <si>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</si>
  <si>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</si>
  <si>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</si>
  <si>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</si>
  <si>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</si>
  <si>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</si>
  <si>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</si>
  <si>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</si>
  <si>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</si>
  <si>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</si>
  <si>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</si>
  <si>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</si>
  <si>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</si>
  <si>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</si>
  <si>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</si>
  <si>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</si>
  <si>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</si>
  <si>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</si>
  <si>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</si>
  <si>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</si>
  <si>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</si>
  <si>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</si>
  <si>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</si>
  <si>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</si>
  <si>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</si>
  <si>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</si>
  <si>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</si>
  <si>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</si>
  <si>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</si>
  <si>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</si>
  <si>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</si>
  <si>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</si>
  <si>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</si>
  <si>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</si>
  <si>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</si>
  <si>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</si>
  <si>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</si>
  <si>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</si>
  <si>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</si>
  <si>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</si>
  <si>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</si>
  <si>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</si>
  <si>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</si>
  <si>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</si>
  <si>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</si>
  <si>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</si>
  <si>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</si>
  <si>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</si>
  <si>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</si>
  <si>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</si>
  <si>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</si>
  <si>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</si>
  <si>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</si>
  <si>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</si>
  <si>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</si>
  <si>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</si>
  <si>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</si>
  <si>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</si>
  <si>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</si>
  <si>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</si>
  <si>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</si>
  <si>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</si>
  <si>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</si>
  <si>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</si>
  <si>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</si>
  <si>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Internal (802) liaisons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</si>
  <si>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</si>
  <si>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</si>
  <si>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</si>
  <si>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</si>
  <si>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</si>
  <si>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</si>
  <si>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</si>
  <si>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</si>
  <si>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</si>
  <si>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 xml:space="preserve">    5.3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</si>
  <si>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</si>
  <si>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</si>
  <si>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</si>
  <si>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</si>
  <si>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</si>
  <si>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</si>
  <si>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</si>
  <si>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</si>
  <si>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</si>
  <si>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</si>
  <si>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</si>
  <si>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</si>
  <si>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</si>
  <si>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</si>
  <si>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</si>
  <si>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</si>
  <si>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</si>
  <si>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</si>
  <si>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</si>
  <si>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</si>
  <si>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 xml:space="preserve">      3.1.5</t>
  </si>
  <si>
    <t>Timeline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</si>
  <si>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</si>
  <si>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</si>
  <si>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</si>
  <si>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</si>
  <si>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</si>
  <si>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</si>
  <si>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</si>
  <si>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</si>
  <si>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</si>
  <si>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</si>
  <si>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</si>
  <si>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</si>
  <si>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</si>
  <si>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</si>
  <si>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</si>
  <si>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</si>
  <si>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</si>
  <si>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</si>
  <si>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</si>
  <si>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</si>
  <si>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</si>
  <si>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</si>
  <si>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</si>
  <si>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</si>
  <si>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</si>
  <si>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</si>
  <si>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</si>
  <si>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</si>
  <si>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</si>
  <si>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</si>
  <si>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</si>
  <si>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</si>
  <si>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</si>
  <si>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</si>
  <si>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</si>
  <si>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</si>
  <si>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</si>
  <si>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</si>
  <si>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</si>
  <si>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</si>
  <si>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</si>
  <si>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</si>
  <si>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</si>
  <si>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</si>
  <si>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</si>
  <si>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</si>
  <si>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</si>
  <si>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</si>
  <si>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</si>
  <si>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</si>
  <si>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</si>
  <si>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</si>
  <si>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</si>
  <si>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</si>
  <si>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</si>
  <si>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</si>
  <si>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</si>
  <si>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</si>
  <si>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</si>
  <si>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</si>
  <si>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</si>
  <si>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</si>
  <si>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</si>
  <si>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</si>
  <si>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</si>
  <si>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JTC1 EC SC</t>
  </si>
  <si>
    <t>ISO/IEC JTC1/SC6  IEEE 802 Executive Committee Standing Committee</t>
  </si>
  <si>
    <t>Reg fixed slot</t>
  </si>
  <si>
    <t>TGaj</t>
  </si>
  <si>
    <t>Front table introductions. Introduce IEEE-SA staff representative, if present.</t>
  </si>
  <si>
    <t>IEEE 802 LMSC rules changes</t>
  </si>
  <si>
    <t xml:space="preserve">        2.1.2.9</t>
  </si>
  <si>
    <t>WBA request for clarification of location fields</t>
  </si>
  <si>
    <t>Reminder about wireless chairs meeting</t>
  </si>
  <si>
    <t xml:space="preserve">    7.3</t>
  </si>
  <si>
    <t>147th IEEE 802.11 WIRELESS LOCAL AREA NETWORKS SESSION</t>
  </si>
  <si>
    <t>Hilton Athens, Athens, Greece</t>
  </si>
  <si>
    <t>September 14-19, 2014</t>
  </si>
  <si>
    <t>doc.: IEEE 802.11-14/997r0</t>
  </si>
  <si>
    <t>Sept 2014</t>
  </si>
  <si>
    <t>TBD</t>
  </si>
  <si>
    <t>Not meeting this session</t>
  </si>
  <si>
    <t>https://mentor.ieee.org/802.11/dcn/11-14-</t>
  </si>
  <si>
    <t>https://mentor.ieee.org/802.11/dcn/11-14-0998</t>
  </si>
  <si>
    <t>https://mentor.ieee.org/802.11/dcn/11-14-0999</t>
  </si>
  <si>
    <t>https://mentor.ieee.org/802.11/dcn/11-14-0997</t>
  </si>
  <si>
    <t>802.11 WG Opening Plenary</t>
  </si>
  <si>
    <t>Wireless Opening Plenary</t>
  </si>
  <si>
    <t>Study Groups</t>
  </si>
  <si>
    <t>NG
60</t>
  </si>
  <si>
    <t>Editors Meeting</t>
  </si>
  <si>
    <t>Social</t>
  </si>
  <si>
    <t>Changes</t>
  </si>
  <si>
    <t xml:space="preserve">      2.3.1</t>
  </si>
  <si>
    <t>Summary of new and pending liaisons and processing this week</t>
  </si>
  <si>
    <t xml:space="preserve">      2.3.2</t>
  </si>
  <si>
    <t>Reports by 802.11 liaison officers</t>
  </si>
  <si>
    <t>Documentation project status</t>
  </si>
  <si>
    <t>Chaplin/Petrick</t>
  </si>
  <si>
    <t>https://mentor.ieee.org/802.11/dcn/11-14-1016</t>
  </si>
  <si>
    <t>https://mentor.ieee.org/802.11/dcn/11-14-1022</t>
  </si>
  <si>
    <t>https://mentor.ieee.org/802.11/dcn/11-14-1029</t>
  </si>
  <si>
    <t>https://mentor.ieee.org/802.11/dcn/11-14-1030</t>
  </si>
  <si>
    <t>https://mentor.ieee.org/802.11/dcn/11-14-1031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</si>
  <si>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</si>
  <si>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</si>
  <si>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</si>
  <si>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</si>
  <si>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</si>
  <si>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</si>
  <si>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</si>
  <si>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</si>
  <si>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</si>
  <si>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</si>
  <si>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</si>
  <si>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</si>
  <si>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</si>
  <si>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</si>
  <si>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</si>
  <si>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</si>
  <si>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</si>
  <si>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</si>
  <si>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</si>
  <si>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September 18,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</si>
  <si>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</si>
  <si>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</si>
  <si>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</si>
  <si>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</si>
  <si>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</si>
  <si>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</si>
  <si>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</si>
  <si>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</si>
  <si>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NG60 SG</t>
  </si>
  <si>
    <t>Next Generation 60 GHz</t>
  </si>
  <si>
    <t>Carlos Cordeiro (pro-tem)</t>
  </si>
  <si>
    <t>https://mentor.ieee.org/802.11/dcn/11-14-2015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</si>
  <si>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</si>
  <si>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</si>
  <si>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</si>
  <si>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- 16, 17, 18 Sept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</si>
  <si>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</si>
  <si>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</si>
  <si>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</si>
  <si>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</si>
  <si>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</si>
  <si>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</si>
  <si>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</si>
  <si>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</si>
  <si>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</si>
  <si>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</si>
  <si>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</si>
  <si>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</si>
  <si>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</si>
  <si>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https://mentor.ieee.org/802.11/dcn/11-14-1033</t>
  </si>
  <si>
    <t>https://mentor.ieee.org/802.11/dcn/11-14-1032</t>
  </si>
  <si>
    <t>Next Generation 60 GHz Study Group</t>
  </si>
  <si>
    <t>Joint meetings &amp; Reciprocal Credit</t>
  </si>
  <si>
    <t>Breakfast, breaks, Social logistics</t>
  </si>
  <si>
    <t>802 EC Privacy Recommendation SG</t>
  </si>
  <si>
    <t>Zuniga</t>
  </si>
  <si>
    <t>802.19 3GPP activities - explanation and status report</t>
  </si>
  <si>
    <t>Shellhammer (TBC)</t>
  </si>
  <si>
    <t>https://mentor.ieee.org/802.11/dcn/11-14-1036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</si>
</sst>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1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166" fontId="89" fillId="0" borderId="0"/>
    <xf numFmtId="0" fontId="89" fillId="0" borderId="0"/>
    <xf numFmtId="0" fontId="60" fillId="31" borderId="0" applyNumberFormat="0" applyBorder="0" applyAlignment="0" applyProtection="0"/>
    <xf numFmtId="165" fontId="11" fillId="0" borderId="0"/>
    <xf numFmtId="0" fontId="11" fillId="0" borderId="0"/>
    <xf numFmtId="0" fontId="7" fillId="65" borderId="0"/>
    <xf numFmtId="0" fontId="7" fillId="65" borderId="0"/>
    <xf numFmtId="165" fontId="11" fillId="0" borderId="0"/>
  </cellStyleXfs>
  <cellXfs count="544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2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2" borderId="23" xfId="0" quotePrefix="1" applyFont="1" applyFill="1" applyBorder="1" applyAlignment="1">
      <alignment horizontal="center" vertical="center" wrapText="1"/>
    </xf>
    <xf numFmtId="0" fontId="19" fillId="32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 wrapText="1"/>
    </xf>
    <xf numFmtId="0" fontId="19" fillId="38" borderId="23" xfId="0" applyFont="1" applyFill="1" applyBorder="1" applyAlignment="1">
      <alignment horizontal="center" vertical="center"/>
    </xf>
    <xf numFmtId="0" fontId="19" fillId="38" borderId="23" xfId="0" applyFont="1" applyFill="1" applyBorder="1" applyAlignment="1">
      <alignment horizontal="center" vertical="center" wrapText="1"/>
    </xf>
    <xf numFmtId="0" fontId="18" fillId="38" borderId="0" xfId="0" applyFont="1" applyFill="1" applyBorder="1"/>
    <xf numFmtId="0" fontId="18" fillId="32" borderId="0" xfId="0" applyFont="1" applyFill="1" applyBorder="1"/>
    <xf numFmtId="0" fontId="0" fillId="38" borderId="0" xfId="0" applyFill="1" applyBorder="1"/>
    <xf numFmtId="0" fontId="18" fillId="32" borderId="21" xfId="0" applyFont="1" applyFill="1" applyBorder="1"/>
    <xf numFmtId="0" fontId="18" fillId="32" borderId="15" xfId="0" applyFont="1" applyFill="1" applyBorder="1"/>
    <xf numFmtId="0" fontId="18" fillId="38" borderId="21" xfId="0" applyFont="1" applyFill="1" applyBorder="1"/>
    <xf numFmtId="0" fontId="18" fillId="38" borderId="15" xfId="0" applyFont="1" applyFill="1" applyBorder="1"/>
    <xf numFmtId="0" fontId="0" fillId="38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2" borderId="0" xfId="0" applyFont="1" applyFill="1" applyAlignment="1">
      <alignment horizontal="center" vertical="center" wrapText="1"/>
    </xf>
    <xf numFmtId="0" fontId="14" fillId="32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39" borderId="0" xfId="0" applyFont="1" applyFill="1"/>
    <xf numFmtId="0" fontId="7" fillId="39" borderId="0" xfId="0" applyFont="1" applyFill="1"/>
    <xf numFmtId="0" fontId="0" fillId="39" borderId="0" xfId="0" applyFill="1"/>
    <xf numFmtId="0" fontId="0" fillId="33" borderId="0" xfId="0" applyFill="1"/>
    <xf numFmtId="165" fontId="66" fillId="33" borderId="0" xfId="61" applyNumberFormat="1" applyFont="1" applyFill="1" applyBorder="1" applyAlignment="1" applyProtection="1">
      <alignment horizontal="left" vertical="center" indent="3"/>
    </xf>
    <xf numFmtId="0" fontId="7" fillId="41" borderId="0" xfId="0" applyFont="1" applyFill="1"/>
    <xf numFmtId="0" fontId="0" fillId="41" borderId="0" xfId="0" applyFill="1"/>
    <xf numFmtId="0" fontId="10" fillId="41" borderId="0" xfId="61" applyFill="1" applyAlignment="1" applyProtection="1"/>
    <xf numFmtId="0" fontId="18" fillId="33" borderId="0" xfId="0" applyFont="1" applyFill="1"/>
    <xf numFmtId="0" fontId="18" fillId="41" borderId="0" xfId="0" applyFont="1" applyFill="1"/>
    <xf numFmtId="165" fontId="37" fillId="41" borderId="0" xfId="61" applyNumberFormat="1" applyFont="1" applyFill="1" applyBorder="1" applyAlignment="1" applyProtection="1">
      <alignment horizontal="left" vertical="center" indent="3"/>
    </xf>
    <xf numFmtId="0" fontId="0" fillId="42" borderId="0" xfId="0" applyFill="1"/>
    <xf numFmtId="0" fontId="77" fillId="42" borderId="0" xfId="0" applyFont="1" applyFill="1"/>
    <xf numFmtId="0" fontId="18" fillId="42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8" borderId="21" xfId="0" applyFill="1" applyBorder="1"/>
    <xf numFmtId="0" fontId="0" fillId="38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3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39" borderId="23" xfId="0" quotePrefix="1" applyFont="1" applyFill="1" applyBorder="1" applyAlignment="1">
      <alignment horizontal="center" vertical="center" wrapText="1"/>
    </xf>
    <xf numFmtId="0" fontId="9" fillId="39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5" borderId="0" xfId="0" applyFont="1" applyFill="1" applyBorder="1" applyAlignment="1">
      <alignment vertical="center" wrapText="1"/>
    </xf>
    <xf numFmtId="0" fontId="15" fillId="45" borderId="0" xfId="0" applyFont="1" applyFill="1" applyBorder="1"/>
    <xf numFmtId="0" fontId="80" fillId="45" borderId="0" xfId="0" applyFont="1" applyFill="1" applyBorder="1"/>
    <xf numFmtId="0" fontId="79" fillId="0" borderId="0" xfId="0" applyFont="1" applyFill="1"/>
    <xf numFmtId="0" fontId="8" fillId="46" borderId="26" xfId="0" applyFont="1" applyFill="1" applyBorder="1" applyAlignment="1">
      <alignment horizontal="center" vertical="center"/>
    </xf>
    <xf numFmtId="168" fontId="8" fillId="46" borderId="14" xfId="0" applyNumberFormat="1" applyFont="1" applyFill="1" applyBorder="1" applyAlignment="1">
      <alignment horizontal="center" vertical="center"/>
    </xf>
    <xf numFmtId="0" fontId="22" fillId="45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2" borderId="24" xfId="0" applyFont="1" applyFill="1" applyBorder="1"/>
    <xf numFmtId="0" fontId="18" fillId="32" borderId="11" xfId="0" applyFont="1" applyFill="1" applyBorder="1"/>
    <xf numFmtId="0" fontId="18" fillId="32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8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2" borderId="22" xfId="0" applyFont="1" applyFill="1" applyBorder="1"/>
    <xf numFmtId="0" fontId="10" fillId="48" borderId="0" xfId="61" applyFill="1" applyAlignment="1" applyProtection="1"/>
    <xf numFmtId="0" fontId="0" fillId="48" borderId="0" xfId="0" applyFill="1"/>
    <xf numFmtId="0" fontId="84" fillId="48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49" fontId="9" fillId="46" borderId="0" xfId="0" applyNumberFormat="1" applyFont="1" applyFill="1" applyAlignment="1">
      <alignment horizontal="center" wrapText="1"/>
    </xf>
    <xf numFmtId="49" fontId="9" fillId="51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1" borderId="0" xfId="0" quotePrefix="1" applyNumberFormat="1" applyFont="1" applyFill="1" applyAlignment="1">
      <alignment wrapText="1"/>
    </xf>
    <xf numFmtId="49" fontId="18" fillId="52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1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1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6" borderId="0" xfId="0" applyNumberFormat="1" applyFont="1" applyFill="1" applyAlignment="1">
      <alignment horizontal="center" wrapText="1"/>
    </xf>
    <xf numFmtId="1" fontId="9" fillId="51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1" borderId="0" xfId="0" applyNumberFormat="1" applyFont="1" applyFill="1" applyAlignment="1">
      <alignment wrapText="1"/>
    </xf>
    <xf numFmtId="1" fontId="18" fillId="52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1" borderId="0" xfId="0" applyFill="1"/>
    <xf numFmtId="0" fontId="18" fillId="51" borderId="0" xfId="0" applyFont="1" applyFill="1"/>
    <xf numFmtId="0" fontId="10" fillId="51" borderId="0" xfId="61" applyFill="1" applyAlignment="1" applyProtection="1"/>
    <xf numFmtId="0" fontId="10" fillId="42" borderId="0" xfId="61" applyFill="1" applyAlignment="1" applyProtection="1"/>
    <xf numFmtId="0" fontId="10" fillId="39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56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90" fillId="51" borderId="0" xfId="0" applyFont="1" applyFill="1" applyAlignment="1">
      <alignment horizontal="center"/>
    </xf>
    <xf numFmtId="49" fontId="9" fillId="51" borderId="25" xfId="0" applyNumberFormat="1" applyFont="1" applyFill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166" fontId="91" fillId="26" borderId="0" xfId="104" applyFont="1" applyFill="1"/>
    <xf numFmtId="166" fontId="41" fillId="60" borderId="0" xfId="93" applyFont="1" applyFill="1" applyBorder="1" applyAlignment="1">
      <alignment vertical="center"/>
    </xf>
    <xf numFmtId="20" fontId="41" fillId="60" borderId="0" xfId="93" applyNumberFormat="1" applyFont="1" applyFill="1" applyBorder="1" applyAlignment="1">
      <alignment horizontal="center" vertical="center"/>
    </xf>
    <xf numFmtId="166" fontId="89" fillId="0" borderId="0" xfId="104"/>
    <xf numFmtId="166" fontId="89" fillId="26" borderId="0" xfId="104" applyFill="1"/>
    <xf numFmtId="166" fontId="41" fillId="60" borderId="0" xfId="93" applyFont="1" applyFill="1" applyBorder="1" applyAlignment="1">
      <alignment horizontal="center" vertical="center"/>
    </xf>
    <xf numFmtId="166" fontId="92" fillId="61" borderId="0" xfId="93" applyFont="1" applyFill="1" applyBorder="1" applyAlignment="1">
      <alignment horizontal="center" vertical="center"/>
    </xf>
    <xf numFmtId="166" fontId="16" fillId="62" borderId="0" xfId="93" applyFont="1" applyFill="1" applyAlignment="1">
      <alignment vertical="center"/>
    </xf>
    <xf numFmtId="166" fontId="19" fillId="62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7" applyNumberFormat="1" applyFont="1" applyFill="1" applyAlignment="1" applyProtection="1">
      <alignment horizontal="left" vertical="center"/>
      <protection locked="0"/>
    </xf>
    <xf numFmtId="165" fontId="18" fillId="25" borderId="0" xfId="107" applyFont="1" applyFill="1" applyAlignment="1" applyProtection="1">
      <alignment vertical="center"/>
      <protection locked="0"/>
    </xf>
    <xf numFmtId="165" fontId="18" fillId="25" borderId="0" xfId="107" applyNumberFormat="1" applyFont="1" applyFill="1" applyAlignment="1" applyProtection="1">
      <alignment vertical="center"/>
      <protection locked="0"/>
    </xf>
    <xf numFmtId="20" fontId="18" fillId="25" borderId="0" xfId="107" applyNumberFormat="1" applyFont="1" applyFill="1" applyAlignment="1" applyProtection="1">
      <alignment horizontal="center" vertical="center"/>
      <protection locked="0"/>
    </xf>
    <xf numFmtId="165" fontId="7" fillId="25" borderId="0" xfId="107" applyFont="1" applyFill="1" applyAlignment="1" applyProtection="1">
      <alignment vertical="center"/>
      <protection locked="0"/>
    </xf>
    <xf numFmtId="166" fontId="9" fillId="61" borderId="0" xfId="93" applyFont="1" applyFill="1" applyBorder="1" applyAlignment="1">
      <alignment vertical="center"/>
    </xf>
    <xf numFmtId="165" fontId="20" fillId="61" borderId="0" xfId="107" quotePrefix="1" applyNumberFormat="1" applyFont="1" applyFill="1" applyAlignment="1" applyProtection="1">
      <alignment horizontal="left" vertical="center"/>
      <protection locked="0"/>
    </xf>
    <xf numFmtId="165" fontId="18" fillId="61" borderId="0" xfId="107" applyFont="1" applyFill="1" applyAlignment="1" applyProtection="1">
      <alignment vertical="center"/>
      <protection locked="0"/>
    </xf>
    <xf numFmtId="165" fontId="20" fillId="61" borderId="0" xfId="107" applyNumberFormat="1" applyFont="1" applyFill="1" applyAlignment="1" applyProtection="1">
      <alignment horizontal="left" vertical="center"/>
      <protection locked="0"/>
    </xf>
    <xf numFmtId="165" fontId="18" fillId="61" borderId="0" xfId="107" applyNumberFormat="1" applyFont="1" applyFill="1" applyAlignment="1" applyProtection="1">
      <alignment vertical="center"/>
      <protection locked="0"/>
    </xf>
    <xf numFmtId="20" fontId="93" fillId="32" borderId="0" xfId="106" applyNumberFormat="1" applyFont="1" applyFill="1" applyAlignment="1" applyProtection="1">
      <alignment horizontal="center" vertical="center"/>
      <protection locked="0"/>
    </xf>
    <xf numFmtId="165" fontId="7" fillId="61" borderId="0" xfId="107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7" quotePrefix="1" applyNumberFormat="1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vertical="center"/>
      <protection locked="0"/>
    </xf>
    <xf numFmtId="165" fontId="18" fillId="0" borderId="0" xfId="107" applyNumberFormat="1" applyFont="1" applyFill="1" applyAlignment="1" applyProtection="1">
      <alignment horizontal="left" vertical="center"/>
      <protection locked="0"/>
    </xf>
    <xf numFmtId="165" fontId="20" fillId="0" borderId="0" xfId="107" applyNumberFormat="1" applyFont="1" applyFill="1" applyAlignment="1" applyProtection="1">
      <alignment horizontal="left" vertical="center"/>
      <protection locked="0"/>
    </xf>
    <xf numFmtId="165" fontId="18" fillId="0" borderId="0" xfId="107" applyNumberFormat="1" applyFont="1" applyFill="1" applyAlignment="1" applyProtection="1">
      <alignment vertical="center"/>
      <protection locked="0"/>
    </xf>
    <xf numFmtId="20" fontId="18" fillId="0" borderId="0" xfId="107" applyNumberFormat="1" applyFont="1" applyFill="1" applyAlignment="1" applyProtection="1">
      <alignment horizontal="center" vertical="center"/>
      <protection locked="0"/>
    </xf>
    <xf numFmtId="165" fontId="7" fillId="0" borderId="0" xfId="107" applyFont="1" applyFill="1" applyAlignment="1" applyProtection="1">
      <alignment vertical="center"/>
      <protection locked="0"/>
    </xf>
    <xf numFmtId="165" fontId="18" fillId="61" borderId="0" xfId="107" applyNumberFormat="1" applyFont="1" applyFill="1" applyAlignment="1" applyProtection="1">
      <alignment horizontal="left" vertical="center"/>
      <protection locked="0"/>
    </xf>
    <xf numFmtId="20" fontId="18" fillId="61" borderId="0" xfId="107" applyNumberFormat="1" applyFont="1" applyFill="1" applyAlignment="1" applyProtection="1">
      <alignment horizontal="center" vertical="center"/>
      <protection locked="0"/>
    </xf>
    <xf numFmtId="165" fontId="18" fillId="0" borderId="0" xfId="107" quotePrefix="1" applyNumberFormat="1" applyFont="1" applyFill="1" applyAlignment="1" applyProtection="1">
      <alignment horizontal="left" vertical="center"/>
      <protection locked="0"/>
    </xf>
    <xf numFmtId="20" fontId="18" fillId="63" borderId="0" xfId="107" applyNumberFormat="1" applyFont="1" applyFill="1" applyAlignment="1" applyProtection="1">
      <alignment horizontal="center" vertical="center"/>
      <protection locked="0"/>
    </xf>
    <xf numFmtId="165" fontId="18" fillId="61" borderId="0" xfId="107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horizontal="left" vertical="center"/>
      <protection locked="0"/>
    </xf>
    <xf numFmtId="165" fontId="18" fillId="61" borderId="0" xfId="107" quotePrefix="1" applyFont="1" applyFill="1" applyAlignment="1" applyProtection="1">
      <alignment horizontal="left" vertical="center"/>
      <protection locked="0"/>
    </xf>
    <xf numFmtId="166" fontId="89" fillId="26" borderId="0" xfId="104" applyFill="1" applyAlignment="1">
      <alignment horizontal="center"/>
    </xf>
    <xf numFmtId="165" fontId="20" fillId="63" borderId="0" xfId="107" quotePrefix="1" applyNumberFormat="1" applyFont="1" applyFill="1" applyAlignment="1" applyProtection="1">
      <alignment horizontal="left" vertical="center"/>
      <protection locked="0"/>
    </xf>
    <xf numFmtId="166" fontId="89" fillId="26" borderId="27" xfId="104" applyFill="1" applyBorder="1" applyAlignment="1">
      <alignment vertical="center"/>
    </xf>
    <xf numFmtId="166" fontId="9" fillId="63" borderId="0" xfId="93" applyFont="1" applyFill="1" applyBorder="1" applyAlignment="1">
      <alignment vertical="center"/>
    </xf>
    <xf numFmtId="165" fontId="18" fillId="63" borderId="0" xfId="107" applyFont="1" applyFill="1" applyAlignment="1" applyProtection="1">
      <alignment vertical="center"/>
      <protection locked="0"/>
    </xf>
    <xf numFmtId="165" fontId="18" fillId="63" borderId="0" xfId="107" applyNumberFormat="1" applyFont="1" applyFill="1" applyAlignment="1" applyProtection="1">
      <alignment horizontal="left" vertical="center"/>
      <protection locked="0"/>
    </xf>
    <xf numFmtId="165" fontId="18" fillId="63" borderId="0" xfId="107" applyNumberFormat="1" applyFont="1" applyFill="1" applyAlignment="1" applyProtection="1">
      <alignment vertical="center"/>
      <protection locked="0"/>
    </xf>
    <xf numFmtId="165" fontId="7" fillId="63" borderId="0" xfId="107" applyFont="1" applyFill="1" applyAlignment="1" applyProtection="1">
      <alignment vertical="center"/>
      <protection locked="0"/>
    </xf>
    <xf numFmtId="165" fontId="20" fillId="63" borderId="0" xfId="107" applyNumberFormat="1" applyFont="1" applyFill="1" applyAlignment="1" applyProtection="1">
      <alignment horizontal="left" vertical="center"/>
      <protection locked="0"/>
    </xf>
    <xf numFmtId="165" fontId="94" fillId="64" borderId="0" xfId="108" applyNumberFormat="1" applyFont="1" applyFill="1" applyBorder="1" applyAlignment="1">
      <alignment horizontal="left" vertical="center"/>
    </xf>
    <xf numFmtId="0" fontId="94" fillId="64" borderId="0" xfId="108" applyNumberFormat="1" applyFont="1" applyFill="1" applyBorder="1" applyAlignment="1">
      <alignment horizontal="center" vertical="center"/>
    </xf>
    <xf numFmtId="165" fontId="20" fillId="64" borderId="0" xfId="107" applyNumberFormat="1" applyFont="1" applyFill="1" applyBorder="1" applyAlignment="1" applyProtection="1">
      <alignment horizontal="left" vertical="center"/>
    </xf>
    <xf numFmtId="165" fontId="18" fillId="64" borderId="0" xfId="107" applyFont="1" applyFill="1" applyBorder="1" applyAlignment="1">
      <alignment vertical="center"/>
    </xf>
    <xf numFmtId="0" fontId="41" fillId="25" borderId="0" xfId="109" applyFont="1" applyFill="1" applyBorder="1" applyAlignment="1">
      <alignment vertical="center"/>
    </xf>
    <xf numFmtId="20" fontId="41" fillId="25" borderId="0" xfId="109" applyNumberFormat="1" applyFont="1" applyFill="1" applyBorder="1" applyAlignment="1">
      <alignment horizontal="center" vertical="center"/>
    </xf>
    <xf numFmtId="165" fontId="94" fillId="61" borderId="0" xfId="108" applyNumberFormat="1" applyFont="1" applyFill="1" applyBorder="1" applyAlignment="1">
      <alignment horizontal="left" vertical="center"/>
    </xf>
    <xf numFmtId="0" fontId="20" fillId="61" borderId="0" xfId="108" applyNumberFormat="1" applyFont="1" applyFill="1" applyBorder="1" applyAlignment="1" applyProtection="1">
      <alignment horizontal="left" vertical="center"/>
    </xf>
    <xf numFmtId="165" fontId="18" fillId="61" borderId="0" xfId="107" applyFont="1" applyFill="1" applyBorder="1" applyAlignment="1">
      <alignment vertical="center"/>
    </xf>
    <xf numFmtId="0" fontId="41" fillId="61" borderId="0" xfId="109" applyFont="1" applyFill="1" applyBorder="1" applyAlignment="1">
      <alignment vertical="center"/>
    </xf>
    <xf numFmtId="20" fontId="41" fillId="61" borderId="0" xfId="109" applyNumberFormat="1" applyFont="1" applyFill="1" applyBorder="1" applyAlignment="1">
      <alignment horizontal="center" vertical="center"/>
    </xf>
    <xf numFmtId="0" fontId="20" fillId="64" borderId="0" xfId="108" applyNumberFormat="1" applyFont="1" applyFill="1" applyBorder="1" applyAlignment="1" applyProtection="1">
      <alignment horizontal="left" vertical="center"/>
    </xf>
    <xf numFmtId="165" fontId="7" fillId="64" borderId="0" xfId="107" applyFont="1" applyFill="1" applyBorder="1" applyAlignment="1">
      <alignment vertical="center"/>
    </xf>
    <xf numFmtId="0" fontId="95" fillId="61" borderId="0" xfId="104" applyNumberFormat="1" applyFont="1" applyFill="1" applyBorder="1" applyAlignment="1">
      <alignment vertical="center"/>
    </xf>
    <xf numFmtId="165" fontId="7" fillId="61" borderId="0" xfId="107" applyFont="1" applyFill="1" applyBorder="1" applyAlignment="1">
      <alignment vertical="center"/>
    </xf>
    <xf numFmtId="0" fontId="95" fillId="64" borderId="0" xfId="104" applyNumberFormat="1" applyFont="1" applyFill="1" applyBorder="1" applyAlignment="1">
      <alignment vertical="center"/>
    </xf>
    <xf numFmtId="0" fontId="15" fillId="61" borderId="0" xfId="109" applyFont="1" applyFill="1" applyBorder="1" applyAlignment="1">
      <alignment vertical="center"/>
    </xf>
    <xf numFmtId="0" fontId="85" fillId="24" borderId="0" xfId="109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0" fillId="0" borderId="0" xfId="0"/>
    <xf numFmtId="0" fontId="24" fillId="29" borderId="0" xfId="109" applyFont="1" applyFill="1" applyBorder="1" applyAlignment="1">
      <alignment vertical="center"/>
    </xf>
    <xf numFmtId="0" fontId="92" fillId="29" borderId="0" xfId="109" applyFont="1" applyFill="1" applyBorder="1" applyAlignment="1">
      <alignment horizontal="center" vertical="center"/>
    </xf>
    <xf numFmtId="0" fontId="19" fillId="29" borderId="0" xfId="109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61" borderId="0" xfId="73" applyFont="1" applyFill="1" applyBorder="1" applyAlignment="1">
      <alignment horizontal="left" vertical="center"/>
    </xf>
    <xf numFmtId="165" fontId="17" fillId="61" borderId="0" xfId="73" applyFont="1" applyFill="1" applyBorder="1" applyAlignment="1">
      <alignment horizontal="center" vertical="center"/>
    </xf>
    <xf numFmtId="165" fontId="17" fillId="61" borderId="0" xfId="73" quotePrefix="1" applyFont="1" applyFill="1" applyBorder="1" applyAlignment="1">
      <alignment horizontal="center" vertical="center"/>
    </xf>
    <xf numFmtId="20" fontId="17" fillId="61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20" fillId="61" borderId="0" xfId="73" quotePrefix="1" applyNumberFormat="1" applyFont="1" applyFill="1" applyAlignment="1" applyProtection="1">
      <alignment horizontal="left" vertical="center"/>
      <protection locked="0"/>
    </xf>
    <xf numFmtId="165" fontId="18" fillId="61" borderId="0" xfId="73" applyFont="1" applyFill="1" applyAlignment="1" applyProtection="1">
      <alignment vertical="center"/>
      <protection locked="0"/>
    </xf>
    <xf numFmtId="0" fontId="18" fillId="61" borderId="0" xfId="110" applyFont="1" applyFill="1" applyAlignment="1" applyProtection="1">
      <alignment vertical="center" wrapText="1"/>
      <protection locked="0"/>
    </xf>
    <xf numFmtId="165" fontId="20" fillId="61" borderId="0" xfId="73" applyNumberFormat="1" applyFont="1" applyFill="1" applyAlignment="1" applyProtection="1">
      <alignment horizontal="left" vertical="center"/>
      <protection locked="0"/>
    </xf>
    <xf numFmtId="165" fontId="18" fillId="61" borderId="0" xfId="73" applyNumberFormat="1" applyFont="1" applyFill="1" applyAlignment="1" applyProtection="1">
      <alignment horizontal="center" vertical="center"/>
      <protection locked="0"/>
    </xf>
    <xf numFmtId="20" fontId="18" fillId="61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61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2" borderId="0" xfId="110" applyFont="1" applyFill="1" applyBorder="1" applyAlignment="1">
      <alignment vertical="center"/>
    </xf>
    <xf numFmtId="165" fontId="18" fillId="61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64" borderId="0" xfId="73" applyFont="1" applyFill="1" applyBorder="1" applyAlignment="1">
      <alignment vertical="center"/>
    </xf>
    <xf numFmtId="165" fontId="18" fillId="61" borderId="0" xfId="73" applyFont="1" applyFill="1" applyBorder="1" applyAlignment="1">
      <alignment vertical="center"/>
    </xf>
    <xf numFmtId="0" fontId="9" fillId="61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4" fillId="61" borderId="0" xfId="111" applyFont="1" applyFill="1" applyBorder="1" applyAlignment="1">
      <alignment horizontal="left" vertical="center"/>
    </xf>
    <xf numFmtId="165" fontId="20" fillId="61" borderId="0" xfId="73" applyNumberFormat="1" applyFont="1" applyFill="1" applyBorder="1" applyAlignment="1" applyProtection="1">
      <alignment horizontal="left" vertical="center"/>
    </xf>
    <xf numFmtId="49" fontId="20" fillId="61" borderId="0" xfId="73" applyNumberFormat="1" applyFont="1" applyFill="1" applyBorder="1" applyAlignment="1" applyProtection="1">
      <alignment horizontal="left" vertical="center"/>
    </xf>
    <xf numFmtId="0" fontId="41" fillId="61" borderId="0" xfId="110" applyFont="1" applyFill="1" applyBorder="1" applyAlignment="1">
      <alignment vertical="center"/>
    </xf>
    <xf numFmtId="20" fontId="41" fillId="61" borderId="0" xfId="110" applyNumberFormat="1" applyFont="1" applyFill="1" applyBorder="1" applyAlignment="1">
      <alignment horizontal="center" vertical="center"/>
    </xf>
    <xf numFmtId="165" fontId="94" fillId="64" borderId="0" xfId="111" applyFont="1" applyFill="1" applyBorder="1" applyAlignment="1">
      <alignment horizontal="left" vertical="center"/>
    </xf>
    <xf numFmtId="0" fontId="94" fillId="64" borderId="0" xfId="111" applyNumberFormat="1" applyFont="1" applyFill="1" applyBorder="1" applyAlignment="1">
      <alignment horizontal="center" vertical="center"/>
    </xf>
    <xf numFmtId="165" fontId="20" fillId="64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5" fillId="61" borderId="0" xfId="69" applyFont="1" applyFill="1" applyBorder="1" applyAlignment="1">
      <alignment vertical="center"/>
    </xf>
    <xf numFmtId="0" fontId="20" fillId="61" borderId="0" xfId="111" applyNumberFormat="1" applyFont="1" applyFill="1" applyBorder="1" applyAlignment="1" applyProtection="1">
      <alignment horizontal="left" vertical="center"/>
    </xf>
    <xf numFmtId="0" fontId="95" fillId="64" borderId="0" xfId="69" applyFont="1" applyFill="1" applyBorder="1" applyAlignment="1">
      <alignment vertical="center"/>
    </xf>
    <xf numFmtId="0" fontId="20" fillId="64" borderId="0" xfId="111" applyNumberFormat="1" applyFont="1" applyFill="1" applyBorder="1" applyAlignment="1" applyProtection="1">
      <alignment horizontal="left" vertical="center"/>
    </xf>
    <xf numFmtId="165" fontId="7" fillId="64" borderId="0" xfId="73" applyFont="1" applyFill="1" applyBorder="1" applyAlignment="1">
      <alignment vertical="center"/>
    </xf>
    <xf numFmtId="165" fontId="7" fillId="61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61" borderId="0" xfId="110" applyFont="1" applyFill="1" applyBorder="1" applyAlignment="1">
      <alignment vertical="center"/>
    </xf>
    <xf numFmtId="0" fontId="7" fillId="0" borderId="0" xfId="69"/>
    <xf numFmtId="0" fontId="96" fillId="24" borderId="0" xfId="73" applyNumberFormat="1" applyFont="1" applyFill="1" applyAlignment="1" applyProtection="1">
      <alignment horizontal="left" vertical="center"/>
      <protection locked="0"/>
    </xf>
    <xf numFmtId="165" fontId="96" fillId="24" borderId="0" xfId="73" applyNumberFormat="1" applyFont="1" applyFill="1" applyAlignment="1" applyProtection="1">
      <alignment horizontal="left" vertical="center"/>
      <protection locked="0"/>
    </xf>
    <xf numFmtId="0" fontId="96" fillId="24" borderId="0" xfId="110" applyFont="1" applyFill="1" applyAlignment="1" applyProtection="1">
      <alignment vertical="center" wrapText="1"/>
      <protection locked="0"/>
    </xf>
    <xf numFmtId="165" fontId="96" fillId="24" borderId="0" xfId="73" applyNumberFormat="1" applyFont="1" applyFill="1" applyAlignment="1" applyProtection="1">
      <alignment vertical="center"/>
      <protection locked="0"/>
    </xf>
    <xf numFmtId="20" fontId="96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9" applyFont="1" applyFill="1" applyBorder="1" applyAlignment="1">
      <alignment vertical="center"/>
    </xf>
    <xf numFmtId="20" fontId="41" fillId="0" borderId="0" xfId="109" applyNumberFormat="1" applyFont="1" applyFill="1" applyBorder="1" applyAlignment="1">
      <alignment horizontal="center" vertical="center"/>
    </xf>
    <xf numFmtId="20" fontId="9" fillId="46" borderId="0" xfId="0" applyNumberFormat="1" applyFont="1" applyFill="1" applyAlignment="1">
      <alignment horizontal="center" wrapText="1"/>
    </xf>
    <xf numFmtId="20" fontId="9" fillId="51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1" borderId="0" xfId="0" applyNumberFormat="1" applyFont="1" applyFill="1" applyAlignment="1">
      <alignment wrapText="1"/>
    </xf>
    <xf numFmtId="20" fontId="18" fillId="52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0" fillId="0" borderId="0" xfId="0"/>
    <xf numFmtId="0" fontId="18" fillId="39" borderId="0" xfId="0" applyFont="1" applyFill="1" applyAlignment="1">
      <alignment horizontal="left"/>
    </xf>
    <xf numFmtId="0" fontId="80" fillId="4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0" borderId="0" xfId="0" applyFont="1" applyFill="1" applyAlignment="1">
      <alignment horizontal="center" wrapText="1"/>
    </xf>
    <xf numFmtId="0" fontId="8" fillId="45" borderId="24" xfId="0" applyFont="1" applyFill="1" applyBorder="1" applyAlignment="1">
      <alignment horizontal="center" vertical="center" wrapText="1"/>
    </xf>
    <xf numFmtId="0" fontId="8" fillId="45" borderId="11" xfId="0" applyFont="1" applyFill="1" applyBorder="1" applyAlignment="1">
      <alignment horizontal="center" vertical="center" wrapText="1"/>
    </xf>
    <xf numFmtId="0" fontId="8" fillId="45" borderId="25" xfId="0" applyFont="1" applyFill="1" applyBorder="1" applyAlignment="1">
      <alignment horizontal="center" vertical="center" wrapText="1"/>
    </xf>
    <xf numFmtId="0" fontId="8" fillId="45" borderId="22" xfId="0" applyFont="1" applyFill="1" applyBorder="1" applyAlignment="1">
      <alignment horizontal="center" vertical="center" wrapText="1"/>
    </xf>
    <xf numFmtId="0" fontId="8" fillId="45" borderId="10" xfId="0" applyFont="1" applyFill="1" applyBorder="1" applyAlignment="1">
      <alignment horizontal="center" vertical="center" wrapText="1"/>
    </xf>
    <xf numFmtId="0" fontId="8" fillId="45" borderId="16" xfId="0" applyFont="1" applyFill="1" applyBorder="1" applyAlignment="1">
      <alignment horizontal="center" vertical="center" wrapText="1"/>
    </xf>
    <xf numFmtId="0" fontId="14" fillId="43" borderId="11" xfId="0" applyFont="1" applyFill="1" applyBorder="1" applyAlignment="1">
      <alignment horizontal="center" vertical="center" wrapText="1"/>
    </xf>
    <xf numFmtId="0" fontId="14" fillId="43" borderId="25" xfId="0" applyFont="1" applyFill="1" applyBorder="1" applyAlignment="1">
      <alignment horizontal="center" vertical="center" wrapText="1"/>
    </xf>
    <xf numFmtId="0" fontId="14" fillId="43" borderId="10" xfId="0" applyFont="1" applyFill="1" applyBorder="1" applyAlignment="1">
      <alignment horizontal="center" vertical="center" wrapText="1"/>
    </xf>
    <xf numFmtId="0" fontId="14" fillId="43" borderId="16" xfId="0" applyFont="1" applyFill="1" applyBorder="1" applyAlignment="1">
      <alignment horizontal="center" vertical="center" wrapText="1"/>
    </xf>
    <xf numFmtId="0" fontId="74" fillId="36" borderId="19" xfId="61" applyFont="1" applyFill="1" applyBorder="1" applyAlignment="1" applyProtection="1">
      <alignment horizontal="center" vertical="center" wrapText="1"/>
    </xf>
    <xf numFmtId="0" fontId="74" fillId="36" borderId="28" xfId="61" applyFont="1" applyFill="1" applyBorder="1" applyAlignment="1" applyProtection="1">
      <alignment horizontal="center" vertical="center" wrapText="1"/>
    </xf>
    <xf numFmtId="0" fontId="69" fillId="40" borderId="19" xfId="0" applyFont="1" applyFill="1" applyBorder="1" applyAlignment="1">
      <alignment horizontal="center" vertical="center"/>
    </xf>
    <xf numFmtId="0" fontId="69" fillId="40" borderId="28" xfId="0" applyFont="1" applyFill="1" applyBorder="1" applyAlignment="1">
      <alignment horizontal="center" vertical="center"/>
    </xf>
    <xf numFmtId="0" fontId="72" fillId="39" borderId="17" xfId="0" applyFont="1" applyFill="1" applyBorder="1" applyAlignment="1">
      <alignment horizontal="center" vertical="center" wrapText="1"/>
    </xf>
    <xf numFmtId="0" fontId="72" fillId="39" borderId="18" xfId="0" applyFont="1" applyFill="1" applyBorder="1" applyAlignment="1">
      <alignment horizontal="center" vertical="center" wrapText="1"/>
    </xf>
    <xf numFmtId="0" fontId="28" fillId="53" borderId="19" xfId="0" applyFont="1" applyFill="1" applyBorder="1" applyAlignment="1">
      <alignment horizontal="center" vertical="center"/>
    </xf>
    <xf numFmtId="0" fontId="28" fillId="53" borderId="28" xfId="0" applyFont="1" applyFill="1" applyBorder="1" applyAlignment="1">
      <alignment horizontal="center" vertical="center"/>
    </xf>
    <xf numFmtId="0" fontId="28" fillId="53" borderId="29" xfId="0" applyFont="1" applyFill="1" applyBorder="1" applyAlignment="1">
      <alignment horizontal="center" vertical="center"/>
    </xf>
    <xf numFmtId="0" fontId="69" fillId="30" borderId="19" xfId="61" applyFont="1" applyFill="1" applyBorder="1" applyAlignment="1" applyProtection="1">
      <alignment horizontal="center" vertical="center" wrapText="1"/>
    </xf>
    <xf numFmtId="0" fontId="69" fillId="30" borderId="28" xfId="61" applyFont="1" applyFill="1" applyBorder="1" applyAlignment="1" applyProtection="1">
      <alignment horizontal="center" vertical="center" wrapText="1"/>
    </xf>
    <xf numFmtId="0" fontId="40" fillId="29" borderId="19" xfId="61" applyFont="1" applyFill="1" applyBorder="1" applyAlignment="1" applyProtection="1">
      <alignment horizontal="center" vertical="center" wrapText="1"/>
    </xf>
    <xf numFmtId="0" fontId="40" fillId="29" borderId="28" xfId="61" applyFont="1" applyFill="1" applyBorder="1" applyAlignment="1" applyProtection="1">
      <alignment horizontal="center" vertical="center" wrapText="1"/>
    </xf>
    <xf numFmtId="0" fontId="61" fillId="34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29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0" borderId="29" xfId="0" applyFont="1" applyFill="1" applyBorder="1" applyAlignment="1">
      <alignment horizontal="center" vertical="center"/>
    </xf>
    <xf numFmtId="0" fontId="69" fillId="40" borderId="17" xfId="0" applyFont="1" applyFill="1" applyBorder="1" applyAlignment="1">
      <alignment horizontal="center" vertical="center"/>
    </xf>
    <xf numFmtId="0" fontId="28" fillId="54" borderId="19" xfId="0" applyFont="1" applyFill="1" applyBorder="1" applyAlignment="1">
      <alignment horizontal="center" vertical="center"/>
    </xf>
    <xf numFmtId="0" fontId="28" fillId="54" borderId="28" xfId="0" applyFont="1" applyFill="1" applyBorder="1" applyAlignment="1">
      <alignment horizontal="center" vertical="center"/>
    </xf>
    <xf numFmtId="0" fontId="28" fillId="54" borderId="29" xfId="0" applyFont="1" applyFill="1" applyBorder="1" applyAlignment="1">
      <alignment horizontal="center" vertical="center"/>
    </xf>
    <xf numFmtId="0" fontId="40" fillId="57" borderId="17" xfId="61" applyFont="1" applyFill="1" applyBorder="1" applyAlignment="1" applyProtection="1">
      <alignment horizontal="center" vertical="center" wrapText="1"/>
    </xf>
    <xf numFmtId="0" fontId="75" fillId="58" borderId="19" xfId="61" applyFont="1" applyFill="1" applyBorder="1" applyAlignment="1" applyProtection="1">
      <alignment horizontal="center" vertical="center" wrapText="1"/>
    </xf>
    <xf numFmtId="0" fontId="75" fillId="58" borderId="28" xfId="61" applyFont="1" applyFill="1" applyBorder="1" applyAlignment="1" applyProtection="1">
      <alignment horizontal="center" vertical="center" wrapText="1"/>
    </xf>
    <xf numFmtId="0" fontId="75" fillId="58" borderId="29" xfId="61" applyFont="1" applyFill="1" applyBorder="1" applyAlignment="1" applyProtection="1">
      <alignment horizontal="center" vertical="center" wrapText="1"/>
    </xf>
    <xf numFmtId="0" fontId="28" fillId="45" borderId="17" xfId="0" applyFont="1" applyFill="1" applyBorder="1" applyAlignment="1">
      <alignment horizontal="center" vertical="center"/>
    </xf>
    <xf numFmtId="0" fontId="28" fillId="55" borderId="19" xfId="0" applyFont="1" applyFill="1" applyBorder="1" applyAlignment="1">
      <alignment horizontal="center" vertical="center"/>
    </xf>
    <xf numFmtId="0" fontId="28" fillId="55" borderId="28" xfId="0" applyFont="1" applyFill="1" applyBorder="1" applyAlignment="1">
      <alignment horizontal="center" vertical="center"/>
    </xf>
    <xf numFmtId="0" fontId="28" fillId="55" borderId="29" xfId="0" applyFont="1" applyFill="1" applyBorder="1" applyAlignment="1">
      <alignment horizontal="center" vertical="center"/>
    </xf>
    <xf numFmtId="0" fontId="69" fillId="35" borderId="19" xfId="61" applyFont="1" applyFill="1" applyBorder="1" applyAlignment="1" applyProtection="1">
      <alignment horizontal="center" vertical="center" wrapText="1"/>
    </xf>
    <xf numFmtId="0" fontId="69" fillId="35" borderId="28" xfId="61" applyFont="1" applyFill="1" applyBorder="1" applyAlignment="1" applyProtection="1">
      <alignment horizontal="center" vertical="center" wrapText="1"/>
    </xf>
    <xf numFmtId="0" fontId="69" fillId="35" borderId="29" xfId="61" applyFont="1" applyFill="1" applyBorder="1" applyAlignment="1" applyProtection="1">
      <alignment horizontal="center" vertical="center" wrapText="1"/>
    </xf>
    <xf numFmtId="0" fontId="70" fillId="47" borderId="28" xfId="61" applyFont="1" applyFill="1" applyBorder="1" applyAlignment="1" applyProtection="1">
      <alignment horizontal="center" vertical="center" wrapText="1"/>
    </xf>
    <xf numFmtId="0" fontId="70" fillId="47" borderId="29" xfId="61" applyFont="1" applyFill="1" applyBorder="1" applyAlignment="1" applyProtection="1">
      <alignment horizontal="center" vertical="center" wrapText="1"/>
    </xf>
    <xf numFmtId="0" fontId="73" fillId="37" borderId="19" xfId="61" applyFont="1" applyFill="1" applyBorder="1" applyAlignment="1" applyProtection="1">
      <alignment horizontal="center" vertical="center" wrapText="1"/>
    </xf>
    <xf numFmtId="0" fontId="73" fillId="37" borderId="28" xfId="61" applyFont="1" applyFill="1" applyBorder="1" applyAlignment="1" applyProtection="1">
      <alignment horizontal="center" vertical="center" wrapText="1"/>
    </xf>
    <xf numFmtId="0" fontId="73" fillId="3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9" fillId="30" borderId="29" xfId="61" applyFont="1" applyFill="1" applyBorder="1" applyAlignment="1" applyProtection="1">
      <alignment horizontal="center" vertical="center" wrapText="1"/>
    </xf>
    <xf numFmtId="168" fontId="8" fillId="46" borderId="24" xfId="0" applyNumberFormat="1" applyFont="1" applyFill="1" applyBorder="1" applyAlignment="1">
      <alignment horizontal="center" vertical="center"/>
    </xf>
    <xf numFmtId="168" fontId="8" fillId="46" borderId="11" xfId="0" applyNumberFormat="1" applyFont="1" applyFill="1" applyBorder="1" applyAlignment="1">
      <alignment horizontal="center" vertical="center"/>
    </xf>
    <xf numFmtId="168" fontId="8" fillId="46" borderId="25" xfId="0" applyNumberFormat="1" applyFont="1" applyFill="1" applyBorder="1" applyAlignment="1">
      <alignment horizontal="center" vertical="center"/>
    </xf>
    <xf numFmtId="0" fontId="70" fillId="47" borderId="19" xfId="61" applyFont="1" applyFill="1" applyBorder="1" applyAlignment="1" applyProtection="1">
      <alignment horizontal="center" vertical="center" wrapText="1"/>
    </xf>
    <xf numFmtId="0" fontId="18" fillId="32" borderId="24" xfId="0" applyFont="1" applyFill="1" applyBorder="1" applyAlignment="1">
      <alignment horizontal="center"/>
    </xf>
    <xf numFmtId="0" fontId="18" fillId="32" borderId="21" xfId="0" applyFont="1" applyFill="1" applyBorder="1" applyAlignment="1">
      <alignment horizontal="center"/>
    </xf>
    <xf numFmtId="0" fontId="18" fillId="32" borderId="22" xfId="0" applyFont="1" applyFill="1" applyBorder="1" applyAlignment="1">
      <alignment horizontal="center"/>
    </xf>
    <xf numFmtId="0" fontId="8" fillId="54" borderId="19" xfId="0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74" fillId="59" borderId="21" xfId="0" applyFont="1" applyFill="1" applyBorder="1" applyAlignment="1">
      <alignment horizontal="center" vertical="center" wrapText="1"/>
    </xf>
    <xf numFmtId="0" fontId="74" fillId="59" borderId="21" xfId="0" applyFont="1" applyFill="1" applyBorder="1" applyAlignment="1">
      <alignment horizontal="center" vertical="center"/>
    </xf>
    <xf numFmtId="0" fontId="69" fillId="45" borderId="11" xfId="0" applyFont="1" applyFill="1" applyBorder="1" applyAlignment="1">
      <alignment horizontal="center" vertical="center" wrapText="1"/>
    </xf>
    <xf numFmtId="0" fontId="69" fillId="45" borderId="0" xfId="0" applyFont="1" applyFill="1" applyBorder="1" applyAlignment="1">
      <alignment horizontal="center" vertical="center" wrapText="1"/>
    </xf>
    <xf numFmtId="0" fontId="22" fillId="45" borderId="0" xfId="0" applyFont="1" applyFill="1" applyBorder="1" applyAlignment="1">
      <alignment horizontal="center" vertical="center" wrapText="1"/>
    </xf>
    <xf numFmtId="0" fontId="40" fillId="57" borderId="19" xfId="61" applyFont="1" applyFill="1" applyBorder="1" applyAlignment="1" applyProtection="1">
      <alignment horizontal="center" vertical="center" wrapText="1"/>
    </xf>
    <xf numFmtId="0" fontId="40" fillId="57" borderId="28" xfId="61" applyFont="1" applyFill="1" applyBorder="1" applyAlignment="1" applyProtection="1">
      <alignment horizontal="center" vertical="center" wrapText="1"/>
    </xf>
    <xf numFmtId="0" fontId="40" fillId="57" borderId="29" xfId="61" applyFont="1" applyFill="1" applyBorder="1" applyAlignment="1" applyProtection="1">
      <alignment horizontal="center" vertical="center" wrapText="1"/>
    </xf>
    <xf numFmtId="0" fontId="23" fillId="45" borderId="0" xfId="0" applyFont="1" applyFill="1" applyBorder="1" applyAlignment="1">
      <alignment horizontal="center" vertical="center"/>
    </xf>
    <xf numFmtId="0" fontId="14" fillId="45" borderId="24" xfId="0" applyFont="1" applyFill="1" applyBorder="1" applyAlignment="1">
      <alignment horizontal="center" vertical="center" wrapText="1"/>
    </xf>
    <xf numFmtId="0" fontId="14" fillId="45" borderId="11" xfId="0" applyFont="1" applyFill="1" applyBorder="1" applyAlignment="1">
      <alignment horizontal="center" vertical="center" wrapText="1"/>
    </xf>
    <xf numFmtId="0" fontId="14" fillId="45" borderId="25" xfId="0" applyFont="1" applyFill="1" applyBorder="1" applyAlignment="1">
      <alignment horizontal="center" vertical="center" wrapText="1"/>
    </xf>
    <xf numFmtId="0" fontId="14" fillId="45" borderId="21" xfId="0" applyFont="1" applyFill="1" applyBorder="1" applyAlignment="1">
      <alignment horizontal="center" vertical="center" wrapText="1"/>
    </xf>
    <xf numFmtId="0" fontId="14" fillId="45" borderId="0" xfId="0" applyFont="1" applyFill="1" applyBorder="1" applyAlignment="1">
      <alignment horizontal="center" vertical="center" wrapText="1"/>
    </xf>
    <xf numFmtId="0" fontId="14" fillId="45" borderId="15" xfId="0" applyFont="1" applyFill="1" applyBorder="1" applyAlignment="1">
      <alignment horizontal="center" vertical="center" wrapText="1"/>
    </xf>
    <xf numFmtId="0" fontId="14" fillId="45" borderId="22" xfId="0" applyFont="1" applyFill="1" applyBorder="1" applyAlignment="1">
      <alignment horizontal="center" vertical="center" wrapText="1"/>
    </xf>
    <xf numFmtId="0" fontId="14" fillId="45" borderId="10" xfId="0" applyFont="1" applyFill="1" applyBorder="1" applyAlignment="1">
      <alignment horizontal="center" vertical="center" wrapText="1"/>
    </xf>
    <xf numFmtId="0" fontId="14" fillId="45" borderId="16" xfId="0" applyFont="1" applyFill="1" applyBorder="1" applyAlignment="1">
      <alignment horizontal="center" vertical="center" wrapText="1"/>
    </xf>
    <xf numFmtId="0" fontId="28" fillId="45" borderId="24" xfId="0" applyFont="1" applyFill="1" applyBorder="1" applyAlignment="1">
      <alignment horizontal="center" vertical="center" wrapText="1"/>
    </xf>
    <xf numFmtId="0" fontId="28" fillId="45" borderId="11" xfId="0" applyFont="1" applyFill="1" applyBorder="1" applyAlignment="1">
      <alignment horizontal="center" vertical="center" wrapText="1"/>
    </xf>
    <xf numFmtId="0" fontId="28" fillId="45" borderId="25" xfId="0" applyFont="1" applyFill="1" applyBorder="1" applyAlignment="1">
      <alignment horizontal="center" vertical="center" wrapText="1"/>
    </xf>
    <xf numFmtId="0" fontId="28" fillId="45" borderId="21" xfId="0" applyFont="1" applyFill="1" applyBorder="1" applyAlignment="1">
      <alignment horizontal="center" vertical="center" wrapText="1"/>
    </xf>
    <xf numFmtId="0" fontId="28" fillId="45" borderId="0" xfId="0" applyFont="1" applyFill="1" applyBorder="1" applyAlignment="1">
      <alignment horizontal="center" vertical="center" wrapText="1"/>
    </xf>
    <xf numFmtId="0" fontId="28" fillId="45" borderId="15" xfId="0" applyFont="1" applyFill="1" applyBorder="1" applyAlignment="1">
      <alignment horizontal="center" vertical="center" wrapText="1"/>
    </xf>
    <xf numFmtId="0" fontId="28" fillId="45" borderId="22" xfId="0" applyFont="1" applyFill="1" applyBorder="1" applyAlignment="1">
      <alignment horizontal="center" vertical="center" wrapText="1"/>
    </xf>
    <xf numFmtId="0" fontId="28" fillId="45" borderId="10" xfId="0" applyFont="1" applyFill="1" applyBorder="1" applyAlignment="1">
      <alignment horizontal="center" vertical="center" wrapText="1"/>
    </xf>
    <xf numFmtId="0" fontId="28" fillId="45" borderId="16" xfId="0" applyFont="1" applyFill="1" applyBorder="1" applyAlignment="1">
      <alignment horizontal="center" vertical="center" wrapText="1"/>
    </xf>
    <xf numFmtId="0" fontId="8" fillId="43" borderId="25" xfId="0" applyFont="1" applyFill="1" applyBorder="1" applyAlignment="1">
      <alignment horizontal="center" vertical="center" wrapText="1"/>
    </xf>
    <xf numFmtId="0" fontId="8" fillId="43" borderId="15" xfId="0" applyFont="1" applyFill="1" applyBorder="1" applyAlignment="1">
      <alignment horizontal="center" vertical="center" wrapText="1"/>
    </xf>
    <xf numFmtId="0" fontId="69" fillId="44" borderId="19" xfId="0" applyFont="1" applyFill="1" applyBorder="1" applyAlignment="1">
      <alignment horizontal="center" vertical="center"/>
    </xf>
    <xf numFmtId="0" fontId="69" fillId="44" borderId="28" xfId="0" applyFont="1" applyFill="1" applyBorder="1" applyAlignment="1">
      <alignment horizontal="center" vertical="center"/>
    </xf>
    <xf numFmtId="0" fontId="69" fillId="44" borderId="29" xfId="0" applyFont="1" applyFill="1" applyBorder="1" applyAlignment="1">
      <alignment horizontal="center" vertical="center"/>
    </xf>
    <xf numFmtId="0" fontId="83" fillId="45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8" fillId="56" borderId="22" xfId="0" applyFont="1" applyFill="1" applyBorder="1" applyAlignment="1">
      <alignment horizontal="center" vertical="center"/>
    </xf>
    <xf numFmtId="0" fontId="8" fillId="56" borderId="10" xfId="0" applyFont="1" applyFill="1" applyBorder="1" applyAlignment="1">
      <alignment horizontal="center" vertical="center"/>
    </xf>
    <xf numFmtId="0" fontId="72" fillId="39" borderId="24" xfId="0" applyFont="1" applyFill="1" applyBorder="1" applyAlignment="1">
      <alignment horizontal="center" vertical="center" wrapText="1"/>
    </xf>
    <xf numFmtId="0" fontId="72" fillId="39" borderId="11" xfId="0" applyFont="1" applyFill="1" applyBorder="1" applyAlignment="1">
      <alignment horizontal="center" vertical="center" wrapText="1"/>
    </xf>
    <xf numFmtId="0" fontId="72" fillId="39" borderId="25" xfId="0" applyFont="1" applyFill="1" applyBorder="1" applyAlignment="1">
      <alignment horizontal="center" vertical="center" wrapText="1"/>
    </xf>
    <xf numFmtId="0" fontId="72" fillId="39" borderId="21" xfId="0" applyFont="1" applyFill="1" applyBorder="1" applyAlignment="1">
      <alignment horizontal="center" vertical="center" wrapText="1"/>
    </xf>
    <xf numFmtId="0" fontId="72" fillId="39" borderId="0" xfId="0" applyFont="1" applyFill="1" applyBorder="1" applyAlignment="1">
      <alignment horizontal="center" vertical="center" wrapText="1"/>
    </xf>
    <xf numFmtId="0" fontId="72" fillId="39" borderId="15" xfId="0" applyFont="1" applyFill="1" applyBorder="1" applyAlignment="1">
      <alignment horizontal="center" vertical="center" wrapText="1"/>
    </xf>
    <xf numFmtId="0" fontId="28" fillId="45" borderId="24" xfId="0" applyFont="1" applyFill="1" applyBorder="1" applyAlignment="1">
      <alignment horizontal="center" vertical="center"/>
    </xf>
    <xf numFmtId="0" fontId="28" fillId="45" borderId="11" xfId="0" applyFont="1" applyFill="1" applyBorder="1" applyAlignment="1">
      <alignment horizontal="center" vertical="center"/>
    </xf>
    <xf numFmtId="0" fontId="28" fillId="45" borderId="21" xfId="0" applyFont="1" applyFill="1" applyBorder="1" applyAlignment="1">
      <alignment horizontal="center" vertical="center"/>
    </xf>
    <xf numFmtId="0" fontId="28" fillId="45" borderId="0" xfId="0" applyFont="1" applyFill="1" applyBorder="1" applyAlignment="1">
      <alignment horizontal="center" vertical="center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28" fillId="50" borderId="19" xfId="0" applyFont="1" applyFill="1" applyBorder="1" applyAlignment="1">
      <alignment horizontal="center" vertical="center"/>
    </xf>
    <xf numFmtId="0" fontId="28" fillId="50" borderId="28" xfId="0" applyFont="1" applyFill="1" applyBorder="1" applyAlignment="1">
      <alignment horizontal="center" vertical="center"/>
    </xf>
    <xf numFmtId="0" fontId="28" fillId="50" borderId="29" xfId="0" applyFont="1" applyFill="1" applyBorder="1" applyAlignment="1">
      <alignment horizontal="center" vertical="center"/>
    </xf>
    <xf numFmtId="0" fontId="85" fillId="24" borderId="0" xfId="109" applyFont="1" applyFill="1" applyBorder="1" applyAlignment="1">
      <alignment horizontal="center" vertical="center"/>
    </xf>
    <xf numFmtId="166" fontId="17" fillId="60" borderId="0" xfId="93" applyFont="1" applyFill="1" applyBorder="1" applyAlignment="1">
      <alignment horizontal="center" vertical="center"/>
    </xf>
    <xf numFmtId="166" fontId="19" fillId="61" borderId="0" xfId="93" applyFont="1" applyFill="1" applyBorder="1" applyAlignment="1">
      <alignment horizontal="center" vertical="center"/>
    </xf>
    <xf numFmtId="166" fontId="19" fillId="62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109" applyFont="1" applyFill="1" applyBorder="1" applyAlignment="1">
      <alignment horizontal="center" vertical="center"/>
    </xf>
    <xf numFmtId="0" fontId="19" fillId="29" borderId="0" xfId="109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6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05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4"/>
    <cellStyle name="Normal_00250r0P802-15_WG-Sep00 Meeting Objectives and Agenda" xfId="73"/>
    <cellStyle name="Normal_00250r0P802-15_WG-Sep00 Meeting Objectives and Agenda 5 3" xfId="107"/>
    <cellStyle name="Normal_00250r0P802-15_WG-Sep00 Meeting Objectives and Agenda1" xfId="108"/>
    <cellStyle name="Normal_00250r0P802-15_WG-Sep00 Meeting Objectives and Agenda1 2" xfId="111"/>
    <cellStyle name="Normal_JTC1-DRAFT-CAC-0_11-05-XXX-00-0000-802.11-JTC1" xfId="109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599796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31078" y="6269183"/>
          <a:ext cx="14682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5</xdr:row>
      <xdr:rowOff>311727</xdr:rowOff>
    </xdr:from>
    <xdr:to>
      <xdr:col>2</xdr:col>
      <xdr:colOff>42334</xdr:colOff>
      <xdr:row>26</xdr:row>
      <xdr:rowOff>23504</xdr:rowOff>
    </xdr:to>
    <xdr:cxnSp macro="">
      <xdr:nvCxnSpPr>
        <xdr:cNvPr id="30" name="Straight Connector 29"/>
        <xdr:cNvCxnSpPr/>
      </xdr:nvCxnSpPr>
      <xdr:spPr bwMode="auto">
        <a:xfrm flipV="1">
          <a:off x="3246198" y="1818409"/>
          <a:ext cx="0" cy="447427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9527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170955</xdr:colOff>
      <xdr:row>30</xdr:row>
      <xdr:rowOff>25483</xdr:rowOff>
    </xdr:from>
    <xdr:to>
      <xdr:col>28</xdr:col>
      <xdr:colOff>184563</xdr:colOff>
      <xdr:row>35</xdr:row>
      <xdr:rowOff>13608</xdr:rowOff>
    </xdr:to>
    <xdr:sp macro="" textlink="">
      <xdr:nvSpPr>
        <xdr:cNvPr id="19" name="Rectangular Callout 18"/>
        <xdr:cNvSpPr/>
      </xdr:nvSpPr>
      <xdr:spPr bwMode="auto">
        <a:xfrm>
          <a:off x="13627182" y="7125938"/>
          <a:ext cx="1225881" cy="1027215"/>
        </a:xfrm>
        <a:prstGeom prst="wedgeRectCallout">
          <a:avLst>
            <a:gd name="adj1" fmla="val -677724"/>
            <a:gd name="adj2" fmla="val -27085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TGai</a:t>
          </a:r>
        </a:p>
      </xdr:txBody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13</xdr:col>
      <xdr:colOff>0</xdr:colOff>
      <xdr:row>10</xdr:row>
      <xdr:rowOff>9525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455" y="1853045"/>
          <a:ext cx="615661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9527</xdr:colOff>
      <xdr:row>15</xdr:row>
      <xdr:rowOff>9525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4182" y="3030682"/>
          <a:ext cx="615663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29</xdr:row>
      <xdr:rowOff>0</xdr:rowOff>
    </xdr:from>
    <xdr:ext cx="615663" cy="840798"/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045" y="6892636"/>
          <a:ext cx="615663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28</xdr:col>
      <xdr:colOff>513854</xdr:colOff>
      <xdr:row>30</xdr:row>
      <xdr:rowOff>22019</xdr:rowOff>
    </xdr:from>
    <xdr:to>
      <xdr:col>30</xdr:col>
      <xdr:colOff>527462</xdr:colOff>
      <xdr:row>35</xdr:row>
      <xdr:rowOff>10144</xdr:rowOff>
    </xdr:to>
    <xdr:sp macro="" textlink="">
      <xdr:nvSpPr>
        <xdr:cNvPr id="21" name="Rectangular Callout 20"/>
        <xdr:cNvSpPr/>
      </xdr:nvSpPr>
      <xdr:spPr bwMode="auto">
        <a:xfrm>
          <a:off x="15182354" y="7122474"/>
          <a:ext cx="1225881" cy="1027215"/>
        </a:xfrm>
        <a:prstGeom prst="wedgeRectCallout">
          <a:avLst>
            <a:gd name="adj1" fmla="val -324546"/>
            <a:gd name="adj2" fmla="val -501826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ARC</a:t>
          </a:r>
        </a:p>
      </xdr:txBody>
    </xdr:sp>
    <xdr:clientData/>
  </xdr:twoCellAnchor>
  <xdr:twoCellAnchor>
    <xdr:from>
      <xdr:col>2</xdr:col>
      <xdr:colOff>31749</xdr:colOff>
      <xdr:row>7</xdr:row>
      <xdr:rowOff>191254</xdr:rowOff>
    </xdr:from>
    <xdr:to>
      <xdr:col>7</xdr:col>
      <xdr:colOff>-1</xdr:colOff>
      <xdr:row>7</xdr:row>
      <xdr:rowOff>204759</xdr:rowOff>
    </xdr:to>
    <xdr:cxnSp macro="">
      <xdr:nvCxnSpPr>
        <xdr:cNvPr id="23" name="Straight Connector 22"/>
        <xdr:cNvCxnSpPr/>
      </xdr:nvCxnSpPr>
      <xdr:spPr bwMode="auto">
        <a:xfrm flipH="1">
          <a:off x="1244022" y="2252118"/>
          <a:ext cx="2998932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033" TargetMode="External"/><Relationship Id="rId13" Type="http://schemas.openxmlformats.org/officeDocument/2006/relationships/hyperlink" Target="https://mentor.ieee.org/802.11/dcn/11-14-1029" TargetMode="External"/><Relationship Id="rId18" Type="http://schemas.openxmlformats.org/officeDocument/2006/relationships/hyperlink" Target="https://mentor.ieee.org/802.11/dcn/11-14-0999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030" TargetMode="External"/><Relationship Id="rId17" Type="http://schemas.openxmlformats.org/officeDocument/2006/relationships/hyperlink" Target="https://mentor.ieee.org/802.11/dcn/11-14-0998" TargetMode="External"/><Relationship Id="rId25" Type="http://schemas.openxmlformats.org/officeDocument/2006/relationships/hyperlink" Target="https://mentor.ieee.org/802.11/dcn/11-14-201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997" TargetMode="External"/><Relationship Id="rId20" Type="http://schemas.openxmlformats.org/officeDocument/2006/relationships/hyperlink" Target="https://mentor.ieee.org/802.11/dcn/11-14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031" TargetMode="External"/><Relationship Id="rId24" Type="http://schemas.openxmlformats.org/officeDocument/2006/relationships/hyperlink" Target="https://mentor.ieee.org/802.11/dcn/11-14-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036" TargetMode="External"/><Relationship Id="rId23" Type="http://schemas.openxmlformats.org/officeDocument/2006/relationships/hyperlink" Target="https://mentor.ieee.org/802.11/dcn/11-14-" TargetMode="External"/><Relationship Id="rId10" Type="http://schemas.openxmlformats.org/officeDocument/2006/relationships/hyperlink" Target="https://mentor.ieee.org/802.11/dcn/11-14-1016" TargetMode="External"/><Relationship Id="rId19" Type="http://schemas.openxmlformats.org/officeDocument/2006/relationships/hyperlink" Target="https://mentor.ieee.org/802.11/dcn/11-14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022" TargetMode="External"/><Relationship Id="rId14" Type="http://schemas.openxmlformats.org/officeDocument/2006/relationships/hyperlink" Target="https://mentor.ieee.org/802.11/dcn/11-14-1032" TargetMode="External"/><Relationship Id="rId22" Type="http://schemas.openxmlformats.org/officeDocument/2006/relationships/hyperlink" Target="https://mentor.ieee.org/802.11/dcn/11-14-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3/11-13-0001-03-0000-802-11-operations-manual.docx" TargetMode="External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standards.ieee.org/board/aud/LMSC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58" customWidth="1"/>
    <col min="2" max="2" width="19.7109375" style="64" customWidth="1"/>
    <col min="3" max="3" width="18.7109375" style="64" customWidth="1"/>
    <col min="4" max="5" width="9.140625" style="64"/>
    <col min="6" max="6" width="14.140625" style="64" customWidth="1"/>
    <col min="7" max="7" width="9.140625" style="64"/>
    <col min="8" max="8" width="22" style="64" customWidth="1"/>
    <col min="9" max="9" width="15.140625" style="64" customWidth="1"/>
    <col min="10" max="16384" width="9.140625" style="64"/>
  </cols>
  <sheetData>
    <row r="1" spans="1:15" s="61" customFormat="1" ht="20.100000000000001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20.100000000000001" customHeight="1" x14ac:dyDescent="0.3">
      <c r="B2" s="62"/>
      <c r="C2" s="63" t="s">
        <v>30</v>
      </c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0.100000000000001" customHeight="1" x14ac:dyDescent="0.3">
      <c r="B3" s="62"/>
      <c r="C3" s="65" t="s">
        <v>31</v>
      </c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0.100000000000001" customHeight="1" x14ac:dyDescent="0.3">
      <c r="B4" s="65" t="s">
        <v>32</v>
      </c>
      <c r="C4" s="65" t="s">
        <v>486</v>
      </c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20.100000000000001" customHeight="1" x14ac:dyDescent="0.3">
      <c r="B5" s="65" t="s">
        <v>33</v>
      </c>
      <c r="C5" s="66" t="s">
        <v>487</v>
      </c>
      <c r="D5" s="62"/>
      <c r="E5" s="62"/>
      <c r="F5" s="62"/>
      <c r="G5" s="67"/>
      <c r="H5" s="62"/>
      <c r="I5" s="62"/>
      <c r="J5" s="62"/>
      <c r="K5" s="62"/>
      <c r="L5" s="62"/>
      <c r="M5" s="62"/>
    </row>
    <row r="6" spans="1:15" ht="20.100000000000001" customHeight="1" x14ac:dyDescent="0.3">
      <c r="B6" s="65" t="s">
        <v>34</v>
      </c>
      <c r="C6" s="68" t="s">
        <v>119</v>
      </c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s="72" customFormat="1" ht="20.100000000000001" customHeight="1" thickBot="1" x14ac:dyDescent="0.35">
      <c r="A7" s="69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5" s="77" customFormat="1" ht="20.100000000000001" customHeight="1" x14ac:dyDescent="0.3">
      <c r="A8" s="58"/>
      <c r="B8" s="73" t="s">
        <v>35</v>
      </c>
      <c r="C8" s="74" t="s">
        <v>202</v>
      </c>
      <c r="D8" s="75"/>
      <c r="E8" s="75"/>
      <c r="F8" s="75"/>
      <c r="G8" s="75"/>
      <c r="H8" s="76"/>
      <c r="I8" s="76"/>
      <c r="J8" s="76"/>
      <c r="K8" s="76"/>
      <c r="L8" s="76"/>
      <c r="M8" s="76"/>
    </row>
    <row r="9" spans="1:15" ht="20.100000000000001" customHeight="1" x14ac:dyDescent="0.3">
      <c r="B9" s="65" t="s">
        <v>36</v>
      </c>
      <c r="C9" s="116">
        <v>41864</v>
      </c>
      <c r="D9" s="78"/>
      <c r="E9" s="78"/>
      <c r="F9" s="78"/>
      <c r="G9" s="78"/>
      <c r="H9" s="62"/>
      <c r="I9" s="62"/>
      <c r="J9" s="62"/>
      <c r="K9" s="62"/>
      <c r="L9" s="62"/>
      <c r="M9" s="62"/>
    </row>
    <row r="10" spans="1:15" ht="20.100000000000001" customHeight="1" x14ac:dyDescent="0.3">
      <c r="B10" s="65" t="s">
        <v>37</v>
      </c>
      <c r="C10" s="117" t="s">
        <v>91</v>
      </c>
      <c r="D10" s="68"/>
      <c r="E10" s="68"/>
      <c r="F10" s="68"/>
      <c r="G10" s="68"/>
      <c r="H10" s="79"/>
      <c r="I10" s="117" t="s">
        <v>14</v>
      </c>
      <c r="J10" s="68"/>
      <c r="K10" s="78"/>
      <c r="L10" s="78"/>
      <c r="M10" s="78"/>
    </row>
    <row r="11" spans="1:15" ht="20.100000000000001" customHeight="1" x14ac:dyDescent="0.3">
      <c r="B11" s="78"/>
      <c r="C11" s="68" t="s">
        <v>38</v>
      </c>
      <c r="D11" s="68"/>
      <c r="E11" s="68"/>
      <c r="F11" s="68"/>
      <c r="G11" s="68"/>
      <c r="H11" s="79"/>
      <c r="I11" s="68" t="s">
        <v>145</v>
      </c>
      <c r="J11" s="68"/>
      <c r="K11" s="78"/>
      <c r="L11" s="78"/>
      <c r="M11" s="78"/>
    </row>
    <row r="12" spans="1:15" ht="20.100000000000001" customHeight="1" x14ac:dyDescent="0.3">
      <c r="B12" s="78"/>
      <c r="C12" s="68" t="s">
        <v>41</v>
      </c>
      <c r="D12" s="68" t="s">
        <v>92</v>
      </c>
      <c r="E12" s="68"/>
      <c r="F12" s="68"/>
      <c r="G12" s="68"/>
      <c r="H12" s="79"/>
      <c r="I12" s="68" t="s">
        <v>149</v>
      </c>
      <c r="J12" s="68"/>
      <c r="K12" s="78"/>
      <c r="L12" s="78"/>
      <c r="M12" s="78"/>
    </row>
    <row r="13" spans="1:15" ht="20.100000000000001" customHeight="1" x14ac:dyDescent="0.3">
      <c r="B13" s="78"/>
      <c r="C13" s="68" t="s">
        <v>42</v>
      </c>
      <c r="D13" s="68" t="s">
        <v>93</v>
      </c>
      <c r="E13" s="68"/>
      <c r="F13" s="68"/>
      <c r="G13" s="68"/>
      <c r="H13" s="79"/>
      <c r="I13" s="78" t="s">
        <v>78</v>
      </c>
      <c r="J13" s="68"/>
      <c r="K13" s="78"/>
      <c r="L13" s="78"/>
      <c r="M13" s="78"/>
    </row>
    <row r="14" spans="1:15" ht="20.100000000000001" customHeight="1" x14ac:dyDescent="0.3">
      <c r="B14" s="78"/>
      <c r="C14" s="80" t="s">
        <v>94</v>
      </c>
      <c r="D14" s="68"/>
      <c r="E14" s="68"/>
      <c r="F14" s="68"/>
      <c r="G14" s="68"/>
      <c r="H14" s="79"/>
      <c r="I14" s="80" t="s">
        <v>83</v>
      </c>
      <c r="J14" s="68"/>
      <c r="K14" s="78"/>
      <c r="L14" s="78"/>
      <c r="M14" s="78"/>
    </row>
    <row r="15" spans="1:15" ht="20.100000000000001" customHeight="1" x14ac:dyDescent="0.3">
      <c r="B15" s="78"/>
      <c r="C15" s="68"/>
      <c r="D15" s="68"/>
      <c r="E15" s="68"/>
      <c r="F15" s="68"/>
      <c r="G15" s="68"/>
      <c r="H15" s="79"/>
      <c r="I15" s="79"/>
      <c r="J15" s="79"/>
      <c r="K15" s="62"/>
      <c r="L15" s="62"/>
      <c r="M15" s="62"/>
    </row>
    <row r="16" spans="1:15" ht="20.100000000000001" customHeight="1" x14ac:dyDescent="0.3">
      <c r="C16" s="62"/>
      <c r="D16" s="62"/>
      <c r="E16" s="62"/>
      <c r="F16" s="62"/>
      <c r="G16" s="62"/>
      <c r="H16" s="62"/>
      <c r="I16" s="117" t="s">
        <v>144</v>
      </c>
      <c r="J16" s="62"/>
      <c r="K16" s="62"/>
      <c r="L16" s="62"/>
      <c r="M16" s="62"/>
    </row>
    <row r="17" spans="1:16" ht="20.100000000000001" customHeight="1" x14ac:dyDescent="0.3">
      <c r="A17" s="85"/>
      <c r="C17" s="62"/>
      <c r="D17" s="62"/>
      <c r="E17" s="62"/>
      <c r="F17" s="62"/>
      <c r="G17" s="62"/>
      <c r="H17" s="62"/>
      <c r="I17" s="68" t="s">
        <v>146</v>
      </c>
      <c r="J17" s="62"/>
      <c r="K17" s="62"/>
      <c r="L17" s="62"/>
      <c r="M17" s="62"/>
    </row>
    <row r="18" spans="1:16" ht="20.100000000000001" customHeight="1" x14ac:dyDescent="0.3">
      <c r="A18" s="85"/>
      <c r="C18" s="62"/>
      <c r="D18" s="62"/>
      <c r="E18" s="62"/>
      <c r="F18" s="62"/>
      <c r="G18" s="62"/>
      <c r="H18" s="62"/>
      <c r="I18" s="68" t="s">
        <v>148</v>
      </c>
      <c r="J18" s="62"/>
      <c r="K18" s="62"/>
      <c r="L18" s="62"/>
      <c r="M18" s="62"/>
    </row>
    <row r="19" spans="1:16" ht="20.100000000000001" customHeight="1" x14ac:dyDescent="0.3">
      <c r="A19" s="85"/>
      <c r="C19" s="62"/>
      <c r="D19" s="62"/>
      <c r="E19" s="62"/>
      <c r="F19" s="62"/>
      <c r="G19" s="62"/>
      <c r="H19" s="62"/>
      <c r="I19" s="78" t="s">
        <v>147</v>
      </c>
      <c r="J19" s="62"/>
      <c r="K19" s="62"/>
      <c r="L19" s="62"/>
      <c r="M19" s="62"/>
    </row>
    <row r="20" spans="1:16" ht="20.100000000000001" customHeight="1" x14ac:dyDescent="0.25">
      <c r="A20" s="85"/>
      <c r="C20" s="62"/>
      <c r="D20" s="62"/>
      <c r="E20" s="62"/>
      <c r="F20" s="62"/>
      <c r="G20" s="62"/>
      <c r="H20" s="62"/>
      <c r="I20" s="80" t="s">
        <v>180</v>
      </c>
      <c r="J20" s="62"/>
      <c r="K20" s="62"/>
      <c r="L20" s="62"/>
      <c r="M20" s="62"/>
    </row>
    <row r="21" spans="1:16" ht="20.100000000000001" customHeight="1" x14ac:dyDescent="0.3">
      <c r="A21" s="85"/>
      <c r="C21" s="62"/>
      <c r="D21" s="62"/>
      <c r="E21" s="62"/>
      <c r="F21" s="62"/>
      <c r="G21" s="62"/>
      <c r="H21" s="62"/>
      <c r="I21" s="68"/>
      <c r="J21" s="62"/>
      <c r="K21" s="62"/>
      <c r="L21" s="62"/>
      <c r="M21" s="62"/>
    </row>
    <row r="22" spans="1:16" ht="20.100000000000001" customHeight="1" x14ac:dyDescent="0.25">
      <c r="C22" s="381" t="s">
        <v>200</v>
      </c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3"/>
    </row>
    <row r="23" spans="1:16" ht="20.100000000000001" customHeight="1" x14ac:dyDescent="0.3">
      <c r="B23" s="81" t="s">
        <v>199</v>
      </c>
      <c r="C23" s="384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6"/>
    </row>
    <row r="24" spans="1:16" ht="20.100000000000001" customHeight="1" x14ac:dyDescent="0.25">
      <c r="C24" s="387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9"/>
    </row>
    <row r="32" spans="1:16" ht="20.100000000000001" customHeight="1" x14ac:dyDescent="0.25">
      <c r="B32" s="82"/>
      <c r="C32" s="380"/>
      <c r="D32" s="380"/>
      <c r="E32" s="380"/>
      <c r="F32" s="380"/>
    </row>
    <row r="33" spans="2:6" ht="20.100000000000001" customHeight="1" x14ac:dyDescent="0.25">
      <c r="B33" s="77"/>
      <c r="C33" s="83"/>
      <c r="D33" s="83"/>
      <c r="E33" s="83"/>
      <c r="F33" s="83"/>
    </row>
    <row r="34" spans="2:6" ht="20.100000000000001" customHeight="1" x14ac:dyDescent="0.25">
      <c r="B34" s="77"/>
      <c r="C34" s="379"/>
      <c r="D34" s="379"/>
      <c r="E34" s="379"/>
      <c r="F34" s="379"/>
    </row>
    <row r="35" spans="2:6" ht="20.100000000000001" customHeight="1" x14ac:dyDescent="0.25">
      <c r="B35" s="77"/>
      <c r="C35" s="83"/>
      <c r="D35" s="83"/>
      <c r="E35" s="83"/>
      <c r="F35" s="83"/>
    </row>
    <row r="36" spans="2:6" ht="20.100000000000001" customHeight="1" x14ac:dyDescent="0.25">
      <c r="B36" s="77"/>
      <c r="C36" s="379"/>
      <c r="D36" s="379"/>
      <c r="E36" s="379"/>
      <c r="F36" s="379"/>
    </row>
    <row r="37" spans="2:6" ht="20.100000000000001" customHeight="1" x14ac:dyDescent="0.25">
      <c r="C37" s="379"/>
      <c r="D37" s="379"/>
      <c r="E37" s="379"/>
      <c r="F37" s="37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4" t="s">
        <v>157</v>
      </c>
      <c r="B1" s="84" t="s">
        <v>483</v>
      </c>
    </row>
    <row r="2" spans="1:2" x14ac:dyDescent="0.2">
      <c r="A2" s="84" t="s">
        <v>155</v>
      </c>
      <c r="B2" t="s">
        <v>484</v>
      </c>
    </row>
    <row r="3" spans="1:2" ht="13.5" thickBot="1" x14ac:dyDescent="0.25">
      <c r="A3" s="84" t="s">
        <v>156</v>
      </c>
      <c r="B3" t="s">
        <v>485</v>
      </c>
    </row>
    <row r="4" spans="1:2" s="36" customFormat="1" x14ac:dyDescent="0.2">
      <c r="A4" s="36" t="s">
        <v>151</v>
      </c>
      <c r="B4" s="86">
        <v>41896</v>
      </c>
    </row>
    <row r="5" spans="1:2" s="36" customFormat="1" x14ac:dyDescent="0.2">
      <c r="A5" s="90" t="s">
        <v>154</v>
      </c>
      <c r="B5" s="87">
        <f>B4+1</f>
        <v>41897</v>
      </c>
    </row>
    <row r="6" spans="1:2" s="36" customFormat="1" ht="13.5" thickBot="1" x14ac:dyDescent="0.25">
      <c r="A6" s="88" t="s">
        <v>152</v>
      </c>
      <c r="B6" s="89">
        <v>6</v>
      </c>
    </row>
    <row r="7" spans="1:2" s="36" customFormat="1" x14ac:dyDescent="0.2">
      <c r="A7" s="88" t="s">
        <v>153</v>
      </c>
      <c r="B7" s="86">
        <f>B4+B6-1</f>
        <v>41901</v>
      </c>
    </row>
    <row r="8" spans="1:2" x14ac:dyDescent="0.2">
      <c r="A8" t="s">
        <v>150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390" t="str">
        <f>Parameters!B1</f>
        <v>147th IEEE 802.11 WIRELESS LOCAL AREA NETWORKS SESSION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2"/>
      <c r="IS2" s="2" t="s">
        <v>20</v>
      </c>
    </row>
    <row r="3" spans="2:253" ht="15.75" customHeight="1" x14ac:dyDescent="0.2">
      <c r="B3" s="393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5"/>
    </row>
    <row r="4" spans="2:253" ht="15.75" customHeight="1" x14ac:dyDescent="0.2">
      <c r="B4" s="396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</row>
    <row r="5" spans="2:253" ht="21" customHeight="1" x14ac:dyDescent="0.2">
      <c r="B5" s="399" t="str">
        <f>Parameters!B2</f>
        <v>Hilton Athens, Athens, Greece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</row>
    <row r="6" spans="2:253" ht="15.75" customHeight="1" x14ac:dyDescent="0.2"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</row>
    <row r="7" spans="2:253" ht="15.75" customHeight="1" x14ac:dyDescent="0.2">
      <c r="B7" s="402" t="str">
        <f>Parameters!B3</f>
        <v>September 14-19, 2014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</row>
    <row r="8" spans="2:253" ht="15.75" customHeight="1" x14ac:dyDescent="0.2"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01" t="s">
        <v>16</v>
      </c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</row>
    <row r="26" spans="2:21" ht="15.75" customHeight="1" x14ac:dyDescent="0.2"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</row>
    <row r="27" spans="2:21" ht="15.75" customHeight="1" x14ac:dyDescent="0.2">
      <c r="B27" s="400" t="s">
        <v>198</v>
      </c>
      <c r="C27" s="400"/>
      <c r="D27" s="400"/>
      <c r="E27" s="400"/>
      <c r="F27" s="400"/>
      <c r="G27" s="400"/>
      <c r="H27" s="400"/>
      <c r="I27" s="400"/>
      <c r="J27" s="406"/>
      <c r="K27" s="406"/>
      <c r="L27" s="403" t="str">
        <f>Title!C14</f>
        <v>adrian.p.stephens@ieee.org</v>
      </c>
      <c r="M27" s="404"/>
      <c r="N27" s="404"/>
      <c r="O27" s="404"/>
      <c r="P27" s="404"/>
      <c r="Q27" s="404"/>
      <c r="R27" s="404"/>
    </row>
    <row r="28" spans="2:21" ht="15.75" customHeight="1" x14ac:dyDescent="0.2">
      <c r="B28" s="407"/>
      <c r="C28" s="407"/>
      <c r="D28" s="407"/>
      <c r="E28" s="407"/>
      <c r="F28" s="407"/>
      <c r="G28" s="407"/>
      <c r="H28" s="407"/>
      <c r="I28" s="407"/>
      <c r="J28" s="406"/>
      <c r="K28" s="406"/>
      <c r="L28" s="405"/>
      <c r="M28" s="405"/>
      <c r="N28" s="405"/>
      <c r="O28" s="405"/>
      <c r="P28" s="405"/>
      <c r="Q28" s="405"/>
      <c r="R28" s="405"/>
    </row>
    <row r="29" spans="2:21" ht="15.75" customHeight="1" x14ac:dyDescent="0.2">
      <c r="B29" s="400" t="s">
        <v>82</v>
      </c>
      <c r="C29" s="400"/>
      <c r="D29" s="400"/>
      <c r="E29" s="400"/>
      <c r="F29" s="400"/>
      <c r="G29" s="400"/>
      <c r="H29" s="400"/>
      <c r="I29" s="400"/>
      <c r="J29" s="406"/>
      <c r="K29" s="406"/>
      <c r="L29" s="403" t="str">
        <f>Title!I14</f>
        <v>jrosdahl@ieee.org</v>
      </c>
      <c r="M29" s="404"/>
      <c r="N29" s="404"/>
      <c r="O29" s="404"/>
      <c r="P29" s="404"/>
      <c r="Q29" s="404"/>
      <c r="R29" s="404"/>
    </row>
    <row r="30" spans="2:21" ht="15.75" customHeight="1" x14ac:dyDescent="0.2">
      <c r="B30" s="407"/>
      <c r="C30" s="407"/>
      <c r="D30" s="407"/>
      <c r="E30" s="407"/>
      <c r="F30" s="407"/>
      <c r="G30" s="407"/>
      <c r="H30" s="407"/>
      <c r="I30" s="407"/>
      <c r="J30" s="406"/>
      <c r="K30" s="406"/>
      <c r="L30" s="405"/>
      <c r="M30" s="405"/>
      <c r="N30" s="405"/>
      <c r="O30" s="405"/>
      <c r="P30" s="405"/>
      <c r="Q30" s="405"/>
      <c r="R30" s="405"/>
    </row>
    <row r="31" spans="2:21" ht="15.75" customHeight="1" x14ac:dyDescent="0.2">
      <c r="B31" s="400" t="s">
        <v>95</v>
      </c>
      <c r="C31" s="400"/>
      <c r="D31" s="400"/>
      <c r="E31" s="400"/>
      <c r="F31" s="400"/>
      <c r="G31" s="400"/>
      <c r="H31" s="400"/>
      <c r="I31" s="400"/>
      <c r="J31" s="406"/>
      <c r="K31" s="406"/>
      <c r="L31" s="403" t="str">
        <f>Title!I20</f>
        <v>dstanley@arubanetworks.com</v>
      </c>
      <c r="M31" s="404"/>
      <c r="N31" s="404"/>
      <c r="O31" s="404"/>
      <c r="P31" s="404"/>
      <c r="Q31" s="404"/>
      <c r="R31" s="404"/>
    </row>
    <row r="32" spans="2:21" ht="15.75" customHeight="1" x14ac:dyDescent="0.2">
      <c r="B32" s="407"/>
      <c r="C32" s="407"/>
      <c r="D32" s="407"/>
      <c r="E32" s="407"/>
      <c r="F32" s="407"/>
      <c r="G32" s="407"/>
      <c r="H32" s="407"/>
      <c r="I32" s="407"/>
      <c r="J32" s="406"/>
      <c r="K32" s="406"/>
      <c r="L32" s="405"/>
      <c r="M32" s="405"/>
      <c r="N32" s="405"/>
      <c r="O32" s="405"/>
      <c r="P32" s="405"/>
      <c r="Q32" s="405"/>
      <c r="R32" s="405"/>
    </row>
    <row r="33" spans="10:18" ht="15.75" customHeight="1" x14ac:dyDescent="0.35">
      <c r="J33" s="33"/>
      <c r="K33" s="33"/>
      <c r="L33" s="118"/>
      <c r="M33" s="118"/>
      <c r="N33" s="118"/>
      <c r="O33" s="118"/>
      <c r="P33" s="119"/>
      <c r="Q33" s="119"/>
      <c r="R33" s="119"/>
    </row>
    <row r="34" spans="10:18" ht="15.75" customHeight="1" x14ac:dyDescent="0.2">
      <c r="L34" s="119"/>
      <c r="M34" s="119"/>
      <c r="N34" s="119"/>
      <c r="O34" s="119"/>
      <c r="P34" s="119"/>
      <c r="Q34" s="119"/>
      <c r="R34" s="11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408"/>
    </row>
    <row r="7" spans="2:15" x14ac:dyDescent="0.2">
      <c r="M7" s="408"/>
    </row>
    <row r="8" spans="2:15" x14ac:dyDescent="0.2">
      <c r="M8" s="408"/>
    </row>
    <row r="9" spans="2:15" x14ac:dyDescent="0.2">
      <c r="M9" s="408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A44" sqref="A44"/>
    </sheetView>
  </sheetViews>
  <sheetFormatPr defaultRowHeight="12.75" x14ac:dyDescent="0.2"/>
  <cols>
    <col min="1" max="1" width="33.140625" customWidth="1"/>
    <col min="2" max="2" width="63.28515625" customWidth="1"/>
    <col min="3" max="3" width="26.85546875" customWidth="1"/>
    <col min="4" max="4" width="82.7109375" customWidth="1"/>
    <col min="5" max="16384" width="9.140625" style="15"/>
  </cols>
  <sheetData>
    <row r="1" spans="1:4" s="136" customFormat="1" ht="35.25" x14ac:dyDescent="0.5">
      <c r="A1" s="105" t="s">
        <v>158</v>
      </c>
      <c r="B1" s="105"/>
      <c r="C1" s="105"/>
      <c r="D1" s="105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09" t="s">
        <v>159</v>
      </c>
      <c r="B3" s="409"/>
      <c r="C3" s="91"/>
      <c r="D3" s="91"/>
    </row>
    <row r="4" spans="1:4" s="31" customFormat="1" x14ac:dyDescent="0.2">
      <c r="A4" s="91" t="s">
        <v>120</v>
      </c>
      <c r="B4" s="91" t="s">
        <v>121</v>
      </c>
      <c r="C4" s="91" t="s">
        <v>0</v>
      </c>
      <c r="D4" s="91" t="s">
        <v>122</v>
      </c>
    </row>
    <row r="5" spans="1:4" x14ac:dyDescent="0.2">
      <c r="A5" s="93" t="s">
        <v>76</v>
      </c>
      <c r="B5" s="93" t="s">
        <v>139</v>
      </c>
      <c r="C5" s="93" t="s">
        <v>140</v>
      </c>
      <c r="D5" s="200" t="s">
        <v>562</v>
      </c>
    </row>
    <row r="6" spans="1:4" x14ac:dyDescent="0.2">
      <c r="A6" s="93" t="s">
        <v>134</v>
      </c>
      <c r="B6" s="93" t="s">
        <v>135</v>
      </c>
      <c r="C6" s="93" t="s">
        <v>133</v>
      </c>
      <c r="D6" s="200" t="s">
        <v>510</v>
      </c>
    </row>
    <row r="7" spans="1:4" x14ac:dyDescent="0.2">
      <c r="A7" s="93" t="s">
        <v>137</v>
      </c>
      <c r="B7" s="93" t="s">
        <v>136</v>
      </c>
      <c r="C7" s="93" t="s">
        <v>138</v>
      </c>
      <c r="D7" s="200" t="s">
        <v>509</v>
      </c>
    </row>
    <row r="8" spans="1:4" x14ac:dyDescent="0.2">
      <c r="A8" s="93" t="s">
        <v>141</v>
      </c>
      <c r="B8" s="93" t="s">
        <v>142</v>
      </c>
      <c r="C8" s="93" t="s">
        <v>143</v>
      </c>
      <c r="D8" s="200" t="s">
        <v>570</v>
      </c>
    </row>
    <row r="9" spans="1:4" x14ac:dyDescent="0.2">
      <c r="A9" s="93" t="s">
        <v>130</v>
      </c>
      <c r="B9" s="93" t="s">
        <v>126</v>
      </c>
      <c r="C9" s="93" t="s">
        <v>127</v>
      </c>
      <c r="D9" s="200" t="s">
        <v>508</v>
      </c>
    </row>
    <row r="10" spans="1:4" x14ac:dyDescent="0.2">
      <c r="A10" s="93" t="s">
        <v>131</v>
      </c>
      <c r="B10" s="93" t="s">
        <v>132</v>
      </c>
      <c r="C10" s="93" t="s">
        <v>133</v>
      </c>
      <c r="D10" s="200" t="s">
        <v>511</v>
      </c>
    </row>
    <row r="11" spans="1:4" x14ac:dyDescent="0.2">
      <c r="A11" s="93" t="s">
        <v>128</v>
      </c>
      <c r="B11" s="93" t="s">
        <v>112</v>
      </c>
      <c r="C11" s="93" t="s">
        <v>129</v>
      </c>
      <c r="D11" s="200" t="s">
        <v>507</v>
      </c>
    </row>
    <row r="12" spans="1:4" x14ac:dyDescent="0.2">
      <c r="A12" s="92" t="s">
        <v>123</v>
      </c>
      <c r="B12" s="92" t="s">
        <v>124</v>
      </c>
      <c r="C12" s="92" t="s">
        <v>125</v>
      </c>
      <c r="D12" s="200" t="s">
        <v>561</v>
      </c>
    </row>
    <row r="13" spans="1:4" x14ac:dyDescent="0.2">
      <c r="A13" s="93" t="s">
        <v>540</v>
      </c>
      <c r="B13" s="93" t="s">
        <v>541</v>
      </c>
      <c r="C13" s="93" t="s">
        <v>542</v>
      </c>
      <c r="D13" s="200" t="s">
        <v>543</v>
      </c>
    </row>
    <row r="15" spans="1:4" s="31" customFormat="1" x14ac:dyDescent="0.2">
      <c r="A15" s="99" t="s">
        <v>160</v>
      </c>
      <c r="B15" s="99"/>
      <c r="C15" s="99"/>
      <c r="D15" s="99"/>
    </row>
    <row r="16" spans="1:4" ht="15" x14ac:dyDescent="0.2">
      <c r="A16" s="115" t="s">
        <v>179</v>
      </c>
      <c r="B16" s="95"/>
      <c r="C16" s="94"/>
      <c r="D16" s="94"/>
    </row>
    <row r="17" spans="1:4" ht="15" x14ac:dyDescent="0.2">
      <c r="B17" s="32"/>
    </row>
    <row r="18" spans="1:4" s="31" customFormat="1" ht="15.75" x14ac:dyDescent="0.2">
      <c r="A18" s="100" t="s">
        <v>165</v>
      </c>
      <c r="B18" s="101"/>
      <c r="C18" s="100"/>
      <c r="D18" s="100"/>
    </row>
    <row r="19" spans="1:4" x14ac:dyDescent="0.2">
      <c r="A19" s="96" t="s">
        <v>161</v>
      </c>
      <c r="B19" s="98" t="s">
        <v>162</v>
      </c>
      <c r="C19" s="97"/>
      <c r="D19" s="97"/>
    </row>
    <row r="20" spans="1:4" x14ac:dyDescent="0.2">
      <c r="A20" s="96" t="s">
        <v>163</v>
      </c>
      <c r="B20" s="98" t="s">
        <v>164</v>
      </c>
      <c r="C20" s="97"/>
      <c r="D20" s="97"/>
    </row>
    <row r="21" spans="1:4" x14ac:dyDescent="0.2">
      <c r="A21" s="96" t="s">
        <v>166</v>
      </c>
      <c r="B21" s="98" t="s">
        <v>167</v>
      </c>
      <c r="C21" s="97"/>
      <c r="D21" s="97"/>
    </row>
    <row r="22" spans="1:4" x14ac:dyDescent="0.2">
      <c r="A22" s="96" t="s">
        <v>168</v>
      </c>
      <c r="B22" s="98" t="s">
        <v>169</v>
      </c>
      <c r="C22" s="97"/>
      <c r="D22" s="97"/>
    </row>
    <row r="23" spans="1:4" x14ac:dyDescent="0.2">
      <c r="A23" s="96" t="s">
        <v>170</v>
      </c>
      <c r="B23" s="98" t="s">
        <v>171</v>
      </c>
      <c r="C23" s="97"/>
      <c r="D23" s="97"/>
    </row>
    <row r="24" spans="1:4" x14ac:dyDescent="0.2">
      <c r="A24" s="96" t="s">
        <v>172</v>
      </c>
      <c r="B24" s="98" t="s">
        <v>173</v>
      </c>
      <c r="C24" s="97"/>
      <c r="D24" s="97"/>
    </row>
    <row r="25" spans="1:4" x14ac:dyDescent="0.2">
      <c r="B25" s="36"/>
    </row>
    <row r="26" spans="1:4" s="31" customFormat="1" x14ac:dyDescent="0.2">
      <c r="A26" s="104" t="s">
        <v>174</v>
      </c>
      <c r="B26" s="103"/>
      <c r="C26" s="104"/>
      <c r="D26" s="104"/>
    </row>
    <row r="27" spans="1:4" x14ac:dyDescent="0.2">
      <c r="A27" s="103" t="s">
        <v>188</v>
      </c>
      <c r="B27" s="199" t="s">
        <v>493</v>
      </c>
      <c r="C27" s="102"/>
      <c r="D27" s="102"/>
    </row>
    <row r="28" spans="1:4" x14ac:dyDescent="0.2">
      <c r="A28" s="103" t="s">
        <v>189</v>
      </c>
      <c r="B28" s="199" t="s">
        <v>491</v>
      </c>
      <c r="C28" s="102"/>
      <c r="D28" s="102"/>
    </row>
    <row r="29" spans="1:4" x14ac:dyDescent="0.2">
      <c r="A29" s="103" t="s">
        <v>190</v>
      </c>
      <c r="B29" s="199" t="s">
        <v>492</v>
      </c>
      <c r="C29" s="102"/>
      <c r="D29" s="102"/>
    </row>
    <row r="30" spans="1:4" x14ac:dyDescent="0.2">
      <c r="A30" s="103" t="s">
        <v>191</v>
      </c>
      <c r="B30" s="199" t="s">
        <v>492</v>
      </c>
      <c r="C30" s="102"/>
      <c r="D30" s="102"/>
    </row>
    <row r="31" spans="1:4" x14ac:dyDescent="0.2">
      <c r="A31" s="103" t="s">
        <v>8</v>
      </c>
      <c r="B31" s="199" t="s">
        <v>490</v>
      </c>
      <c r="C31" s="102"/>
      <c r="D31" s="102"/>
    </row>
    <row r="32" spans="1:4" x14ac:dyDescent="0.2">
      <c r="A32" s="103" t="s">
        <v>192</v>
      </c>
      <c r="B32" s="199" t="s">
        <v>490</v>
      </c>
      <c r="C32" s="102"/>
      <c r="D32" s="102"/>
    </row>
    <row r="33" spans="1:4" ht="14.25" x14ac:dyDescent="0.2">
      <c r="A33" s="103" t="s">
        <v>193</v>
      </c>
      <c r="B33" s="199" t="s">
        <v>490</v>
      </c>
      <c r="C33" s="102"/>
      <c r="D33" s="102"/>
    </row>
    <row r="34" spans="1:4" x14ac:dyDescent="0.2">
      <c r="A34" s="103" t="s">
        <v>194</v>
      </c>
      <c r="B34" s="199" t="s">
        <v>490</v>
      </c>
      <c r="C34" s="102"/>
      <c r="D34" s="102"/>
    </row>
    <row r="35" spans="1:4" ht="14.25" x14ac:dyDescent="0.2">
      <c r="A35" s="103" t="s">
        <v>195</v>
      </c>
      <c r="B35" s="199" t="s">
        <v>490</v>
      </c>
      <c r="C35" s="102"/>
      <c r="D35" s="102"/>
    </row>
    <row r="36" spans="1:4" x14ac:dyDescent="0.2">
      <c r="B36" s="141"/>
    </row>
    <row r="37" spans="1:4" s="152" customFormat="1" x14ac:dyDescent="0.2">
      <c r="A37" s="153" t="s">
        <v>196</v>
      </c>
      <c r="B37" s="151" t="s">
        <v>197</v>
      </c>
    </row>
    <row r="39" spans="1:4" s="197" customFormat="1" x14ac:dyDescent="0.2">
      <c r="A39" s="197" t="s">
        <v>466</v>
      </c>
    </row>
    <row r="40" spans="1:4" s="196" customFormat="1" x14ac:dyDescent="0.2">
      <c r="A40" s="196" t="s">
        <v>467</v>
      </c>
      <c r="B40" s="198" t="s">
        <v>468</v>
      </c>
    </row>
    <row r="41" spans="1:4" s="196" customFormat="1" x14ac:dyDescent="0.2">
      <c r="A41" s="196" t="s">
        <v>99</v>
      </c>
      <c r="B41" s="198" t="s">
        <v>469</v>
      </c>
    </row>
    <row r="42" spans="1:4" s="196" customFormat="1" x14ac:dyDescent="0.2">
      <c r="A42" s="196" t="s">
        <v>470</v>
      </c>
      <c r="B42" s="198" t="s">
        <v>471</v>
      </c>
      <c r="C42" s="209"/>
    </row>
    <row r="43" spans="1:4" s="196" customFormat="1" x14ac:dyDescent="0.2">
      <c r="A43" s="196" t="s">
        <v>22</v>
      </c>
      <c r="B43" s="198" t="s">
        <v>472</v>
      </c>
      <c r="C43" s="209" t="s">
        <v>488</v>
      </c>
    </row>
    <row r="44" spans="1:4" s="196" customFormat="1" x14ac:dyDescent="0.2">
      <c r="A44" s="196" t="s">
        <v>473</v>
      </c>
      <c r="B44" s="198" t="s">
        <v>474</v>
      </c>
      <c r="C44" s="209"/>
    </row>
    <row r="45" spans="1:4" s="196" customFormat="1" x14ac:dyDescent="0.2">
      <c r="A45" s="196" t="s">
        <v>476</v>
      </c>
      <c r="B45" s="196" t="s">
        <v>489</v>
      </c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'WNG SC Agenda'!A1" display="Wireless Next Generation Standing Committee"/>
    <hyperlink ref="B44" location="'JTC1'!A1" display="ISO/IEC JTC1/SC6  IEEE 802 Executive Committee Standing Committee"/>
    <hyperlink ref="D12" r:id="rId8"/>
    <hyperlink ref="D9" r:id="rId9"/>
    <hyperlink ref="D11" r:id="rId10"/>
    <hyperlink ref="D10" r:id="rId11"/>
    <hyperlink ref="D6" r:id="rId12"/>
    <hyperlink ref="D7" r:id="rId13"/>
    <hyperlink ref="D5" r:id="rId14"/>
    <hyperlink ref="D8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D13" r:id="rId25"/>
  </hyperlinks>
  <pageMargins left="0.7" right="0.7" top="0.75" bottom="0.75" header="0.3" footer="0.3"/>
  <pageSetup paperSize="9" orientation="portrait" horizontalDpi="1200" verticalDpi="1200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15"/>
  <sheetViews>
    <sheetView zoomScale="55" zoomScaleNormal="55" workbookViewId="0">
      <selection activeCell="P95" sqref="P95"/>
    </sheetView>
  </sheetViews>
  <sheetFormatPr defaultRowHeight="12.75" outlineLevelCol="1" x14ac:dyDescent="0.2"/>
  <cols>
    <col min="1" max="1" width="18.140625" style="34" customWidth="1" collapsed="1"/>
    <col min="2" max="2" width="29.85546875" hidden="1" customWidth="1" outlineLevel="1"/>
    <col min="3" max="3" width="9.140625" style="106"/>
    <col min="4" max="6" width="9.140625" style="107"/>
    <col min="7" max="7" width="9.140625" style="108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35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480" t="str">
        <f>"Agenda R" &amp;Parameters!B8</f>
        <v>Agenda R0</v>
      </c>
      <c r="B1" s="482" t="str">
        <f>Parameters!B2</f>
        <v>Hilton Athens, Athens, Greece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</row>
    <row r="2" spans="1:32" ht="20.25" customHeight="1" x14ac:dyDescent="0.2">
      <c r="A2" s="481"/>
      <c r="B2" s="139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</row>
    <row r="3" spans="1:32" ht="30" x14ac:dyDescent="0.2">
      <c r="A3" s="481"/>
      <c r="B3" s="486" t="str">
        <f>Parameters!B3</f>
        <v>September 14-19, 2014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</row>
    <row r="4" spans="1:32" ht="21" thickBot="1" x14ac:dyDescent="0.35">
      <c r="A4" s="37"/>
      <c r="B4" s="145" t="s">
        <v>70</v>
      </c>
      <c r="C4" s="146"/>
      <c r="D4" s="146"/>
      <c r="E4" s="146"/>
      <c r="F4" s="146"/>
      <c r="G4" s="146"/>
      <c r="H4" s="147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ht="20.25" x14ac:dyDescent="0.2">
      <c r="A5" s="137" t="s">
        <v>69</v>
      </c>
      <c r="B5" s="138">
        <f>Parameters!B4</f>
        <v>41896</v>
      </c>
      <c r="C5" s="468">
        <f>B5+1</f>
        <v>41897</v>
      </c>
      <c r="D5" s="469"/>
      <c r="E5" s="469"/>
      <c r="F5" s="469"/>
      <c r="G5" s="469"/>
      <c r="H5" s="470"/>
      <c r="I5" s="468">
        <f>B5+2</f>
        <v>41898</v>
      </c>
      <c r="J5" s="469"/>
      <c r="K5" s="469"/>
      <c r="L5" s="469"/>
      <c r="M5" s="469"/>
      <c r="N5" s="470"/>
      <c r="O5" s="468">
        <f>B5+3</f>
        <v>41899</v>
      </c>
      <c r="P5" s="469"/>
      <c r="Q5" s="469"/>
      <c r="R5" s="469"/>
      <c r="S5" s="469"/>
      <c r="T5" s="470"/>
      <c r="U5" s="468">
        <f>B5+4</f>
        <v>41900</v>
      </c>
      <c r="V5" s="469"/>
      <c r="W5" s="469"/>
      <c r="X5" s="469"/>
      <c r="Y5" s="469"/>
      <c r="Z5" s="470"/>
      <c r="AA5" s="468">
        <f>B5+5</f>
        <v>41901</v>
      </c>
      <c r="AB5" s="469"/>
      <c r="AC5" s="469"/>
      <c r="AD5" s="469"/>
      <c r="AE5" s="469"/>
      <c r="AF5" s="470"/>
    </row>
    <row r="6" spans="1:32" ht="27" customHeight="1" x14ac:dyDescent="0.2">
      <c r="A6" s="44" t="s">
        <v>21</v>
      </c>
      <c r="B6" s="46"/>
      <c r="C6" s="51"/>
      <c r="D6" s="46"/>
      <c r="E6" s="46"/>
      <c r="F6" s="46"/>
      <c r="G6" s="46"/>
      <c r="H6" s="52"/>
      <c r="I6" s="512" t="s">
        <v>498</v>
      </c>
      <c r="J6" s="513"/>
      <c r="K6" s="513"/>
      <c r="L6" s="513"/>
      <c r="M6" s="513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423" t="s">
        <v>495</v>
      </c>
      <c r="D7" s="423"/>
      <c r="E7" s="423"/>
      <c r="F7" s="423"/>
      <c r="G7" s="423"/>
      <c r="H7" s="424"/>
      <c r="I7" s="462" t="s">
        <v>84</v>
      </c>
      <c r="J7" s="483" t="s">
        <v>22</v>
      </c>
      <c r="K7" s="472"/>
      <c r="L7" s="143"/>
      <c r="M7" s="143"/>
      <c r="N7" s="144"/>
      <c r="O7" s="450" t="s">
        <v>71</v>
      </c>
      <c r="P7" s="436" t="s">
        <v>4</v>
      </c>
      <c r="Q7" s="472"/>
      <c r="R7" s="427" t="s">
        <v>85</v>
      </c>
      <c r="S7" s="478" t="s">
        <v>497</v>
      </c>
      <c r="T7" s="47"/>
      <c r="U7" s="47"/>
      <c r="V7" s="429" t="s">
        <v>96</v>
      </c>
      <c r="W7" s="462" t="s">
        <v>84</v>
      </c>
      <c r="X7" s="471" t="s">
        <v>3</v>
      </c>
      <c r="Y7" s="446" t="s">
        <v>206</v>
      </c>
      <c r="Z7" s="47"/>
      <c r="AA7" s="496" t="s">
        <v>98</v>
      </c>
      <c r="AB7" s="497"/>
      <c r="AC7" s="497"/>
      <c r="AD7" s="497"/>
      <c r="AE7" s="497"/>
      <c r="AF7" s="498"/>
    </row>
    <row r="8" spans="1:32" ht="15.75" customHeight="1" x14ac:dyDescent="0.2">
      <c r="A8" s="41" t="s">
        <v>60</v>
      </c>
      <c r="B8" s="39"/>
      <c r="C8" s="425"/>
      <c r="D8" s="425"/>
      <c r="E8" s="425"/>
      <c r="F8" s="425"/>
      <c r="G8" s="425"/>
      <c r="H8" s="426"/>
      <c r="I8" s="463"/>
      <c r="J8" s="484"/>
      <c r="K8" s="473"/>
      <c r="L8" s="47"/>
      <c r="M8" s="47"/>
      <c r="N8" s="50"/>
      <c r="O8" s="451"/>
      <c r="P8" s="437"/>
      <c r="Q8" s="473"/>
      <c r="R8" s="428"/>
      <c r="S8" s="479"/>
      <c r="T8" s="47"/>
      <c r="U8" s="47"/>
      <c r="V8" s="430"/>
      <c r="W8" s="463"/>
      <c r="X8" s="460"/>
      <c r="Y8" s="447"/>
      <c r="Z8" s="47"/>
      <c r="AA8" s="499"/>
      <c r="AB8" s="500"/>
      <c r="AC8" s="500"/>
      <c r="AD8" s="500"/>
      <c r="AE8" s="500"/>
      <c r="AF8" s="501"/>
    </row>
    <row r="9" spans="1:32" ht="15.75" customHeight="1" x14ac:dyDescent="0.2">
      <c r="A9" s="41" t="s">
        <v>58</v>
      </c>
      <c r="B9" s="39"/>
      <c r="C9" s="417" t="s">
        <v>494</v>
      </c>
      <c r="D9" s="418"/>
      <c r="E9" s="418"/>
      <c r="F9" s="418"/>
      <c r="G9" s="418"/>
      <c r="H9" s="419"/>
      <c r="I9" s="463"/>
      <c r="J9" s="484"/>
      <c r="K9" s="473"/>
      <c r="L9" s="47"/>
      <c r="M9" s="47"/>
      <c r="N9" s="50"/>
      <c r="O9" s="451"/>
      <c r="P9" s="437"/>
      <c r="Q9" s="473"/>
      <c r="R9" s="428"/>
      <c r="S9" s="479"/>
      <c r="T9" s="47"/>
      <c r="U9" s="47"/>
      <c r="V9" s="430"/>
      <c r="W9" s="463"/>
      <c r="X9" s="460"/>
      <c r="Y9" s="447"/>
      <c r="Z9" s="47"/>
      <c r="AA9" s="499"/>
      <c r="AB9" s="500"/>
      <c r="AC9" s="500"/>
      <c r="AD9" s="500"/>
      <c r="AE9" s="500"/>
      <c r="AF9" s="501"/>
    </row>
    <row r="10" spans="1:32" ht="15.75" customHeight="1" x14ac:dyDescent="0.2">
      <c r="A10" s="41" t="s">
        <v>59</v>
      </c>
      <c r="B10" s="39"/>
      <c r="C10" s="420"/>
      <c r="D10" s="421"/>
      <c r="E10" s="421"/>
      <c r="F10" s="421"/>
      <c r="G10" s="421"/>
      <c r="H10" s="422"/>
      <c r="I10" s="464"/>
      <c r="J10" s="485"/>
      <c r="K10" s="474"/>
      <c r="L10" s="47"/>
      <c r="M10" s="47"/>
      <c r="N10" s="50"/>
      <c r="O10" s="452"/>
      <c r="P10" s="467"/>
      <c r="Q10" s="474"/>
      <c r="R10" s="428"/>
      <c r="S10" s="479"/>
      <c r="T10" s="47"/>
      <c r="U10" s="47"/>
      <c r="V10" s="444"/>
      <c r="W10" s="464"/>
      <c r="X10" s="461"/>
      <c r="Y10" s="448"/>
      <c r="Z10" s="47"/>
      <c r="AA10" s="499"/>
      <c r="AB10" s="500"/>
      <c r="AC10" s="500"/>
      <c r="AD10" s="500"/>
      <c r="AE10" s="500"/>
      <c r="AF10" s="501"/>
    </row>
    <row r="11" spans="1:32" ht="27" customHeight="1" x14ac:dyDescent="0.2">
      <c r="A11" s="120" t="s">
        <v>44</v>
      </c>
      <c r="B11" s="39"/>
      <c r="C11" s="431" t="s">
        <v>24</v>
      </c>
      <c r="D11" s="431"/>
      <c r="E11" s="431"/>
      <c r="F11" s="431"/>
      <c r="G11" s="431"/>
      <c r="H11" s="431"/>
      <c r="I11" s="431" t="s">
        <v>24</v>
      </c>
      <c r="J11" s="431"/>
      <c r="K11" s="431"/>
      <c r="L11" s="431"/>
      <c r="M11" s="431"/>
      <c r="N11" s="431"/>
      <c r="O11" s="432" t="s">
        <v>24</v>
      </c>
      <c r="P11" s="431"/>
      <c r="Q11" s="431"/>
      <c r="R11" s="431"/>
      <c r="S11" s="431"/>
      <c r="T11" s="431"/>
      <c r="U11" s="431" t="s">
        <v>24</v>
      </c>
      <c r="V11" s="431"/>
      <c r="W11" s="431"/>
      <c r="X11" s="431"/>
      <c r="Y11" s="431"/>
      <c r="Z11" s="431"/>
      <c r="AA11" s="500"/>
      <c r="AB11" s="500"/>
      <c r="AC11" s="500"/>
      <c r="AD11" s="500"/>
      <c r="AE11" s="500"/>
      <c r="AF11" s="501"/>
    </row>
    <row r="12" spans="1:32" ht="15.75" customHeight="1" x14ac:dyDescent="0.2">
      <c r="A12" s="42" t="s">
        <v>43</v>
      </c>
      <c r="B12" s="39"/>
      <c r="C12" s="454" t="s">
        <v>81</v>
      </c>
      <c r="D12" s="429" t="s">
        <v>96</v>
      </c>
      <c r="E12" s="142"/>
      <c r="F12" s="462" t="s">
        <v>84</v>
      </c>
      <c r="G12" s="142"/>
      <c r="H12" s="50"/>
      <c r="I12" s="472"/>
      <c r="J12" s="429" t="s">
        <v>96</v>
      </c>
      <c r="K12" s="427" t="s">
        <v>85</v>
      </c>
      <c r="L12" s="427" t="s">
        <v>85</v>
      </c>
      <c r="M12" s="475" t="s">
        <v>475</v>
      </c>
      <c r="N12" s="50"/>
      <c r="O12" s="487" t="s">
        <v>97</v>
      </c>
      <c r="P12" s="488"/>
      <c r="Q12" s="488"/>
      <c r="R12" s="488"/>
      <c r="S12" s="488"/>
      <c r="T12" s="489"/>
      <c r="U12" s="462" t="s">
        <v>84</v>
      </c>
      <c r="V12" s="436" t="s">
        <v>4</v>
      </c>
      <c r="W12" s="462" t="s">
        <v>84</v>
      </c>
      <c r="X12" s="427" t="s">
        <v>85</v>
      </c>
      <c r="Y12" s="472"/>
      <c r="Z12" s="47"/>
      <c r="AA12" s="499"/>
      <c r="AB12" s="500"/>
      <c r="AC12" s="500"/>
      <c r="AD12" s="500"/>
      <c r="AE12" s="500"/>
      <c r="AF12" s="501"/>
    </row>
    <row r="13" spans="1:32" ht="15.75" customHeight="1" x14ac:dyDescent="0.2">
      <c r="A13" s="42" t="s">
        <v>45</v>
      </c>
      <c r="B13" s="39"/>
      <c r="C13" s="455"/>
      <c r="D13" s="430"/>
      <c r="E13" s="49"/>
      <c r="F13" s="463"/>
      <c r="G13" s="49"/>
      <c r="H13" s="50"/>
      <c r="I13" s="473"/>
      <c r="J13" s="430"/>
      <c r="K13" s="428"/>
      <c r="L13" s="428"/>
      <c r="M13" s="476"/>
      <c r="N13" s="50"/>
      <c r="O13" s="490"/>
      <c r="P13" s="491"/>
      <c r="Q13" s="491"/>
      <c r="R13" s="491"/>
      <c r="S13" s="491"/>
      <c r="T13" s="492"/>
      <c r="U13" s="463"/>
      <c r="V13" s="437"/>
      <c r="W13" s="463"/>
      <c r="X13" s="428"/>
      <c r="Y13" s="473"/>
      <c r="Z13" s="47"/>
      <c r="AA13" s="499"/>
      <c r="AB13" s="500"/>
      <c r="AC13" s="500"/>
      <c r="AD13" s="500"/>
      <c r="AE13" s="500"/>
      <c r="AF13" s="501"/>
    </row>
    <row r="14" spans="1:32" ht="15.75" customHeight="1" x14ac:dyDescent="0.2">
      <c r="A14" s="42" t="s">
        <v>46</v>
      </c>
      <c r="B14" s="39"/>
      <c r="C14" s="455"/>
      <c r="D14" s="430"/>
      <c r="E14" s="49"/>
      <c r="F14" s="463"/>
      <c r="G14" s="49"/>
      <c r="H14" s="50"/>
      <c r="I14" s="473"/>
      <c r="J14" s="430"/>
      <c r="K14" s="428"/>
      <c r="L14" s="428"/>
      <c r="M14" s="476"/>
      <c r="N14" s="50"/>
      <c r="O14" s="490"/>
      <c r="P14" s="491"/>
      <c r="Q14" s="491"/>
      <c r="R14" s="491"/>
      <c r="S14" s="491"/>
      <c r="T14" s="492"/>
      <c r="U14" s="463"/>
      <c r="V14" s="437"/>
      <c r="W14" s="463"/>
      <c r="X14" s="428"/>
      <c r="Y14" s="473"/>
      <c r="Z14" s="47"/>
      <c r="AA14" s="502"/>
      <c r="AB14" s="503"/>
      <c r="AC14" s="503"/>
      <c r="AD14" s="503"/>
      <c r="AE14" s="503"/>
      <c r="AF14" s="504"/>
    </row>
    <row r="15" spans="1:32" ht="15.75" customHeight="1" x14ac:dyDescent="0.2">
      <c r="A15" s="42" t="s">
        <v>47</v>
      </c>
      <c r="B15" s="39"/>
      <c r="C15" s="456"/>
      <c r="D15" s="444"/>
      <c r="E15" s="150"/>
      <c r="F15" s="464"/>
      <c r="G15" s="150"/>
      <c r="H15" s="50"/>
      <c r="I15" s="474"/>
      <c r="J15" s="444"/>
      <c r="K15" s="428"/>
      <c r="L15" s="428"/>
      <c r="M15" s="477"/>
      <c r="N15" s="50"/>
      <c r="O15" s="493"/>
      <c r="P15" s="494"/>
      <c r="Q15" s="494"/>
      <c r="R15" s="494"/>
      <c r="S15" s="494"/>
      <c r="T15" s="495"/>
      <c r="U15" s="464"/>
      <c r="V15" s="467"/>
      <c r="W15" s="464"/>
      <c r="X15" s="428"/>
      <c r="Y15" s="474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431" t="s">
        <v>56</v>
      </c>
      <c r="D16" s="431"/>
      <c r="E16" s="431"/>
      <c r="F16" s="431"/>
      <c r="G16" s="431"/>
      <c r="H16" s="431"/>
      <c r="I16" s="431" t="s">
        <v>56</v>
      </c>
      <c r="J16" s="431"/>
      <c r="K16" s="431"/>
      <c r="L16" s="431"/>
      <c r="M16" s="431"/>
      <c r="N16" s="431"/>
      <c r="O16" s="432" t="s">
        <v>56</v>
      </c>
      <c r="P16" s="431"/>
      <c r="Q16" s="431"/>
      <c r="R16" s="431"/>
      <c r="S16" s="431"/>
      <c r="T16" s="431"/>
      <c r="U16" s="431" t="s">
        <v>56</v>
      </c>
      <c r="V16" s="431"/>
      <c r="W16" s="431"/>
      <c r="X16" s="431"/>
      <c r="Y16" s="431"/>
      <c r="Z16" s="431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2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457" t="s">
        <v>79</v>
      </c>
      <c r="D18" s="436" t="s">
        <v>4</v>
      </c>
      <c r="E18" s="142"/>
      <c r="F18" s="427" t="s">
        <v>85</v>
      </c>
      <c r="G18" s="478" t="s">
        <v>497</v>
      </c>
      <c r="H18" s="50"/>
      <c r="I18" s="457" t="s">
        <v>79</v>
      </c>
      <c r="J18" s="429" t="s">
        <v>96</v>
      </c>
      <c r="K18" s="427" t="s">
        <v>85</v>
      </c>
      <c r="L18" s="472"/>
      <c r="M18" s="438" t="s">
        <v>73</v>
      </c>
      <c r="N18" s="50"/>
      <c r="O18" s="472"/>
      <c r="P18" s="429" t="s">
        <v>96</v>
      </c>
      <c r="Q18" s="472"/>
      <c r="R18" s="457" t="s">
        <v>79</v>
      </c>
      <c r="S18" s="438" t="s">
        <v>73</v>
      </c>
      <c r="T18" s="47"/>
      <c r="U18" s="458" t="s">
        <v>79</v>
      </c>
      <c r="V18" s="429" t="s">
        <v>96</v>
      </c>
      <c r="W18" s="472"/>
      <c r="X18" s="471" t="s">
        <v>3</v>
      </c>
      <c r="Y18" s="438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458"/>
      <c r="D19" s="437"/>
      <c r="E19" s="49"/>
      <c r="F19" s="428"/>
      <c r="G19" s="479"/>
      <c r="H19" s="50"/>
      <c r="I19" s="458"/>
      <c r="J19" s="430"/>
      <c r="K19" s="428"/>
      <c r="L19" s="473"/>
      <c r="M19" s="439"/>
      <c r="N19" s="50"/>
      <c r="O19" s="473"/>
      <c r="P19" s="430"/>
      <c r="Q19" s="473"/>
      <c r="R19" s="458"/>
      <c r="S19" s="439"/>
      <c r="T19" s="47"/>
      <c r="U19" s="458"/>
      <c r="V19" s="430"/>
      <c r="W19" s="473"/>
      <c r="X19" s="460"/>
      <c r="Y19" s="439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458"/>
      <c r="D20" s="437"/>
      <c r="E20" s="49"/>
      <c r="F20" s="428"/>
      <c r="G20" s="479"/>
      <c r="H20" s="50"/>
      <c r="I20" s="458"/>
      <c r="J20" s="430"/>
      <c r="K20" s="428"/>
      <c r="L20" s="473"/>
      <c r="M20" s="439"/>
      <c r="N20" s="50"/>
      <c r="O20" s="473"/>
      <c r="P20" s="430"/>
      <c r="Q20" s="473"/>
      <c r="R20" s="458"/>
      <c r="S20" s="439"/>
      <c r="T20" s="47"/>
      <c r="U20" s="458"/>
      <c r="V20" s="430"/>
      <c r="W20" s="473"/>
      <c r="X20" s="460"/>
      <c r="Y20" s="439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459"/>
      <c r="D21" s="467"/>
      <c r="E21" s="150"/>
      <c r="F21" s="428"/>
      <c r="G21" s="479"/>
      <c r="H21" s="50"/>
      <c r="I21" s="458"/>
      <c r="J21" s="444"/>
      <c r="K21" s="428"/>
      <c r="L21" s="474"/>
      <c r="M21" s="439"/>
      <c r="N21" s="50"/>
      <c r="O21" s="474"/>
      <c r="P21" s="444"/>
      <c r="Q21" s="474"/>
      <c r="R21" s="458"/>
      <c r="S21" s="439"/>
      <c r="T21" s="47"/>
      <c r="U21" s="459"/>
      <c r="V21" s="430"/>
      <c r="W21" s="474"/>
      <c r="X21" s="461"/>
      <c r="Y21" s="439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1" t="s">
        <v>48</v>
      </c>
      <c r="B22" s="39"/>
      <c r="C22" s="431" t="s">
        <v>24</v>
      </c>
      <c r="D22" s="431"/>
      <c r="E22" s="431"/>
      <c r="F22" s="431"/>
      <c r="G22" s="431"/>
      <c r="H22" s="431"/>
      <c r="I22" s="431" t="s">
        <v>24</v>
      </c>
      <c r="J22" s="431"/>
      <c r="K22" s="431"/>
      <c r="L22" s="431"/>
      <c r="M22" s="431"/>
      <c r="N22" s="431"/>
      <c r="O22" s="432" t="s">
        <v>24</v>
      </c>
      <c r="P22" s="431"/>
      <c r="Q22" s="431"/>
      <c r="R22" s="431"/>
      <c r="S22" s="431"/>
      <c r="T22" s="431"/>
      <c r="U22" s="431" t="s">
        <v>24</v>
      </c>
      <c r="V22" s="431"/>
      <c r="W22" s="431"/>
      <c r="X22" s="431"/>
      <c r="Y22" s="431"/>
      <c r="Z22" s="431"/>
      <c r="AA22" s="39"/>
      <c r="AB22" s="134" t="s">
        <v>175</v>
      </c>
      <c r="AC22" s="135"/>
      <c r="AD22" s="135"/>
      <c r="AE22" s="135"/>
      <c r="AF22" s="39"/>
    </row>
    <row r="23" spans="1:32" ht="15.75" customHeight="1" x14ac:dyDescent="0.25">
      <c r="A23" s="42" t="s">
        <v>39</v>
      </c>
      <c r="B23" s="505" t="s">
        <v>100</v>
      </c>
      <c r="C23" s="457" t="s">
        <v>79</v>
      </c>
      <c r="D23" s="429" t="s">
        <v>96</v>
      </c>
      <c r="E23" s="142"/>
      <c r="F23" s="471" t="s">
        <v>3</v>
      </c>
      <c r="G23" s="47"/>
      <c r="H23" s="47"/>
      <c r="I23" s="458" t="s">
        <v>79</v>
      </c>
      <c r="J23" s="429" t="s">
        <v>96</v>
      </c>
      <c r="K23" s="472"/>
      <c r="L23" s="471" t="s">
        <v>3</v>
      </c>
      <c r="M23" s="478" t="s">
        <v>497</v>
      </c>
      <c r="N23" s="50"/>
      <c r="O23" s="457" t="s">
        <v>79</v>
      </c>
      <c r="P23" s="436" t="s">
        <v>4</v>
      </c>
      <c r="Q23" s="472"/>
      <c r="R23" s="471" t="s">
        <v>3</v>
      </c>
      <c r="S23" s="47"/>
      <c r="T23" s="47"/>
      <c r="U23" s="433" t="s">
        <v>207</v>
      </c>
      <c r="V23" s="436" t="s">
        <v>4</v>
      </c>
      <c r="W23" s="472"/>
      <c r="X23" s="471" t="s">
        <v>3</v>
      </c>
      <c r="Y23" s="462" t="s">
        <v>84</v>
      </c>
      <c r="Z23" s="47"/>
      <c r="AA23" s="39"/>
      <c r="AB23" s="135" t="s">
        <v>176</v>
      </c>
      <c r="AC23" s="135"/>
      <c r="AD23" s="135"/>
      <c r="AE23" s="135"/>
      <c r="AF23" s="39"/>
    </row>
    <row r="24" spans="1:32" ht="15.75" customHeight="1" x14ac:dyDescent="0.25">
      <c r="A24" s="42" t="s">
        <v>40</v>
      </c>
      <c r="B24" s="506"/>
      <c r="C24" s="458"/>
      <c r="D24" s="430"/>
      <c r="E24" s="49"/>
      <c r="F24" s="460"/>
      <c r="G24" s="47"/>
      <c r="H24" s="47"/>
      <c r="I24" s="458"/>
      <c r="J24" s="430"/>
      <c r="K24" s="473"/>
      <c r="L24" s="460"/>
      <c r="M24" s="479"/>
      <c r="N24" s="50"/>
      <c r="O24" s="458"/>
      <c r="P24" s="437"/>
      <c r="Q24" s="473"/>
      <c r="R24" s="460"/>
      <c r="S24" s="47"/>
      <c r="T24" s="47"/>
      <c r="U24" s="434"/>
      <c r="V24" s="437"/>
      <c r="W24" s="473"/>
      <c r="X24" s="460"/>
      <c r="Y24" s="463"/>
      <c r="Z24" s="47"/>
      <c r="AA24" s="39"/>
      <c r="AB24" s="135" t="s">
        <v>186</v>
      </c>
      <c r="AC24" s="135"/>
      <c r="AD24" s="135"/>
      <c r="AE24" s="135"/>
      <c r="AF24" s="39"/>
    </row>
    <row r="25" spans="1:32" ht="15.75" customHeight="1" x14ac:dyDescent="0.25">
      <c r="A25" s="42" t="s">
        <v>62</v>
      </c>
      <c r="B25" s="506"/>
      <c r="C25" s="458"/>
      <c r="D25" s="430"/>
      <c r="E25" s="49"/>
      <c r="F25" s="460"/>
      <c r="G25" s="47"/>
      <c r="H25" s="47"/>
      <c r="I25" s="458"/>
      <c r="J25" s="430"/>
      <c r="K25" s="473"/>
      <c r="L25" s="460"/>
      <c r="M25" s="479"/>
      <c r="N25" s="50"/>
      <c r="O25" s="458"/>
      <c r="P25" s="437"/>
      <c r="Q25" s="473"/>
      <c r="R25" s="460"/>
      <c r="S25" s="47"/>
      <c r="T25" s="47"/>
      <c r="U25" s="434"/>
      <c r="V25" s="437"/>
      <c r="W25" s="473"/>
      <c r="X25" s="460"/>
      <c r="Y25" s="463"/>
      <c r="Z25" s="47"/>
      <c r="AA25" s="39"/>
      <c r="AB25" s="135" t="s">
        <v>177</v>
      </c>
      <c r="AC25" s="135"/>
      <c r="AD25" s="135"/>
      <c r="AE25" s="135"/>
      <c r="AF25" s="39"/>
    </row>
    <row r="26" spans="1:32" ht="16.5" customHeight="1" x14ac:dyDescent="0.25">
      <c r="A26" s="42" t="s">
        <v>63</v>
      </c>
      <c r="B26" s="47"/>
      <c r="C26" s="459"/>
      <c r="D26" s="444"/>
      <c r="E26" s="150"/>
      <c r="F26" s="461"/>
      <c r="G26" s="47"/>
      <c r="H26" s="47"/>
      <c r="I26" s="459"/>
      <c r="J26" s="444"/>
      <c r="K26" s="474"/>
      <c r="L26" s="460"/>
      <c r="M26" s="479"/>
      <c r="N26" s="50"/>
      <c r="O26" s="459"/>
      <c r="P26" s="467"/>
      <c r="Q26" s="474"/>
      <c r="R26" s="461"/>
      <c r="S26" s="47"/>
      <c r="T26" s="47"/>
      <c r="U26" s="435"/>
      <c r="V26" s="437"/>
      <c r="W26" s="474"/>
      <c r="X26" s="461"/>
      <c r="Y26" s="464"/>
      <c r="Z26" s="47"/>
      <c r="AA26" s="39"/>
      <c r="AB26" s="135" t="s">
        <v>185</v>
      </c>
      <c r="AC26" s="135"/>
      <c r="AD26" s="135"/>
      <c r="AE26" s="135"/>
      <c r="AF26" s="39"/>
    </row>
    <row r="27" spans="1:32" ht="15.75" customHeight="1" x14ac:dyDescent="0.25">
      <c r="A27" s="43" t="s">
        <v>49</v>
      </c>
      <c r="B27" s="507" t="s">
        <v>99</v>
      </c>
      <c r="C27" s="431" t="s">
        <v>75</v>
      </c>
      <c r="D27" s="431"/>
      <c r="E27" s="431"/>
      <c r="F27" s="431"/>
      <c r="G27" s="431"/>
      <c r="H27" s="431"/>
      <c r="I27" s="431" t="s">
        <v>75</v>
      </c>
      <c r="J27" s="431"/>
      <c r="K27" s="431"/>
      <c r="L27" s="431"/>
      <c r="M27" s="431"/>
      <c r="N27" s="431"/>
      <c r="O27" s="50"/>
      <c r="P27" s="50"/>
      <c r="Q27" s="50"/>
      <c r="R27" s="50"/>
      <c r="S27" s="50"/>
      <c r="T27" s="50"/>
      <c r="U27" s="431" t="s">
        <v>75</v>
      </c>
      <c r="V27" s="431"/>
      <c r="W27" s="431"/>
      <c r="X27" s="431"/>
      <c r="Y27" s="431"/>
      <c r="Z27" s="431"/>
      <c r="AA27" s="39"/>
      <c r="AB27" s="135" t="s">
        <v>178</v>
      </c>
      <c r="AC27" s="135"/>
      <c r="AD27" s="135"/>
      <c r="AE27" s="135"/>
      <c r="AF27" s="39"/>
    </row>
    <row r="28" spans="1:32" ht="15.75" customHeight="1" x14ac:dyDescent="0.2">
      <c r="A28" s="43" t="s">
        <v>50</v>
      </c>
      <c r="B28" s="508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514" t="s">
        <v>499</v>
      </c>
      <c r="P28" s="515"/>
      <c r="Q28" s="515"/>
      <c r="R28" s="515"/>
      <c r="S28" s="515"/>
      <c r="T28" s="516"/>
      <c r="U28" s="431"/>
      <c r="V28" s="431"/>
      <c r="W28" s="431"/>
      <c r="X28" s="431"/>
      <c r="Y28" s="431"/>
      <c r="Z28" s="431"/>
      <c r="AA28" s="39"/>
      <c r="AB28" s="510" t="s">
        <v>187</v>
      </c>
      <c r="AC28" s="510"/>
      <c r="AD28" s="510"/>
      <c r="AE28" s="510"/>
      <c r="AF28" s="39"/>
    </row>
    <row r="29" spans="1:32" ht="15.75" customHeight="1" x14ac:dyDescent="0.2">
      <c r="A29" s="43" t="s">
        <v>51</v>
      </c>
      <c r="B29" s="509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517"/>
      <c r="P29" s="518"/>
      <c r="Q29" s="518"/>
      <c r="R29" s="518"/>
      <c r="S29" s="518"/>
      <c r="T29" s="519"/>
      <c r="U29" s="431"/>
      <c r="V29" s="431"/>
      <c r="W29" s="431"/>
      <c r="X29" s="431"/>
      <c r="Y29" s="431"/>
      <c r="Z29" s="431"/>
      <c r="AA29" s="39"/>
      <c r="AB29" s="510"/>
      <c r="AC29" s="510"/>
      <c r="AD29" s="510"/>
      <c r="AE29" s="510"/>
      <c r="AF29" s="39"/>
    </row>
    <row r="30" spans="1:32" ht="15.75" customHeight="1" x14ac:dyDescent="0.2">
      <c r="A30" s="42" t="s">
        <v>52</v>
      </c>
      <c r="B30" s="47"/>
      <c r="C30" s="450" t="s">
        <v>71</v>
      </c>
      <c r="D30" s="429" t="s">
        <v>96</v>
      </c>
      <c r="E30" s="50"/>
      <c r="F30" s="50"/>
      <c r="G30" s="50"/>
      <c r="H30" s="50"/>
      <c r="I30" s="462" t="s">
        <v>84</v>
      </c>
      <c r="J30" s="429" t="s">
        <v>96</v>
      </c>
      <c r="K30" s="50"/>
      <c r="L30" s="50"/>
      <c r="M30" s="50"/>
      <c r="N30" s="50"/>
      <c r="O30" s="517"/>
      <c r="P30" s="518"/>
      <c r="Q30" s="518"/>
      <c r="R30" s="518"/>
      <c r="S30" s="518"/>
      <c r="T30" s="519"/>
      <c r="U30" s="520" t="s">
        <v>99</v>
      </c>
      <c r="V30" s="521"/>
      <c r="W30" s="521"/>
      <c r="X30" s="521"/>
      <c r="Y30" s="521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451"/>
      <c r="D31" s="430"/>
      <c r="E31" s="50"/>
      <c r="F31" s="50"/>
      <c r="G31" s="50"/>
      <c r="H31" s="50"/>
      <c r="I31" s="463"/>
      <c r="J31" s="430"/>
      <c r="K31" s="50"/>
      <c r="L31" s="50"/>
      <c r="M31" s="50"/>
      <c r="N31" s="50"/>
      <c r="O31" s="517"/>
      <c r="P31" s="518"/>
      <c r="Q31" s="518"/>
      <c r="R31" s="518"/>
      <c r="S31" s="518"/>
      <c r="T31" s="519"/>
      <c r="U31" s="522"/>
      <c r="V31" s="523"/>
      <c r="W31" s="523"/>
      <c r="X31" s="523"/>
      <c r="Y31" s="523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451"/>
      <c r="D32" s="430"/>
      <c r="E32" s="50"/>
      <c r="F32" s="50"/>
      <c r="G32" s="50"/>
      <c r="H32" s="50"/>
      <c r="I32" s="463"/>
      <c r="J32" s="430"/>
      <c r="K32" s="50"/>
      <c r="L32" s="50"/>
      <c r="M32" s="50"/>
      <c r="N32" s="50"/>
      <c r="O32" s="517"/>
      <c r="P32" s="518"/>
      <c r="Q32" s="518"/>
      <c r="R32" s="518"/>
      <c r="S32" s="518"/>
      <c r="T32" s="519"/>
      <c r="U32" s="522"/>
      <c r="V32" s="523"/>
      <c r="W32" s="523"/>
      <c r="X32" s="523"/>
      <c r="Y32" s="523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452"/>
      <c r="D33" s="444"/>
      <c r="E33" s="50"/>
      <c r="F33" s="50"/>
      <c r="G33" s="50"/>
      <c r="H33" s="50"/>
      <c r="I33" s="464"/>
      <c r="J33" s="444"/>
      <c r="K33" s="50"/>
      <c r="L33" s="50"/>
      <c r="M33" s="50"/>
      <c r="N33" s="50"/>
      <c r="O33" s="517"/>
      <c r="P33" s="518"/>
      <c r="Q33" s="518"/>
      <c r="R33" s="518"/>
      <c r="S33" s="518"/>
      <c r="T33" s="519"/>
      <c r="U33" s="522"/>
      <c r="V33" s="523"/>
      <c r="W33" s="523"/>
      <c r="X33" s="523"/>
      <c r="Y33" s="523"/>
      <c r="Z33" s="47"/>
      <c r="AA33" s="39"/>
      <c r="AB33" s="39"/>
      <c r="AC33" s="39"/>
      <c r="AD33" s="39"/>
      <c r="AE33" s="39"/>
      <c r="AF33" s="39"/>
    </row>
    <row r="34" spans="1:32" ht="15.75" customHeight="1" x14ac:dyDescent="0.2">
      <c r="A34" s="45" t="s">
        <v>67</v>
      </c>
      <c r="B34" s="46"/>
      <c r="C34" s="46"/>
      <c r="D34" s="46"/>
      <c r="E34" s="46"/>
      <c r="F34" s="46"/>
      <c r="G34" s="46"/>
      <c r="H34" s="52"/>
      <c r="I34" s="51"/>
      <c r="J34" s="46"/>
      <c r="K34" s="46"/>
      <c r="L34" s="46"/>
      <c r="M34" s="46"/>
      <c r="N34" s="52"/>
      <c r="O34" s="46"/>
      <c r="P34" s="46"/>
      <c r="Q34" s="46"/>
      <c r="R34" s="46"/>
      <c r="S34" s="46"/>
      <c r="T34" s="52"/>
      <c r="U34" s="51"/>
      <c r="V34" s="46"/>
      <c r="W34" s="46"/>
      <c r="X34" s="46"/>
      <c r="Y34" s="46"/>
      <c r="Z34" s="52"/>
      <c r="AA34" s="39"/>
      <c r="AB34" s="39"/>
      <c r="AC34" s="39"/>
      <c r="AD34" s="39"/>
      <c r="AE34" s="39"/>
      <c r="AF34" s="39"/>
    </row>
    <row r="35" spans="1:32" ht="15.75" customHeight="1" x14ac:dyDescent="0.2">
      <c r="A35" s="148" t="s">
        <v>68</v>
      </c>
      <c r="B35" s="48"/>
      <c r="C35" s="46"/>
      <c r="D35" s="46"/>
      <c r="E35" s="46"/>
      <c r="F35" s="46"/>
      <c r="G35" s="46"/>
      <c r="H35" s="110"/>
      <c r="I35" s="109"/>
      <c r="J35" s="48"/>
      <c r="K35" s="48"/>
      <c r="L35" s="48"/>
      <c r="M35" s="48"/>
      <c r="N35" s="110"/>
      <c r="O35" s="48"/>
      <c r="P35" s="48"/>
      <c r="Q35" s="48"/>
      <c r="R35" s="48"/>
      <c r="S35" s="48"/>
      <c r="T35" s="110"/>
      <c r="U35" s="109"/>
      <c r="V35" s="48"/>
      <c r="W35" s="48"/>
      <c r="X35" s="48"/>
      <c r="Y35" s="48"/>
      <c r="Z35" s="53"/>
      <c r="AA35" s="40"/>
      <c r="AB35" s="40"/>
      <c r="AC35" s="40"/>
      <c r="AD35" s="40"/>
      <c r="AE35" s="40"/>
      <c r="AF35" s="40"/>
    </row>
    <row r="36" spans="1:32" x14ac:dyDescent="0.2">
      <c r="A36" s="149"/>
      <c r="B36" s="107"/>
      <c r="C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</row>
    <row r="37" spans="1:32" s="123" customFormat="1" ht="27" customHeight="1" x14ac:dyDescent="0.35">
      <c r="A37" s="511" t="s">
        <v>181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122"/>
      <c r="AA37" s="122"/>
      <c r="AB37" s="122"/>
      <c r="AC37" s="122"/>
      <c r="AD37" s="122"/>
      <c r="AE37" s="122"/>
      <c r="AF37" s="122"/>
    </row>
    <row r="38" spans="1:32" ht="23.25" x14ac:dyDescent="0.35">
      <c r="A38" s="149"/>
      <c r="B38" s="140"/>
      <c r="C38" s="107"/>
      <c r="D38" s="111"/>
      <c r="E38" s="111"/>
      <c r="F38" s="111"/>
      <c r="G38" s="111"/>
      <c r="H38" s="111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</row>
    <row r="39" spans="1:32" ht="15" customHeight="1" x14ac:dyDescent="0.2">
      <c r="A39" s="54"/>
      <c r="B39" s="57" t="s">
        <v>103</v>
      </c>
      <c r="C39" s="453" t="s">
        <v>99</v>
      </c>
      <c r="D39" s="466" t="s">
        <v>105</v>
      </c>
      <c r="E39" s="465"/>
      <c r="F39" s="465"/>
      <c r="G39" s="465"/>
      <c r="H39" s="465"/>
      <c r="O39" s="36"/>
    </row>
    <row r="40" spans="1:32" ht="15" customHeight="1" x14ac:dyDescent="0.2">
      <c r="B40" s="56"/>
      <c r="C40" s="453"/>
      <c r="D40" s="466"/>
      <c r="E40" s="465"/>
      <c r="F40" s="465"/>
      <c r="G40" s="465"/>
      <c r="H40" s="465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4"/>
      <c r="B41" s="56"/>
      <c r="C41" s="453"/>
      <c r="D41" s="466"/>
      <c r="E41" s="465"/>
      <c r="F41" s="465"/>
      <c r="G41" s="465"/>
      <c r="H41" s="465"/>
    </row>
    <row r="42" spans="1:32" ht="15" customHeight="1" x14ac:dyDescent="0.2">
      <c r="B42" s="56"/>
      <c r="C42" s="453"/>
      <c r="D42" s="466"/>
      <c r="E42" s="465"/>
      <c r="F42" s="465"/>
      <c r="G42" s="465"/>
      <c r="H42" s="465"/>
    </row>
    <row r="43" spans="1:32" ht="15" customHeight="1" x14ac:dyDescent="0.2">
      <c r="B43" s="56"/>
      <c r="C43" s="454" t="s">
        <v>81</v>
      </c>
      <c r="D43" s="465" t="s">
        <v>106</v>
      </c>
      <c r="E43" s="465"/>
      <c r="F43" s="465"/>
      <c r="G43" s="465"/>
      <c r="H43" s="465"/>
    </row>
    <row r="44" spans="1:32" ht="15" customHeight="1" x14ac:dyDescent="0.2">
      <c r="B44" s="56"/>
      <c r="C44" s="455"/>
      <c r="D44" s="465"/>
      <c r="E44" s="465"/>
      <c r="F44" s="465"/>
      <c r="G44" s="465"/>
      <c r="H44" s="465"/>
    </row>
    <row r="45" spans="1:32" ht="15" customHeight="1" x14ac:dyDescent="0.2">
      <c r="B45" s="56"/>
      <c r="C45" s="455"/>
      <c r="D45" s="465"/>
      <c r="E45" s="465"/>
      <c r="F45" s="465"/>
      <c r="G45" s="465"/>
      <c r="H45" s="465"/>
    </row>
    <row r="46" spans="1:32" ht="15" customHeight="1" x14ac:dyDescent="0.2">
      <c r="B46" s="56"/>
      <c r="C46" s="456"/>
      <c r="D46" s="465"/>
      <c r="E46" s="465"/>
      <c r="F46" s="465"/>
      <c r="G46" s="465"/>
      <c r="H46" s="465"/>
    </row>
    <row r="47" spans="1:32" ht="54" customHeight="1" x14ac:dyDescent="0.2">
      <c r="B47" s="56"/>
      <c r="C47" s="205" t="s">
        <v>101</v>
      </c>
      <c r="D47" s="466" t="s">
        <v>107</v>
      </c>
      <c r="E47" s="465"/>
      <c r="F47" s="465"/>
      <c r="G47" s="465"/>
      <c r="H47" s="465"/>
    </row>
    <row r="48" spans="1:32" ht="15" customHeight="1" x14ac:dyDescent="0.35">
      <c r="A48" s="149"/>
      <c r="B48" s="204"/>
      <c r="C48" s="107"/>
      <c r="D48" s="111"/>
      <c r="E48" s="111"/>
      <c r="F48" s="111"/>
      <c r="G48" s="111"/>
      <c r="H48" s="111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201"/>
      <c r="AA48" s="201"/>
      <c r="AB48" s="201"/>
      <c r="AC48" s="201"/>
      <c r="AD48" s="201"/>
      <c r="AE48" s="201"/>
      <c r="AF48" s="201"/>
    </row>
    <row r="49" spans="1:32" ht="15" customHeight="1" x14ac:dyDescent="0.2">
      <c r="A49" s="202"/>
      <c r="B49" s="56"/>
      <c r="C49" s="528" t="s">
        <v>203</v>
      </c>
      <c r="D49" s="204"/>
      <c r="E49" s="203"/>
      <c r="F49" s="203"/>
      <c r="G49" s="203"/>
      <c r="H49" s="203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</row>
    <row r="50" spans="1:32" ht="15" customHeight="1" x14ac:dyDescent="0.2">
      <c r="A50" s="202"/>
      <c r="B50" s="56"/>
      <c r="C50" s="529"/>
      <c r="D50" s="204"/>
      <c r="E50" s="203"/>
      <c r="F50" s="203"/>
      <c r="G50" s="203"/>
      <c r="H50" s="203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</row>
    <row r="51" spans="1:32" ht="15" customHeight="1" x14ac:dyDescent="0.2">
      <c r="A51" s="202"/>
      <c r="B51" s="56"/>
      <c r="C51" s="529"/>
      <c r="D51" s="204"/>
      <c r="E51" s="203"/>
      <c r="F51" s="203"/>
      <c r="G51" s="203"/>
      <c r="H51" s="203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</row>
    <row r="52" spans="1:32" ht="15" customHeight="1" x14ac:dyDescent="0.2">
      <c r="B52" s="55"/>
      <c r="C52" s="530"/>
      <c r="D52" s="112"/>
      <c r="E52" s="112"/>
      <c r="F52" s="112"/>
      <c r="G52" s="113"/>
      <c r="H52" s="114"/>
    </row>
    <row r="53" spans="1:32" ht="15" customHeight="1" x14ac:dyDescent="0.35">
      <c r="A53" s="149"/>
      <c r="B53" s="204"/>
      <c r="C53" s="107"/>
      <c r="D53" s="111"/>
      <c r="E53" s="111"/>
      <c r="F53" s="111"/>
      <c r="G53" s="111"/>
      <c r="H53" s="111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201"/>
      <c r="AA53" s="201"/>
      <c r="AB53" s="201"/>
      <c r="AC53" s="201"/>
      <c r="AD53" s="201"/>
      <c r="AE53" s="201"/>
      <c r="AF53" s="201"/>
    </row>
    <row r="54" spans="1:32" ht="15" customHeight="1" x14ac:dyDescent="0.2">
      <c r="B54" s="57" t="s">
        <v>104</v>
      </c>
      <c r="C54" s="446" t="s">
        <v>206</v>
      </c>
      <c r="D54" s="466" t="s">
        <v>108</v>
      </c>
      <c r="E54" s="465"/>
      <c r="F54" s="465"/>
      <c r="G54" s="465"/>
      <c r="H54" s="465"/>
      <c r="I54" s="35"/>
      <c r="J54" s="35"/>
      <c r="K54" s="35"/>
      <c r="L54" s="35"/>
      <c r="M54" s="35"/>
      <c r="N54" s="35"/>
      <c r="O54" s="35"/>
      <c r="P54" s="206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6"/>
      <c r="C55" s="447"/>
      <c r="D55" s="466"/>
      <c r="E55" s="465"/>
      <c r="F55" s="465"/>
      <c r="G55" s="465"/>
      <c r="H55" s="46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6"/>
      <c r="C56" s="447"/>
      <c r="D56" s="466"/>
      <c r="E56" s="465"/>
      <c r="F56" s="465"/>
      <c r="G56" s="465"/>
      <c r="H56" s="46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6"/>
      <c r="C57" s="448"/>
      <c r="D57" s="466"/>
      <c r="E57" s="465"/>
      <c r="F57" s="465"/>
      <c r="G57" s="465"/>
      <c r="H57" s="46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6"/>
      <c r="C58" s="449" t="s">
        <v>22</v>
      </c>
      <c r="D58" s="466" t="s">
        <v>109</v>
      </c>
      <c r="E58" s="465"/>
      <c r="F58" s="465"/>
      <c r="G58" s="465"/>
      <c r="H58" s="46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6"/>
      <c r="C59" s="449"/>
      <c r="D59" s="466"/>
      <c r="E59" s="465"/>
      <c r="F59" s="465"/>
      <c r="G59" s="465"/>
      <c r="H59" s="46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6"/>
      <c r="C60" s="449"/>
      <c r="D60" s="466"/>
      <c r="E60" s="465"/>
      <c r="F60" s="465"/>
      <c r="G60" s="465"/>
      <c r="H60" s="46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6"/>
      <c r="C61" s="449"/>
      <c r="D61" s="466"/>
      <c r="E61" s="465"/>
      <c r="F61" s="465"/>
      <c r="G61" s="465"/>
      <c r="H61" s="46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6"/>
      <c r="C62" s="433" t="s">
        <v>207</v>
      </c>
      <c r="D62" s="465" t="s">
        <v>110</v>
      </c>
      <c r="E62" s="465"/>
      <c r="F62" s="465"/>
      <c r="G62" s="465"/>
      <c r="H62" s="46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6"/>
      <c r="C63" s="434"/>
      <c r="D63" s="465"/>
      <c r="E63" s="465"/>
      <c r="F63" s="465"/>
      <c r="G63" s="465"/>
      <c r="H63" s="46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6"/>
      <c r="C64" s="434"/>
      <c r="D64" s="465"/>
      <c r="E64" s="465"/>
      <c r="F64" s="465"/>
      <c r="G64" s="465"/>
      <c r="H64" s="46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6"/>
      <c r="C65" s="435"/>
      <c r="D65" s="465"/>
      <c r="E65" s="465"/>
      <c r="F65" s="465"/>
      <c r="G65" s="465"/>
      <c r="H65" s="46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6"/>
      <c r="C66" s="450" t="s">
        <v>71</v>
      </c>
      <c r="D66" s="466" t="s">
        <v>111</v>
      </c>
      <c r="E66" s="465"/>
      <c r="F66" s="465"/>
      <c r="G66" s="465"/>
      <c r="H66" s="46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6"/>
      <c r="C67" s="451"/>
      <c r="D67" s="466"/>
      <c r="E67" s="465"/>
      <c r="F67" s="465"/>
      <c r="G67" s="465"/>
      <c r="H67" s="46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6"/>
      <c r="C68" s="451"/>
      <c r="D68" s="466"/>
      <c r="E68" s="465"/>
      <c r="F68" s="465"/>
      <c r="G68" s="465"/>
      <c r="H68" s="46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6"/>
      <c r="C69" s="452"/>
      <c r="D69" s="466"/>
      <c r="E69" s="465"/>
      <c r="F69" s="465"/>
      <c r="G69" s="465"/>
      <c r="H69" s="46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5"/>
      <c r="D70" s="112"/>
      <c r="E70" s="112"/>
      <c r="F70" s="112"/>
      <c r="G70" s="113"/>
      <c r="H70" s="11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7" t="s">
        <v>102</v>
      </c>
      <c r="C71" s="457" t="s">
        <v>79</v>
      </c>
      <c r="D71" s="465" t="s">
        <v>112</v>
      </c>
      <c r="E71" s="465"/>
      <c r="F71" s="465"/>
      <c r="G71" s="465"/>
      <c r="H71" s="465"/>
    </row>
    <row r="72" spans="2:32" ht="15" customHeight="1" x14ac:dyDescent="0.2">
      <c r="B72" s="38"/>
      <c r="C72" s="458"/>
      <c r="D72" s="465"/>
      <c r="E72" s="465"/>
      <c r="F72" s="465"/>
      <c r="G72" s="465"/>
      <c r="H72" s="465"/>
    </row>
    <row r="73" spans="2:32" ht="15" customHeight="1" x14ac:dyDescent="0.2">
      <c r="B73" s="38"/>
      <c r="C73" s="458"/>
      <c r="D73" s="465"/>
      <c r="E73" s="465"/>
      <c r="F73" s="465"/>
      <c r="G73" s="465"/>
      <c r="H73" s="465"/>
    </row>
    <row r="74" spans="2:32" ht="15" customHeight="1" x14ac:dyDescent="0.2">
      <c r="B74" s="38"/>
      <c r="C74" s="459"/>
      <c r="D74" s="465"/>
      <c r="E74" s="465"/>
      <c r="F74" s="465"/>
      <c r="G74" s="465"/>
      <c r="H74" s="465"/>
    </row>
    <row r="75" spans="2:32" ht="15" customHeight="1" x14ac:dyDescent="0.2">
      <c r="B75" s="38"/>
      <c r="C75" s="436" t="s">
        <v>4</v>
      </c>
      <c r="D75" s="465" t="s">
        <v>113</v>
      </c>
      <c r="E75" s="465"/>
      <c r="F75" s="465"/>
      <c r="G75" s="465"/>
      <c r="H75" s="465"/>
    </row>
    <row r="76" spans="2:32" ht="15" customHeight="1" x14ac:dyDescent="0.2">
      <c r="B76" s="38"/>
      <c r="C76" s="437"/>
      <c r="D76" s="465"/>
      <c r="E76" s="465"/>
      <c r="F76" s="465"/>
      <c r="G76" s="465"/>
      <c r="H76" s="465"/>
    </row>
    <row r="77" spans="2:32" ht="15" customHeight="1" x14ac:dyDescent="0.2">
      <c r="B77" s="38"/>
      <c r="C77" s="437"/>
      <c r="D77" s="465"/>
      <c r="E77" s="465"/>
      <c r="F77" s="465"/>
      <c r="G77" s="465"/>
      <c r="H77" s="465"/>
    </row>
    <row r="78" spans="2:32" ht="15" customHeight="1" x14ac:dyDescent="0.2">
      <c r="B78" s="38"/>
      <c r="C78" s="437"/>
      <c r="D78" s="465"/>
      <c r="E78" s="465"/>
      <c r="F78" s="465"/>
      <c r="G78" s="465"/>
      <c r="H78" s="465"/>
    </row>
    <row r="79" spans="2:32" ht="15" customHeight="1" x14ac:dyDescent="0.2">
      <c r="B79" s="38"/>
      <c r="C79" s="460" t="s">
        <v>3</v>
      </c>
      <c r="D79" s="465" t="s">
        <v>2</v>
      </c>
      <c r="E79" s="465"/>
      <c r="F79" s="465"/>
      <c r="G79" s="465"/>
      <c r="H79" s="465"/>
    </row>
    <row r="80" spans="2:32" ht="15" customHeight="1" x14ac:dyDescent="0.2">
      <c r="B80" s="38"/>
      <c r="C80" s="460"/>
      <c r="D80" s="465"/>
      <c r="E80" s="465"/>
      <c r="F80" s="465"/>
      <c r="G80" s="465"/>
      <c r="H80" s="465"/>
    </row>
    <row r="81" spans="1:32" ht="15" customHeight="1" x14ac:dyDescent="0.2">
      <c r="B81" s="38"/>
      <c r="C81" s="460"/>
      <c r="D81" s="465"/>
      <c r="E81" s="465"/>
      <c r="F81" s="465"/>
      <c r="G81" s="465"/>
      <c r="H81" s="465"/>
    </row>
    <row r="82" spans="1:32" ht="15" customHeight="1" x14ac:dyDescent="0.2">
      <c r="B82" s="38"/>
      <c r="C82" s="461"/>
      <c r="D82" s="465"/>
      <c r="E82" s="465"/>
      <c r="F82" s="465"/>
      <c r="G82" s="465"/>
      <c r="H82" s="465"/>
    </row>
    <row r="83" spans="1:32" ht="15" customHeight="1" x14ac:dyDescent="0.2">
      <c r="A83" s="154"/>
      <c r="B83" s="38"/>
      <c r="C83" s="524" t="s">
        <v>204</v>
      </c>
      <c r="D83" s="527" t="s">
        <v>205</v>
      </c>
      <c r="E83" s="465"/>
      <c r="F83" s="465"/>
      <c r="G83" s="465"/>
      <c r="H83" s="156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</row>
    <row r="84" spans="1:32" ht="15" customHeight="1" x14ac:dyDescent="0.2">
      <c r="A84" s="154"/>
      <c r="B84" s="38"/>
      <c r="C84" s="525"/>
      <c r="D84" s="527"/>
      <c r="E84" s="465"/>
      <c r="F84" s="465"/>
      <c r="G84" s="465"/>
      <c r="H84" s="156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</row>
    <row r="85" spans="1:32" ht="15" customHeight="1" x14ac:dyDescent="0.2">
      <c r="A85" s="154"/>
      <c r="B85" s="38"/>
      <c r="C85" s="525"/>
      <c r="D85" s="527"/>
      <c r="E85" s="465"/>
      <c r="F85" s="465"/>
      <c r="G85" s="465"/>
      <c r="H85" s="156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</row>
    <row r="86" spans="1:32" ht="15" customHeight="1" x14ac:dyDescent="0.2">
      <c r="A86" s="154"/>
      <c r="B86" s="38"/>
      <c r="C86" s="526"/>
      <c r="D86" s="527"/>
      <c r="E86" s="465"/>
      <c r="F86" s="465"/>
      <c r="G86" s="465"/>
      <c r="H86" s="156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</row>
    <row r="87" spans="1:32" ht="15" customHeight="1" x14ac:dyDescent="0.2">
      <c r="B87" s="38"/>
      <c r="C87" s="462" t="s">
        <v>84</v>
      </c>
      <c r="D87" s="465" t="s">
        <v>86</v>
      </c>
      <c r="E87" s="465"/>
      <c r="F87" s="465"/>
      <c r="G87" s="465"/>
      <c r="H87" s="465"/>
    </row>
    <row r="88" spans="1:32" ht="15" customHeight="1" x14ac:dyDescent="0.2">
      <c r="B88" s="38"/>
      <c r="C88" s="463"/>
      <c r="D88" s="465"/>
      <c r="E88" s="465"/>
      <c r="F88" s="465"/>
      <c r="G88" s="465"/>
      <c r="H88" s="465"/>
    </row>
    <row r="89" spans="1:32" ht="15" customHeight="1" x14ac:dyDescent="0.2">
      <c r="B89" s="38"/>
      <c r="C89" s="463"/>
      <c r="D89" s="465"/>
      <c r="E89" s="465"/>
      <c r="F89" s="465"/>
      <c r="G89" s="465"/>
      <c r="H89" s="465"/>
    </row>
    <row r="90" spans="1:32" ht="15" customHeight="1" x14ac:dyDescent="0.2">
      <c r="B90" s="38"/>
      <c r="C90" s="464"/>
      <c r="D90" s="465"/>
      <c r="E90" s="465"/>
      <c r="F90" s="465"/>
      <c r="G90" s="465"/>
      <c r="H90" s="465"/>
    </row>
    <row r="91" spans="1:32" ht="15" customHeight="1" x14ac:dyDescent="0.2">
      <c r="B91" s="38"/>
      <c r="C91" s="427" t="s">
        <v>85</v>
      </c>
      <c r="D91" s="465" t="s">
        <v>114</v>
      </c>
      <c r="E91" s="465"/>
      <c r="F91" s="465"/>
      <c r="G91" s="465"/>
      <c r="H91" s="465"/>
    </row>
    <row r="92" spans="1:32" ht="15" customHeight="1" x14ac:dyDescent="0.2">
      <c r="B92" s="38"/>
      <c r="C92" s="428"/>
      <c r="D92" s="465"/>
      <c r="E92" s="465"/>
      <c r="F92" s="465"/>
      <c r="G92" s="465"/>
      <c r="H92" s="465"/>
    </row>
    <row r="93" spans="1:32" ht="15" customHeight="1" x14ac:dyDescent="0.2">
      <c r="B93" s="38"/>
      <c r="C93" s="428"/>
      <c r="D93" s="465"/>
      <c r="E93" s="465"/>
      <c r="F93" s="465"/>
      <c r="G93" s="465"/>
      <c r="H93" s="465"/>
    </row>
    <row r="94" spans="1:32" ht="15" customHeight="1" x14ac:dyDescent="0.2">
      <c r="B94" s="38"/>
      <c r="C94" s="428"/>
      <c r="D94" s="465"/>
      <c r="E94" s="465"/>
      <c r="F94" s="465"/>
      <c r="G94" s="465"/>
      <c r="H94" s="465"/>
    </row>
    <row r="95" spans="1:32" ht="15" customHeight="1" x14ac:dyDescent="0.2">
      <c r="B95" s="38"/>
      <c r="C95" s="445" t="s">
        <v>96</v>
      </c>
      <c r="D95" s="465" t="s">
        <v>115</v>
      </c>
      <c r="E95" s="465"/>
      <c r="F95" s="465"/>
      <c r="G95" s="465"/>
      <c r="H95" s="465"/>
    </row>
    <row r="96" spans="1:32" ht="15" customHeight="1" x14ac:dyDescent="0.2">
      <c r="B96" s="38"/>
      <c r="C96" s="445"/>
      <c r="D96" s="465"/>
      <c r="E96" s="465"/>
      <c r="F96" s="465"/>
      <c r="G96" s="465"/>
      <c r="H96" s="465"/>
    </row>
    <row r="97" spans="1:32" ht="15" customHeight="1" x14ac:dyDescent="0.2">
      <c r="B97" s="38"/>
      <c r="C97" s="445"/>
      <c r="D97" s="465"/>
      <c r="E97" s="465"/>
      <c r="F97" s="465"/>
      <c r="G97" s="465"/>
      <c r="H97" s="465"/>
    </row>
    <row r="98" spans="1:32" ht="15" customHeight="1" x14ac:dyDescent="0.2">
      <c r="B98" s="38"/>
      <c r="C98" s="445"/>
      <c r="D98" s="465"/>
      <c r="E98" s="465"/>
      <c r="F98" s="465"/>
      <c r="G98" s="465"/>
      <c r="H98" s="465"/>
    </row>
    <row r="99" spans="1:32" ht="15" customHeight="1" x14ac:dyDescent="0.2">
      <c r="A99" s="207"/>
      <c r="B99" s="206"/>
      <c r="D99" s="112"/>
      <c r="E99" s="112"/>
      <c r="F99" s="112"/>
      <c r="G99" s="113"/>
      <c r="H99" s="114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</row>
    <row r="100" spans="1:32" ht="20.25" customHeight="1" x14ac:dyDescent="0.2">
      <c r="A100" s="207"/>
      <c r="B100" s="57" t="s">
        <v>496</v>
      </c>
      <c r="C100" s="478" t="s">
        <v>497</v>
      </c>
      <c r="D100" s="465" t="s">
        <v>563</v>
      </c>
      <c r="E100" s="465"/>
      <c r="F100" s="465"/>
      <c r="G100" s="465"/>
      <c r="H100" s="208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</row>
    <row r="101" spans="1:32" ht="15" customHeight="1" x14ac:dyDescent="0.2">
      <c r="A101" s="207"/>
      <c r="B101" s="38"/>
      <c r="C101" s="479"/>
      <c r="D101" s="465"/>
      <c r="E101" s="465"/>
      <c r="F101" s="465"/>
      <c r="G101" s="465"/>
      <c r="H101" s="208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</row>
    <row r="102" spans="1:32" ht="15" customHeight="1" x14ac:dyDescent="0.2">
      <c r="A102" s="207"/>
      <c r="B102" s="38"/>
      <c r="C102" s="479"/>
      <c r="D102" s="465"/>
      <c r="E102" s="465"/>
      <c r="F102" s="465"/>
      <c r="G102" s="465"/>
      <c r="H102" s="208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</row>
    <row r="103" spans="1:32" ht="15" customHeight="1" x14ac:dyDescent="0.2">
      <c r="A103" s="207"/>
      <c r="B103" s="38"/>
      <c r="C103" s="479"/>
      <c r="D103" s="465"/>
      <c r="E103" s="465"/>
      <c r="F103" s="465"/>
      <c r="G103" s="465"/>
      <c r="H103" s="208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6"/>
    </row>
    <row r="104" spans="1:32" ht="15" customHeight="1" x14ac:dyDescent="0.2">
      <c r="A104" s="207"/>
      <c r="B104" s="38"/>
      <c r="D104" s="208"/>
      <c r="E104" s="208"/>
      <c r="F104" s="208"/>
      <c r="G104" s="208"/>
      <c r="H104" s="208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</row>
    <row r="105" spans="1:32" ht="15" customHeight="1" x14ac:dyDescent="0.2">
      <c r="A105" s="207"/>
      <c r="B105" s="38"/>
      <c r="D105" s="208"/>
      <c r="E105" s="208"/>
      <c r="F105" s="208"/>
      <c r="G105" s="208"/>
      <c r="H105" s="208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</row>
    <row r="106" spans="1:32" ht="15" customHeight="1" x14ac:dyDescent="0.2">
      <c r="D106" s="112"/>
      <c r="E106" s="112"/>
      <c r="F106" s="112"/>
      <c r="G106" s="113"/>
      <c r="H106" s="114"/>
    </row>
    <row r="107" spans="1:32" ht="15" customHeight="1" x14ac:dyDescent="0.2">
      <c r="B107" s="57" t="s">
        <v>116</v>
      </c>
      <c r="C107" s="440" t="s">
        <v>77</v>
      </c>
      <c r="D107" s="441" t="s">
        <v>117</v>
      </c>
      <c r="E107" s="441"/>
      <c r="F107" s="441"/>
      <c r="G107" s="441"/>
      <c r="H107" s="441"/>
    </row>
    <row r="108" spans="1:32" ht="15" customHeight="1" x14ac:dyDescent="0.2">
      <c r="B108" s="38"/>
      <c r="C108" s="440"/>
      <c r="D108" s="441"/>
      <c r="E108" s="441"/>
      <c r="F108" s="441"/>
      <c r="G108" s="441"/>
      <c r="H108" s="441"/>
    </row>
    <row r="109" spans="1:32" ht="15" customHeight="1" x14ac:dyDescent="0.2">
      <c r="B109" s="38"/>
      <c r="C109" s="440"/>
      <c r="D109" s="441"/>
      <c r="E109" s="441"/>
      <c r="F109" s="441"/>
      <c r="G109" s="441"/>
      <c r="H109" s="441"/>
    </row>
    <row r="110" spans="1:32" ht="15" customHeight="1" x14ac:dyDescent="0.2">
      <c r="B110" s="38"/>
      <c r="C110" s="440"/>
      <c r="D110" s="441"/>
      <c r="E110" s="441"/>
      <c r="F110" s="441"/>
      <c r="G110" s="441"/>
      <c r="H110" s="441"/>
    </row>
    <row r="111" spans="1:32" ht="15" customHeight="1" x14ac:dyDescent="0.2">
      <c r="B111" s="38"/>
      <c r="C111" s="438" t="s">
        <v>73</v>
      </c>
      <c r="D111" s="443" t="s">
        <v>118</v>
      </c>
      <c r="E111" s="443"/>
      <c r="F111" s="443"/>
      <c r="G111" s="443"/>
      <c r="H111" s="443"/>
    </row>
    <row r="112" spans="1:32" ht="15" customHeight="1" x14ac:dyDescent="0.2">
      <c r="B112" s="38"/>
      <c r="C112" s="439"/>
      <c r="D112" s="443"/>
      <c r="E112" s="443"/>
      <c r="F112" s="443"/>
      <c r="G112" s="443"/>
      <c r="H112" s="443"/>
    </row>
    <row r="113" spans="2:8" ht="15" customHeight="1" x14ac:dyDescent="0.2">
      <c r="B113" s="38"/>
      <c r="C113" s="439"/>
      <c r="D113" s="443"/>
      <c r="E113" s="443"/>
      <c r="F113" s="443"/>
      <c r="G113" s="443"/>
      <c r="H113" s="443"/>
    </row>
    <row r="114" spans="2:8" ht="15" customHeight="1" x14ac:dyDescent="0.2">
      <c r="B114" s="38"/>
      <c r="C114" s="442"/>
      <c r="D114" s="443"/>
      <c r="E114" s="443"/>
      <c r="F114" s="443"/>
      <c r="G114" s="443"/>
      <c r="H114" s="443"/>
    </row>
    <row r="115" spans="2:8" ht="15" customHeight="1" x14ac:dyDescent="0.2"/>
  </sheetData>
  <mergeCells count="133">
    <mergeCell ref="D100:G103"/>
    <mergeCell ref="C100:C103"/>
    <mergeCell ref="Y12:Y15"/>
    <mergeCell ref="C12:C15"/>
    <mergeCell ref="D12:D15"/>
    <mergeCell ref="F12:F15"/>
    <mergeCell ref="I6:M6"/>
    <mergeCell ref="G18:G21"/>
    <mergeCell ref="C30:C33"/>
    <mergeCell ref="D30:D33"/>
    <mergeCell ref="I7:I10"/>
    <mergeCell ref="L23:L26"/>
    <mergeCell ref="O28:T33"/>
    <mergeCell ref="Q7:Q10"/>
    <mergeCell ref="O23:O26"/>
    <mergeCell ref="Q23:Q26"/>
    <mergeCell ref="X23:X26"/>
    <mergeCell ref="Y23:Y26"/>
    <mergeCell ref="U30:Y33"/>
    <mergeCell ref="C83:C86"/>
    <mergeCell ref="D83:G86"/>
    <mergeCell ref="C49:C52"/>
    <mergeCell ref="I27:N29"/>
    <mergeCell ref="I30:I33"/>
    <mergeCell ref="B23:B25"/>
    <mergeCell ref="B27:B29"/>
    <mergeCell ref="AB28:AE29"/>
    <mergeCell ref="A37:Y37"/>
    <mergeCell ref="P23:P26"/>
    <mergeCell ref="R23:R26"/>
    <mergeCell ref="R18:R21"/>
    <mergeCell ref="O22:T22"/>
    <mergeCell ref="Q18:Q21"/>
    <mergeCell ref="P18:P21"/>
    <mergeCell ref="O18:O21"/>
    <mergeCell ref="W18:W21"/>
    <mergeCell ref="X18:X21"/>
    <mergeCell ref="W23:W26"/>
    <mergeCell ref="U18:U21"/>
    <mergeCell ref="U22:Z22"/>
    <mergeCell ref="F23:F26"/>
    <mergeCell ref="I23:I26"/>
    <mergeCell ref="D23:D26"/>
    <mergeCell ref="M23:M26"/>
    <mergeCell ref="M18:M21"/>
    <mergeCell ref="K23:K26"/>
    <mergeCell ref="K18:K21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S7:S10"/>
    <mergeCell ref="C107:C110"/>
    <mergeCell ref="D107:H110"/>
    <mergeCell ref="C111:C114"/>
    <mergeCell ref="D111:H114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C9:H10"/>
    <mergeCell ref="C7:H8"/>
    <mergeCell ref="F18:F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11:H11"/>
    <mergeCell ref="C27:H29"/>
    <mergeCell ref="C22:H22"/>
  </mergeCells>
  <hyperlinks>
    <hyperlink ref="C66:C69" location="'ARC SC'!A1" display="ARC"/>
    <hyperlink ref="C107:C110" r:id="rId1" tooltip="IEEE 802.24 Smart Grid TAG" display="Smart Grid"/>
    <hyperlink ref="C111:C114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8"/>
  <sheetViews>
    <sheetView topLeftCell="A88" workbookViewId="0">
      <selection sqref="A1:I1"/>
    </sheetView>
  </sheetViews>
  <sheetFormatPr defaultRowHeight="12.75" x14ac:dyDescent="0.2"/>
  <cols>
    <col min="1" max="1" width="12.7109375" style="169" customWidth="1"/>
    <col min="2" max="2" width="6.7109375" style="169" customWidth="1"/>
    <col min="3" max="3" width="50.7109375" style="169" customWidth="1"/>
    <col min="4" max="4" width="12.7109375" style="169" customWidth="1"/>
    <col min="5" max="5" width="13.7109375" style="169" customWidth="1"/>
    <col min="6" max="6" width="8.7109375" style="378" customWidth="1"/>
    <col min="7" max="7" width="10.7109375" style="195" customWidth="1"/>
    <col min="8" max="8" width="8.7109375" style="378" customWidth="1"/>
    <col min="9" max="9" width="12.7109375" style="169" customWidth="1"/>
  </cols>
  <sheetData>
    <row r="1" spans="1:9" ht="24.95" customHeight="1" x14ac:dyDescent="0.4">
      <c r="A1" s="416" t="str">
        <f>Parameters!B1</f>
        <v>147th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4.95" customHeight="1" x14ac:dyDescent="0.4">
      <c r="A2" s="416" t="str">
        <f>Parameters!B2</f>
        <v>Hilton Athens, Athens, Greece</v>
      </c>
      <c r="B2" s="411"/>
      <c r="C2" s="411"/>
      <c r="D2" s="411"/>
      <c r="E2" s="411"/>
      <c r="F2" s="411"/>
      <c r="G2" s="411"/>
      <c r="H2" s="411"/>
      <c r="I2" s="411"/>
    </row>
    <row r="3" spans="1:9" ht="24.95" customHeight="1" x14ac:dyDescent="0.4">
      <c r="A3" s="416" t="str">
        <f>Parameters!B3</f>
        <v>September 14-19, 2014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25">
      <c r="A4" s="410" t="s">
        <v>208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25">
      <c r="A5" s="410" t="s">
        <v>209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25">
      <c r="A6" s="410" t="s">
        <v>210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25">
      <c r="A7" s="410" t="s">
        <v>211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4">
      <c r="A8" s="412" t="str">
        <f>"Agenda R" &amp; Parameters!$B$8</f>
        <v>Agenda R0</v>
      </c>
      <c r="B8" s="413"/>
      <c r="C8" s="413"/>
      <c r="D8" s="413"/>
      <c r="E8" s="413"/>
      <c r="F8" s="413"/>
      <c r="G8" s="413"/>
      <c r="H8" s="413"/>
      <c r="I8" s="413"/>
    </row>
    <row r="12" spans="1:9" ht="15.75" x14ac:dyDescent="0.25">
      <c r="A12" s="414" t="s">
        <v>212</v>
      </c>
      <c r="B12" s="415"/>
      <c r="C12" s="415"/>
      <c r="D12" s="415"/>
      <c r="E12" s="415"/>
      <c r="F12" s="415"/>
      <c r="G12" s="415"/>
      <c r="H12" s="415"/>
      <c r="I12" s="415"/>
    </row>
    <row r="13" spans="1:9" s="18" customFormat="1" ht="31.5" x14ac:dyDescent="0.25">
      <c r="A13" s="157" t="s">
        <v>213</v>
      </c>
      <c r="B13" s="157" t="s">
        <v>214</v>
      </c>
      <c r="C13" s="157" t="s">
        <v>121</v>
      </c>
      <c r="D13" s="157" t="s">
        <v>215</v>
      </c>
      <c r="E13" s="157" t="s">
        <v>216</v>
      </c>
      <c r="F13" s="366" t="s">
        <v>217</v>
      </c>
      <c r="G13" s="183" t="s">
        <v>218</v>
      </c>
      <c r="H13" s="366" t="s">
        <v>219</v>
      </c>
      <c r="I13" s="157" t="s">
        <v>500</v>
      </c>
    </row>
    <row r="14" spans="1:9" ht="15.75" x14ac:dyDescent="0.25">
      <c r="A14" s="158" t="s">
        <v>220</v>
      </c>
      <c r="B14" s="170"/>
      <c r="C14" s="170" t="s">
        <v>221</v>
      </c>
      <c r="D14" s="170"/>
      <c r="E14" s="170"/>
      <c r="F14" s="367"/>
      <c r="G14" s="184"/>
      <c r="H14" s="367"/>
      <c r="I14" s="210"/>
    </row>
    <row r="15" spans="1:9" ht="15" x14ac:dyDescent="0.2">
      <c r="A15" s="159" t="s">
        <v>222</v>
      </c>
      <c r="B15" s="171" t="s">
        <v>223</v>
      </c>
      <c r="C15" s="171" t="s">
        <v>224</v>
      </c>
      <c r="D15" s="171"/>
      <c r="E15" s="171" t="s">
        <v>184</v>
      </c>
      <c r="F15" s="368">
        <v>0.45833333333333331</v>
      </c>
      <c r="G15" s="185">
        <v>1</v>
      </c>
      <c r="H15" s="368">
        <f t="shared" ref="H15:H20" si="0">F15+TIME(0,G15,0)</f>
        <v>0.45902777777777776</v>
      </c>
      <c r="I15" s="211"/>
    </row>
    <row r="16" spans="1:9" ht="30" x14ac:dyDescent="0.2">
      <c r="A16" s="159" t="s">
        <v>225</v>
      </c>
      <c r="B16" s="171" t="s">
        <v>223</v>
      </c>
      <c r="C16" s="171" t="s">
        <v>477</v>
      </c>
      <c r="D16" s="171"/>
      <c r="E16" s="171" t="s">
        <v>1</v>
      </c>
      <c r="F16" s="368">
        <f>H15</f>
        <v>0.45902777777777776</v>
      </c>
      <c r="G16" s="185">
        <v>1</v>
      </c>
      <c r="H16" s="368">
        <f t="shared" si="0"/>
        <v>0.4597222222222222</v>
      </c>
      <c r="I16" s="211"/>
    </row>
    <row r="17" spans="1:9" ht="30" x14ac:dyDescent="0.2">
      <c r="A17" s="159" t="s">
        <v>226</v>
      </c>
      <c r="B17" s="171" t="s">
        <v>223</v>
      </c>
      <c r="C17" s="171" t="s">
        <v>227</v>
      </c>
      <c r="D17" s="180" t="s">
        <v>227</v>
      </c>
      <c r="E17" s="171" t="s">
        <v>184</v>
      </c>
      <c r="F17" s="368">
        <f>H16</f>
        <v>0.4597222222222222</v>
      </c>
      <c r="G17" s="185">
        <v>1</v>
      </c>
      <c r="H17" s="368">
        <f t="shared" si="0"/>
        <v>0.46041666666666664</v>
      </c>
      <c r="I17" s="211"/>
    </row>
    <row r="18" spans="1:9" ht="15" x14ac:dyDescent="0.2">
      <c r="A18" s="159" t="s">
        <v>228</v>
      </c>
      <c r="B18" s="171" t="s">
        <v>9</v>
      </c>
      <c r="C18" s="171" t="s">
        <v>229</v>
      </c>
      <c r="D18" s="171"/>
      <c r="E18" s="171" t="s">
        <v>184</v>
      </c>
      <c r="F18" s="368">
        <f>H17</f>
        <v>0.46041666666666664</v>
      </c>
      <c r="G18" s="185">
        <v>1</v>
      </c>
      <c r="H18" s="368">
        <f t="shared" si="0"/>
        <v>0.46111111111111108</v>
      </c>
      <c r="I18" s="211"/>
    </row>
    <row r="19" spans="1:9" ht="30" x14ac:dyDescent="0.2">
      <c r="A19" s="159" t="s">
        <v>230</v>
      </c>
      <c r="B19" s="171" t="s">
        <v>9</v>
      </c>
      <c r="C19" s="171" t="s">
        <v>231</v>
      </c>
      <c r="D19" s="171"/>
      <c r="E19" s="171" t="s">
        <v>232</v>
      </c>
      <c r="F19" s="368">
        <f>H18</f>
        <v>0.46111111111111108</v>
      </c>
      <c r="G19" s="185">
        <v>1</v>
      </c>
      <c r="H19" s="368">
        <f t="shared" si="0"/>
        <v>0.46180555555555552</v>
      </c>
      <c r="I19" s="211"/>
    </row>
    <row r="20" spans="1:9" ht="15" x14ac:dyDescent="0.2">
      <c r="A20" s="160" t="s">
        <v>233</v>
      </c>
      <c r="B20" s="172" t="s">
        <v>223</v>
      </c>
      <c r="C20" s="172" t="s">
        <v>234</v>
      </c>
      <c r="D20" s="172"/>
      <c r="E20" s="172" t="s">
        <v>184</v>
      </c>
      <c r="F20" s="369">
        <f>H19</f>
        <v>0.46180555555555552</v>
      </c>
      <c r="G20" s="186">
        <v>0</v>
      </c>
      <c r="H20" s="369">
        <f t="shared" si="0"/>
        <v>0.46180555555555552</v>
      </c>
      <c r="I20" s="212"/>
    </row>
    <row r="22" spans="1:9" ht="15.75" x14ac:dyDescent="0.25">
      <c r="A22" s="158" t="s">
        <v>235</v>
      </c>
      <c r="B22" s="170"/>
      <c r="C22" s="170" t="s">
        <v>236</v>
      </c>
      <c r="D22" s="170"/>
      <c r="E22" s="170"/>
      <c r="F22" s="367"/>
      <c r="G22" s="184"/>
      <c r="H22" s="367"/>
      <c r="I22" s="210"/>
    </row>
    <row r="23" spans="1:9" ht="15.75" x14ac:dyDescent="0.25">
      <c r="A23" s="161" t="s">
        <v>237</v>
      </c>
      <c r="B23" s="173" t="s">
        <v>223</v>
      </c>
      <c r="C23" s="173" t="s">
        <v>238</v>
      </c>
      <c r="D23" s="173"/>
      <c r="E23" s="173"/>
      <c r="F23" s="370"/>
      <c r="G23" s="187"/>
      <c r="H23" s="370"/>
      <c r="I23" s="213"/>
    </row>
    <row r="24" spans="1:9" ht="28.5" x14ac:dyDescent="0.2">
      <c r="A24" s="162" t="s">
        <v>239</v>
      </c>
      <c r="B24" s="174" t="s">
        <v>223</v>
      </c>
      <c r="C24" s="174" t="s">
        <v>240</v>
      </c>
      <c r="D24" s="181" t="s">
        <v>241</v>
      </c>
      <c r="E24" s="174" t="s">
        <v>182</v>
      </c>
      <c r="F24" s="371">
        <f>H20</f>
        <v>0.46180555555555552</v>
      </c>
      <c r="G24" s="188">
        <v>6</v>
      </c>
      <c r="H24" s="371">
        <f>F24+TIME(0,G24,0)</f>
        <v>0.46597222222222218</v>
      </c>
      <c r="I24" s="214"/>
    </row>
    <row r="25" spans="1:9" ht="15" x14ac:dyDescent="0.25">
      <c r="A25" s="163" t="s">
        <v>242</v>
      </c>
      <c r="B25" s="175" t="s">
        <v>223</v>
      </c>
      <c r="C25" s="175" t="s">
        <v>243</v>
      </c>
      <c r="D25" s="175"/>
      <c r="E25" s="175"/>
      <c r="F25" s="372"/>
      <c r="G25" s="189"/>
      <c r="H25" s="372"/>
      <c r="I25" s="215"/>
    </row>
    <row r="26" spans="1:9" ht="25.5" x14ac:dyDescent="0.2">
      <c r="A26" s="164" t="s">
        <v>244</v>
      </c>
      <c r="B26" s="176" t="s">
        <v>223</v>
      </c>
      <c r="C26" s="176" t="s">
        <v>245</v>
      </c>
      <c r="D26" s="182" t="s">
        <v>246</v>
      </c>
      <c r="E26" s="176" t="s">
        <v>182</v>
      </c>
      <c r="F26" s="373">
        <f>H24</f>
        <v>0.46597222222222218</v>
      </c>
      <c r="G26" s="190">
        <v>1</v>
      </c>
      <c r="H26" s="373">
        <f t="shared" ref="H26:H35" si="1">F26+TIME(0,G26,0)</f>
        <v>0.46666666666666662</v>
      </c>
      <c r="I26" s="216"/>
    </row>
    <row r="27" spans="1:9" ht="25.5" x14ac:dyDescent="0.2">
      <c r="A27" s="164" t="s">
        <v>247</v>
      </c>
      <c r="B27" s="176" t="s">
        <v>223</v>
      </c>
      <c r="C27" s="176" t="s">
        <v>248</v>
      </c>
      <c r="D27" s="182" t="s">
        <v>249</v>
      </c>
      <c r="E27" s="176" t="s">
        <v>182</v>
      </c>
      <c r="F27" s="373">
        <f t="shared" ref="F27:F35" si="2">H26</f>
        <v>0.46666666666666662</v>
      </c>
      <c r="G27" s="190">
        <v>0</v>
      </c>
      <c r="H27" s="373">
        <f t="shared" si="1"/>
        <v>0.46666666666666662</v>
      </c>
      <c r="I27" s="216"/>
    </row>
    <row r="28" spans="1:9" x14ac:dyDescent="0.2">
      <c r="A28" s="164" t="s">
        <v>250</v>
      </c>
      <c r="B28" s="176" t="s">
        <v>223</v>
      </c>
      <c r="C28" s="176" t="s">
        <v>251</v>
      </c>
      <c r="D28" s="176"/>
      <c r="E28" s="176" t="s">
        <v>182</v>
      </c>
      <c r="F28" s="373">
        <f t="shared" si="2"/>
        <v>0.46666666666666662</v>
      </c>
      <c r="G28" s="190">
        <v>0</v>
      </c>
      <c r="H28" s="373">
        <f t="shared" si="1"/>
        <v>0.46666666666666662</v>
      </c>
      <c r="I28" s="216"/>
    </row>
    <row r="29" spans="1:9" x14ac:dyDescent="0.2">
      <c r="A29" s="164" t="s">
        <v>252</v>
      </c>
      <c r="B29" s="176" t="s">
        <v>223</v>
      </c>
      <c r="C29" s="176" t="s">
        <v>253</v>
      </c>
      <c r="D29" s="182" t="s">
        <v>254</v>
      </c>
      <c r="E29" s="176" t="s">
        <v>182</v>
      </c>
      <c r="F29" s="373">
        <f t="shared" si="2"/>
        <v>0.46666666666666662</v>
      </c>
      <c r="G29" s="190">
        <v>0</v>
      </c>
      <c r="H29" s="373">
        <f t="shared" si="1"/>
        <v>0.46666666666666662</v>
      </c>
      <c r="I29" s="216"/>
    </row>
    <row r="30" spans="1:9" ht="25.5" x14ac:dyDescent="0.2">
      <c r="A30" s="164" t="s">
        <v>255</v>
      </c>
      <c r="B30" s="176" t="s">
        <v>223</v>
      </c>
      <c r="C30" s="176" t="s">
        <v>256</v>
      </c>
      <c r="D30" s="182" t="s">
        <v>257</v>
      </c>
      <c r="E30" s="176" t="s">
        <v>182</v>
      </c>
      <c r="F30" s="373">
        <f t="shared" si="2"/>
        <v>0.46666666666666662</v>
      </c>
      <c r="G30" s="190">
        <v>0</v>
      </c>
      <c r="H30" s="373">
        <f t="shared" si="1"/>
        <v>0.46666666666666662</v>
      </c>
      <c r="I30" s="216"/>
    </row>
    <row r="31" spans="1:9" ht="25.5" x14ac:dyDescent="0.2">
      <c r="A31" s="164" t="s">
        <v>258</v>
      </c>
      <c r="B31" s="176" t="s">
        <v>223</v>
      </c>
      <c r="C31" s="176" t="s">
        <v>259</v>
      </c>
      <c r="D31" s="182" t="s">
        <v>260</v>
      </c>
      <c r="E31" s="176" t="s">
        <v>182</v>
      </c>
      <c r="F31" s="373">
        <f t="shared" si="2"/>
        <v>0.46666666666666662</v>
      </c>
      <c r="G31" s="190">
        <v>0</v>
      </c>
      <c r="H31" s="373">
        <f t="shared" si="1"/>
        <v>0.46666666666666662</v>
      </c>
      <c r="I31" s="216"/>
    </row>
    <row r="32" spans="1:9" ht="25.5" x14ac:dyDescent="0.2">
      <c r="A32" s="164" t="s">
        <v>261</v>
      </c>
      <c r="B32" s="176" t="s">
        <v>223</v>
      </c>
      <c r="C32" s="176" t="s">
        <v>262</v>
      </c>
      <c r="D32" s="182" t="s">
        <v>263</v>
      </c>
      <c r="E32" s="176" t="s">
        <v>182</v>
      </c>
      <c r="F32" s="373">
        <f t="shared" si="2"/>
        <v>0.46666666666666662</v>
      </c>
      <c r="G32" s="190">
        <v>0</v>
      </c>
      <c r="H32" s="373">
        <f t="shared" si="1"/>
        <v>0.46666666666666662</v>
      </c>
      <c r="I32" s="216"/>
    </row>
    <row r="33" spans="1:9" x14ac:dyDescent="0.2">
      <c r="A33" s="164" t="s">
        <v>264</v>
      </c>
      <c r="B33" s="176" t="s">
        <v>223</v>
      </c>
      <c r="C33" s="176" t="s">
        <v>478</v>
      </c>
      <c r="D33" s="176"/>
      <c r="E33" s="176" t="s">
        <v>182</v>
      </c>
      <c r="F33" s="373">
        <f t="shared" si="2"/>
        <v>0.46666666666666662</v>
      </c>
      <c r="G33" s="190">
        <v>3</v>
      </c>
      <c r="H33" s="373">
        <f t="shared" si="1"/>
        <v>0.46874999999999994</v>
      </c>
      <c r="I33" s="216"/>
    </row>
    <row r="34" spans="1:9" x14ac:dyDescent="0.2">
      <c r="A34" s="164" t="s">
        <v>479</v>
      </c>
      <c r="B34" s="176" t="s">
        <v>223</v>
      </c>
      <c r="C34" s="176" t="s">
        <v>265</v>
      </c>
      <c r="D34" s="182" t="s">
        <v>266</v>
      </c>
      <c r="E34" s="176" t="s">
        <v>182</v>
      </c>
      <c r="F34" s="373">
        <f t="shared" si="2"/>
        <v>0.46874999999999994</v>
      </c>
      <c r="G34" s="190">
        <v>5</v>
      </c>
      <c r="H34" s="373">
        <f t="shared" si="1"/>
        <v>0.47222222222222215</v>
      </c>
      <c r="I34" s="216"/>
    </row>
    <row r="35" spans="1:9" ht="15" x14ac:dyDescent="0.2">
      <c r="A35" s="159" t="s">
        <v>267</v>
      </c>
      <c r="B35" s="171" t="s">
        <v>223</v>
      </c>
      <c r="C35" s="171" t="s">
        <v>268</v>
      </c>
      <c r="D35" s="171"/>
      <c r="E35" s="171" t="s">
        <v>182</v>
      </c>
      <c r="F35" s="368">
        <f t="shared" si="2"/>
        <v>0.47222222222222215</v>
      </c>
      <c r="G35" s="185">
        <v>1</v>
      </c>
      <c r="H35" s="368">
        <f t="shared" si="1"/>
        <v>0.4729166666666666</v>
      </c>
      <c r="I35" s="211"/>
    </row>
    <row r="36" spans="1:9" ht="15.75" x14ac:dyDescent="0.25">
      <c r="A36" s="161" t="s">
        <v>269</v>
      </c>
      <c r="B36" s="173"/>
      <c r="C36" s="173" t="s">
        <v>271</v>
      </c>
      <c r="D36" s="173"/>
      <c r="E36" s="173"/>
      <c r="F36" s="370"/>
      <c r="G36" s="187"/>
      <c r="H36" s="370"/>
      <c r="I36" s="213"/>
    </row>
    <row r="37" spans="1:9" ht="28.5" x14ac:dyDescent="0.2">
      <c r="A37" s="162" t="s">
        <v>501</v>
      </c>
      <c r="B37" s="174" t="s">
        <v>223</v>
      </c>
      <c r="C37" s="174" t="s">
        <v>502</v>
      </c>
      <c r="D37" s="174"/>
      <c r="E37" s="174" t="s">
        <v>184</v>
      </c>
      <c r="F37" s="371">
        <f>H35</f>
        <v>0.4729166666666666</v>
      </c>
      <c r="G37" s="188">
        <v>3</v>
      </c>
      <c r="H37" s="371">
        <f>F37+TIME(0,G37,0)</f>
        <v>0.47499999999999992</v>
      </c>
      <c r="I37" s="214"/>
    </row>
    <row r="38" spans="1:9" ht="14.25" x14ac:dyDescent="0.2">
      <c r="A38" s="162" t="s">
        <v>503</v>
      </c>
      <c r="B38" s="174" t="s">
        <v>223</v>
      </c>
      <c r="C38" s="174" t="s">
        <v>480</v>
      </c>
      <c r="D38" s="174"/>
      <c r="E38" s="174" t="s">
        <v>232</v>
      </c>
      <c r="F38" s="371">
        <f>H37</f>
        <v>0.47499999999999992</v>
      </c>
      <c r="G38" s="188">
        <v>1</v>
      </c>
      <c r="H38" s="371">
        <f>F38+TIME(0,G38,0)</f>
        <v>0.47569444444444436</v>
      </c>
      <c r="I38" s="214"/>
    </row>
    <row r="39" spans="1:9" ht="15" x14ac:dyDescent="0.2">
      <c r="A39" s="159" t="s">
        <v>270</v>
      </c>
      <c r="B39" s="171" t="s">
        <v>223</v>
      </c>
      <c r="C39" s="171" t="s">
        <v>273</v>
      </c>
      <c r="D39" s="171"/>
      <c r="E39" s="171" t="s">
        <v>1</v>
      </c>
      <c r="F39" s="368">
        <f>H38</f>
        <v>0.47569444444444436</v>
      </c>
      <c r="G39" s="185">
        <v>0</v>
      </c>
      <c r="H39" s="368">
        <f>F39+TIME(0,G39,0)</f>
        <v>0.47569444444444436</v>
      </c>
      <c r="I39" s="211"/>
    </row>
    <row r="40" spans="1:9" ht="15" x14ac:dyDescent="0.2">
      <c r="A40" s="160" t="s">
        <v>272</v>
      </c>
      <c r="B40" s="172"/>
      <c r="C40" s="172"/>
      <c r="D40" s="172"/>
      <c r="E40" s="172"/>
      <c r="F40" s="369">
        <f>H39</f>
        <v>0.47569444444444436</v>
      </c>
      <c r="G40" s="186">
        <v>0</v>
      </c>
      <c r="H40" s="369">
        <f>F40+TIME(0,G40,0)</f>
        <v>0.47569444444444436</v>
      </c>
      <c r="I40" s="212"/>
    </row>
    <row r="42" spans="1:9" ht="15.75" x14ac:dyDescent="0.25">
      <c r="A42" s="158" t="s">
        <v>275</v>
      </c>
      <c r="B42" s="170"/>
      <c r="C42" s="170" t="s">
        <v>276</v>
      </c>
      <c r="D42" s="170"/>
      <c r="E42" s="170"/>
      <c r="F42" s="367"/>
      <c r="G42" s="184"/>
      <c r="H42" s="367"/>
      <c r="I42" s="210"/>
    </row>
    <row r="43" spans="1:9" ht="15" x14ac:dyDescent="0.2">
      <c r="A43" s="159" t="s">
        <v>277</v>
      </c>
      <c r="B43" s="171" t="s">
        <v>223</v>
      </c>
      <c r="C43" s="171" t="s">
        <v>278</v>
      </c>
      <c r="D43" s="171"/>
      <c r="E43" s="171" t="s">
        <v>184</v>
      </c>
      <c r="F43" s="368">
        <f>H40</f>
        <v>0.47569444444444436</v>
      </c>
      <c r="G43" s="185">
        <v>1</v>
      </c>
      <c r="H43" s="368">
        <f t="shared" ref="H43:H54" si="3">F43+TIME(0,G43,0)</f>
        <v>0.47638888888888881</v>
      </c>
      <c r="I43" s="211"/>
    </row>
    <row r="44" spans="1:9" ht="15" x14ac:dyDescent="0.2">
      <c r="A44" s="159" t="s">
        <v>279</v>
      </c>
      <c r="B44" s="171" t="s">
        <v>223</v>
      </c>
      <c r="C44" s="171" t="s">
        <v>564</v>
      </c>
      <c r="D44" s="171"/>
      <c r="E44" s="171" t="s">
        <v>80</v>
      </c>
      <c r="F44" s="368">
        <f t="shared" ref="F44:F54" si="4">H43</f>
        <v>0.47638888888888881</v>
      </c>
      <c r="G44" s="185">
        <v>1</v>
      </c>
      <c r="H44" s="368">
        <f t="shared" si="3"/>
        <v>0.47708333333333325</v>
      </c>
      <c r="I44" s="211"/>
    </row>
    <row r="45" spans="1:9" ht="15" x14ac:dyDescent="0.2">
      <c r="A45" s="159" t="s">
        <v>280</v>
      </c>
      <c r="B45" s="171" t="s">
        <v>223</v>
      </c>
      <c r="C45" s="171" t="s">
        <v>281</v>
      </c>
      <c r="D45" s="171"/>
      <c r="E45" s="171" t="s">
        <v>80</v>
      </c>
      <c r="F45" s="368">
        <f t="shared" si="4"/>
        <v>0.47708333333333325</v>
      </c>
      <c r="G45" s="185">
        <v>1</v>
      </c>
      <c r="H45" s="368">
        <f t="shared" si="3"/>
        <v>0.47777777777777769</v>
      </c>
      <c r="I45" s="211"/>
    </row>
    <row r="46" spans="1:9" ht="15" x14ac:dyDescent="0.2">
      <c r="A46" s="159" t="s">
        <v>282</v>
      </c>
      <c r="B46" s="171" t="s">
        <v>223</v>
      </c>
      <c r="C46" s="171" t="s">
        <v>283</v>
      </c>
      <c r="D46" s="171"/>
      <c r="E46" s="171" t="s">
        <v>80</v>
      </c>
      <c r="F46" s="368">
        <f t="shared" si="4"/>
        <v>0.47777777777777769</v>
      </c>
      <c r="G46" s="185">
        <v>1</v>
      </c>
      <c r="H46" s="368">
        <f t="shared" si="3"/>
        <v>0.47847222222222213</v>
      </c>
      <c r="I46" s="211"/>
    </row>
    <row r="47" spans="1:9" ht="15" x14ac:dyDescent="0.2">
      <c r="A47" s="159" t="s">
        <v>284</v>
      </c>
      <c r="B47" s="171" t="s">
        <v>223</v>
      </c>
      <c r="C47" s="171" t="s">
        <v>285</v>
      </c>
      <c r="D47" s="171"/>
      <c r="E47" s="171" t="s">
        <v>80</v>
      </c>
      <c r="F47" s="368">
        <f t="shared" si="4"/>
        <v>0.47847222222222213</v>
      </c>
      <c r="G47" s="185">
        <v>1</v>
      </c>
      <c r="H47" s="368">
        <f t="shared" si="3"/>
        <v>0.47916666666666657</v>
      </c>
      <c r="I47" s="211"/>
    </row>
    <row r="48" spans="1:9" ht="15" x14ac:dyDescent="0.2">
      <c r="A48" s="159" t="s">
        <v>286</v>
      </c>
      <c r="B48" s="171" t="s">
        <v>223</v>
      </c>
      <c r="C48" s="171" t="s">
        <v>287</v>
      </c>
      <c r="D48" s="171"/>
      <c r="E48" s="171" t="s">
        <v>80</v>
      </c>
      <c r="F48" s="368">
        <f t="shared" si="4"/>
        <v>0.47916666666666657</v>
      </c>
      <c r="G48" s="185">
        <v>1</v>
      </c>
      <c r="H48" s="368">
        <f t="shared" si="3"/>
        <v>0.47986111111111102</v>
      </c>
      <c r="I48" s="211"/>
    </row>
    <row r="49" spans="1:9" ht="15" x14ac:dyDescent="0.2">
      <c r="A49" s="159" t="s">
        <v>288</v>
      </c>
      <c r="B49" s="171" t="s">
        <v>223</v>
      </c>
      <c r="C49" s="171" t="s">
        <v>289</v>
      </c>
      <c r="D49" s="171"/>
      <c r="E49" s="171" t="s">
        <v>80</v>
      </c>
      <c r="F49" s="368">
        <f t="shared" si="4"/>
        <v>0.47986111111111102</v>
      </c>
      <c r="G49" s="185">
        <v>1</v>
      </c>
      <c r="H49" s="368">
        <f t="shared" si="3"/>
        <v>0.48055555555555546</v>
      </c>
      <c r="I49" s="211"/>
    </row>
    <row r="50" spans="1:9" ht="15" x14ac:dyDescent="0.2">
      <c r="A50" s="159" t="s">
        <v>290</v>
      </c>
      <c r="B50" s="171" t="s">
        <v>223</v>
      </c>
      <c r="C50" s="171" t="s">
        <v>291</v>
      </c>
      <c r="D50" s="171"/>
      <c r="E50" s="171" t="s">
        <v>80</v>
      </c>
      <c r="F50" s="368">
        <f t="shared" si="4"/>
        <v>0.48055555555555546</v>
      </c>
      <c r="G50" s="185">
        <v>1</v>
      </c>
      <c r="H50" s="368">
        <f t="shared" si="3"/>
        <v>0.4812499999999999</v>
      </c>
      <c r="I50" s="211"/>
    </row>
    <row r="51" spans="1:9" ht="15" x14ac:dyDescent="0.2">
      <c r="A51" s="159" t="s">
        <v>292</v>
      </c>
      <c r="B51" s="171" t="s">
        <v>223</v>
      </c>
      <c r="C51" s="171" t="s">
        <v>565</v>
      </c>
      <c r="D51" s="171"/>
      <c r="E51" s="171" t="s">
        <v>80</v>
      </c>
      <c r="F51" s="368">
        <f t="shared" si="4"/>
        <v>0.4812499999999999</v>
      </c>
      <c r="G51" s="185">
        <v>1</v>
      </c>
      <c r="H51" s="368">
        <f t="shared" si="3"/>
        <v>0.48194444444444434</v>
      </c>
      <c r="I51" s="211"/>
    </row>
    <row r="52" spans="1:9" ht="15" x14ac:dyDescent="0.2">
      <c r="A52" s="159" t="s">
        <v>293</v>
      </c>
      <c r="B52" s="171" t="s">
        <v>223</v>
      </c>
      <c r="C52" s="171" t="s">
        <v>294</v>
      </c>
      <c r="D52" s="171"/>
      <c r="E52" s="171"/>
      <c r="F52" s="368">
        <f t="shared" si="4"/>
        <v>0.48194444444444434</v>
      </c>
      <c r="G52" s="185">
        <v>0</v>
      </c>
      <c r="H52" s="368">
        <f t="shared" si="3"/>
        <v>0.48194444444444434</v>
      </c>
      <c r="I52" s="211"/>
    </row>
    <row r="53" spans="1:9" ht="30" x14ac:dyDescent="0.2">
      <c r="A53" s="159" t="s">
        <v>295</v>
      </c>
      <c r="B53" s="171" t="s">
        <v>223</v>
      </c>
      <c r="C53" s="171" t="s">
        <v>297</v>
      </c>
      <c r="D53" s="171"/>
      <c r="E53" s="171" t="s">
        <v>184</v>
      </c>
      <c r="F53" s="368">
        <f t="shared" si="4"/>
        <v>0.48194444444444434</v>
      </c>
      <c r="G53" s="185">
        <v>1</v>
      </c>
      <c r="H53" s="368">
        <f t="shared" si="3"/>
        <v>0.48263888888888878</v>
      </c>
      <c r="I53" s="211"/>
    </row>
    <row r="54" spans="1:9" ht="15" x14ac:dyDescent="0.2">
      <c r="A54" s="160" t="s">
        <v>296</v>
      </c>
      <c r="B54" s="172"/>
      <c r="C54" s="172"/>
      <c r="D54" s="172"/>
      <c r="E54" s="172"/>
      <c r="F54" s="369">
        <f t="shared" si="4"/>
        <v>0.48263888888888878</v>
      </c>
      <c r="G54" s="186">
        <v>0</v>
      </c>
      <c r="H54" s="369">
        <f t="shared" si="3"/>
        <v>0.48263888888888878</v>
      </c>
      <c r="I54" s="212"/>
    </row>
    <row r="56" spans="1:9" ht="15.75" x14ac:dyDescent="0.25">
      <c r="A56" s="158" t="s">
        <v>298</v>
      </c>
      <c r="B56" s="170"/>
      <c r="C56" s="170" t="s">
        <v>299</v>
      </c>
      <c r="D56" s="170"/>
      <c r="E56" s="170"/>
      <c r="F56" s="367"/>
      <c r="G56" s="184"/>
      <c r="H56" s="367"/>
      <c r="I56" s="210"/>
    </row>
    <row r="57" spans="1:9" ht="15.75" x14ac:dyDescent="0.25">
      <c r="A57" s="161" t="s">
        <v>300</v>
      </c>
      <c r="B57" s="173"/>
      <c r="C57" s="173" t="s">
        <v>301</v>
      </c>
      <c r="D57" s="173"/>
      <c r="E57" s="173"/>
      <c r="F57" s="370"/>
      <c r="G57" s="187"/>
      <c r="H57" s="370"/>
      <c r="I57" s="213"/>
    </row>
    <row r="58" spans="1:9" ht="14.25" x14ac:dyDescent="0.2">
      <c r="A58" s="162" t="s">
        <v>302</v>
      </c>
      <c r="B58" s="174" t="s">
        <v>223</v>
      </c>
      <c r="C58" s="174" t="s">
        <v>303</v>
      </c>
      <c r="D58" s="174"/>
      <c r="E58" s="174" t="s">
        <v>184</v>
      </c>
      <c r="F58" s="371">
        <f>H54</f>
        <v>0.48263888888888878</v>
      </c>
      <c r="G58" s="188">
        <v>1</v>
      </c>
      <c r="H58" s="371">
        <f t="shared" ref="H58:H68" si="5">F58+TIME(0,G58,0)</f>
        <v>0.48333333333333323</v>
      </c>
      <c r="I58" s="214"/>
    </row>
    <row r="59" spans="1:9" ht="14.25" x14ac:dyDescent="0.2">
      <c r="A59" s="162" t="s">
        <v>304</v>
      </c>
      <c r="B59" s="174" t="s">
        <v>223</v>
      </c>
      <c r="C59" s="174" t="s">
        <v>305</v>
      </c>
      <c r="D59" s="174"/>
      <c r="E59" s="174" t="s">
        <v>184</v>
      </c>
      <c r="F59" s="371">
        <f t="shared" ref="F59:F68" si="6">H58</f>
        <v>0.48333333333333323</v>
      </c>
      <c r="G59" s="188">
        <v>1</v>
      </c>
      <c r="H59" s="371">
        <f t="shared" si="5"/>
        <v>0.48402777777777767</v>
      </c>
      <c r="I59" s="214"/>
    </row>
    <row r="60" spans="1:9" ht="14.25" x14ac:dyDescent="0.2">
      <c r="A60" s="162" t="s">
        <v>306</v>
      </c>
      <c r="B60" s="174" t="s">
        <v>223</v>
      </c>
      <c r="C60" s="174" t="s">
        <v>307</v>
      </c>
      <c r="D60" s="174"/>
      <c r="E60" s="174" t="s">
        <v>184</v>
      </c>
      <c r="F60" s="371">
        <f t="shared" si="6"/>
        <v>0.48402777777777767</v>
      </c>
      <c r="G60" s="188">
        <v>2</v>
      </c>
      <c r="H60" s="371">
        <f t="shared" si="5"/>
        <v>0.48541666666666655</v>
      </c>
      <c r="I60" s="214"/>
    </row>
    <row r="61" spans="1:9" ht="14.25" x14ac:dyDescent="0.2">
      <c r="A61" s="162" t="s">
        <v>308</v>
      </c>
      <c r="B61" s="174" t="s">
        <v>223</v>
      </c>
      <c r="C61" s="174" t="s">
        <v>309</v>
      </c>
      <c r="D61" s="174"/>
      <c r="E61" s="174" t="s">
        <v>184</v>
      </c>
      <c r="F61" s="371">
        <f t="shared" si="6"/>
        <v>0.48541666666666655</v>
      </c>
      <c r="G61" s="188">
        <v>1</v>
      </c>
      <c r="H61" s="371">
        <f t="shared" si="5"/>
        <v>0.48611111111111099</v>
      </c>
      <c r="I61" s="214"/>
    </row>
    <row r="62" spans="1:9" ht="14.25" x14ac:dyDescent="0.2">
      <c r="A62" s="162" t="s">
        <v>310</v>
      </c>
      <c r="B62" s="174" t="s">
        <v>223</v>
      </c>
      <c r="C62" s="174" t="s">
        <v>311</v>
      </c>
      <c r="D62" s="174"/>
      <c r="E62" s="174" t="s">
        <v>184</v>
      </c>
      <c r="F62" s="371">
        <f t="shared" si="6"/>
        <v>0.48611111111111099</v>
      </c>
      <c r="G62" s="188">
        <v>1</v>
      </c>
      <c r="H62" s="371">
        <f t="shared" si="5"/>
        <v>0.48680555555555544</v>
      </c>
      <c r="I62" s="214"/>
    </row>
    <row r="63" spans="1:9" ht="14.25" x14ac:dyDescent="0.2">
      <c r="A63" s="162" t="s">
        <v>312</v>
      </c>
      <c r="B63" s="174" t="s">
        <v>223</v>
      </c>
      <c r="C63" s="174" t="s">
        <v>313</v>
      </c>
      <c r="D63" s="174"/>
      <c r="E63" s="174" t="s">
        <v>184</v>
      </c>
      <c r="F63" s="371">
        <f t="shared" si="6"/>
        <v>0.48680555555555544</v>
      </c>
      <c r="G63" s="188">
        <v>1</v>
      </c>
      <c r="H63" s="371">
        <f t="shared" si="5"/>
        <v>0.48749999999999988</v>
      </c>
      <c r="I63" s="214"/>
    </row>
    <row r="64" spans="1:9" ht="14.25" x14ac:dyDescent="0.2">
      <c r="A64" s="162" t="s">
        <v>314</v>
      </c>
      <c r="B64" s="174" t="s">
        <v>223</v>
      </c>
      <c r="C64" s="174" t="s">
        <v>315</v>
      </c>
      <c r="D64" s="174"/>
      <c r="E64" s="174" t="s">
        <v>184</v>
      </c>
      <c r="F64" s="371">
        <f t="shared" si="6"/>
        <v>0.48749999999999988</v>
      </c>
      <c r="G64" s="188">
        <v>1</v>
      </c>
      <c r="H64" s="371">
        <f t="shared" si="5"/>
        <v>0.48819444444444432</v>
      </c>
      <c r="I64" s="214"/>
    </row>
    <row r="65" spans="1:9" ht="14.25" x14ac:dyDescent="0.2">
      <c r="A65" s="162" t="s">
        <v>316</v>
      </c>
      <c r="B65" s="174" t="s">
        <v>223</v>
      </c>
      <c r="C65" s="174" t="s">
        <v>317</v>
      </c>
      <c r="D65" s="174"/>
      <c r="E65" s="174" t="s">
        <v>80</v>
      </c>
      <c r="F65" s="371">
        <f t="shared" si="6"/>
        <v>0.48819444444444432</v>
      </c>
      <c r="G65" s="188">
        <v>10</v>
      </c>
      <c r="H65" s="371">
        <f t="shared" si="5"/>
        <v>0.49513888888888874</v>
      </c>
      <c r="I65" s="214"/>
    </row>
    <row r="66" spans="1:9" ht="14.25" x14ac:dyDescent="0.2">
      <c r="A66" s="162" t="s">
        <v>318</v>
      </c>
      <c r="B66" s="174" t="s">
        <v>223</v>
      </c>
      <c r="C66" s="174" t="s">
        <v>319</v>
      </c>
      <c r="D66" s="174"/>
      <c r="E66" s="174" t="s">
        <v>232</v>
      </c>
      <c r="F66" s="371">
        <f t="shared" si="6"/>
        <v>0.49513888888888874</v>
      </c>
      <c r="G66" s="188">
        <v>1</v>
      </c>
      <c r="H66" s="371">
        <f t="shared" si="5"/>
        <v>0.49583333333333318</v>
      </c>
      <c r="I66" s="214"/>
    </row>
    <row r="67" spans="1:9" ht="14.25" x14ac:dyDescent="0.2">
      <c r="A67" s="162" t="s">
        <v>320</v>
      </c>
      <c r="B67" s="174" t="s">
        <v>223</v>
      </c>
      <c r="C67" s="174" t="s">
        <v>321</v>
      </c>
      <c r="D67" s="174"/>
      <c r="E67" s="174" t="s">
        <v>322</v>
      </c>
      <c r="F67" s="371">
        <f t="shared" si="6"/>
        <v>0.49583333333333318</v>
      </c>
      <c r="G67" s="188">
        <v>1</v>
      </c>
      <c r="H67" s="371">
        <f t="shared" si="5"/>
        <v>0.49652777777777762</v>
      </c>
      <c r="I67" s="214"/>
    </row>
    <row r="68" spans="1:9" ht="14.25" x14ac:dyDescent="0.2">
      <c r="A68" s="162" t="s">
        <v>323</v>
      </c>
      <c r="B68" s="174"/>
      <c r="C68" s="174"/>
      <c r="D68" s="174"/>
      <c r="E68" s="174"/>
      <c r="F68" s="371">
        <f t="shared" si="6"/>
        <v>0.49652777777777762</v>
      </c>
      <c r="G68" s="188">
        <v>0</v>
      </c>
      <c r="H68" s="371">
        <f t="shared" si="5"/>
        <v>0.49652777777777762</v>
      </c>
      <c r="I68" s="214"/>
    </row>
    <row r="69" spans="1:9" ht="15.75" x14ac:dyDescent="0.25">
      <c r="A69" s="161" t="s">
        <v>324</v>
      </c>
      <c r="B69" s="173"/>
      <c r="C69" s="173" t="s">
        <v>325</v>
      </c>
      <c r="D69" s="173"/>
      <c r="E69" s="173"/>
      <c r="F69" s="370"/>
      <c r="G69" s="187"/>
      <c r="H69" s="370"/>
      <c r="I69" s="213"/>
    </row>
    <row r="70" spans="1:9" ht="28.5" x14ac:dyDescent="0.2">
      <c r="A70" s="162" t="s">
        <v>326</v>
      </c>
      <c r="B70" s="174" t="s">
        <v>223</v>
      </c>
      <c r="C70" s="174" t="s">
        <v>327</v>
      </c>
      <c r="D70" s="174"/>
      <c r="E70" s="174" t="s">
        <v>328</v>
      </c>
      <c r="F70" s="371">
        <f>H68</f>
        <v>0.49652777777777762</v>
      </c>
      <c r="G70" s="188">
        <v>1</v>
      </c>
      <c r="H70" s="371">
        <f>F70+TIME(0,G70,0)</f>
        <v>0.49722222222222207</v>
      </c>
      <c r="I70" s="214"/>
    </row>
    <row r="71" spans="1:9" ht="14.25" x14ac:dyDescent="0.2">
      <c r="A71" s="162" t="s">
        <v>329</v>
      </c>
      <c r="B71" s="174" t="s">
        <v>223</v>
      </c>
      <c r="C71" s="174" t="s">
        <v>330</v>
      </c>
      <c r="D71" s="174"/>
      <c r="E71" s="174" t="s">
        <v>232</v>
      </c>
      <c r="F71" s="371">
        <f>H70</f>
        <v>0.49722222222222207</v>
      </c>
      <c r="G71" s="188">
        <v>3</v>
      </c>
      <c r="H71" s="371">
        <f>F71+TIME(0,G71,0)</f>
        <v>0.49930555555555539</v>
      </c>
      <c r="I71" s="214"/>
    </row>
    <row r="72" spans="1:9" ht="14.25" x14ac:dyDescent="0.2">
      <c r="A72" s="162" t="s">
        <v>331</v>
      </c>
      <c r="B72" s="174" t="s">
        <v>223</v>
      </c>
      <c r="C72" s="174" t="s">
        <v>332</v>
      </c>
      <c r="D72" s="174"/>
      <c r="E72" s="174" t="s">
        <v>333</v>
      </c>
      <c r="F72" s="371">
        <f>H71</f>
        <v>0.49930555555555539</v>
      </c>
      <c r="G72" s="188">
        <v>1</v>
      </c>
      <c r="H72" s="371">
        <f>F72+TIME(0,G72,0)</f>
        <v>0.49999999999999983</v>
      </c>
      <c r="I72" s="214"/>
    </row>
    <row r="73" spans="1:9" ht="14.25" x14ac:dyDescent="0.2">
      <c r="A73" s="162" t="s">
        <v>334</v>
      </c>
      <c r="B73" s="174" t="s">
        <v>223</v>
      </c>
      <c r="C73" s="174" t="s">
        <v>335</v>
      </c>
      <c r="D73" s="174"/>
      <c r="E73" s="174" t="s">
        <v>336</v>
      </c>
      <c r="F73" s="371">
        <f>H72</f>
        <v>0.49999999999999983</v>
      </c>
      <c r="G73" s="188">
        <v>1</v>
      </c>
      <c r="H73" s="371">
        <f>F73+TIME(0,G73,0)</f>
        <v>0.50069444444444433</v>
      </c>
      <c r="I73" s="214"/>
    </row>
    <row r="74" spans="1:9" ht="14.25" x14ac:dyDescent="0.2">
      <c r="A74" s="162" t="s">
        <v>337</v>
      </c>
      <c r="B74" s="174" t="s">
        <v>223</v>
      </c>
      <c r="C74" s="174" t="s">
        <v>338</v>
      </c>
      <c r="D74" s="174"/>
      <c r="E74" s="174" t="s">
        <v>339</v>
      </c>
      <c r="F74" s="371">
        <f>H73</f>
        <v>0.50069444444444433</v>
      </c>
      <c r="G74" s="188">
        <v>1</v>
      </c>
      <c r="H74" s="371">
        <f>F74+TIME(0,G74,0)</f>
        <v>0.50138888888888877</v>
      </c>
      <c r="I74" s="214"/>
    </row>
    <row r="75" spans="1:9" ht="15.75" x14ac:dyDescent="0.25">
      <c r="A75" s="161" t="s">
        <v>340</v>
      </c>
      <c r="B75" s="173"/>
      <c r="C75" s="173" t="s">
        <v>341</v>
      </c>
      <c r="D75" s="173"/>
      <c r="E75" s="173"/>
      <c r="F75" s="370"/>
      <c r="G75" s="187"/>
      <c r="H75" s="370"/>
      <c r="I75" s="213"/>
    </row>
    <row r="76" spans="1:9" ht="14.25" x14ac:dyDescent="0.2">
      <c r="A76" s="162" t="s">
        <v>342</v>
      </c>
      <c r="B76" s="174" t="s">
        <v>223</v>
      </c>
      <c r="C76" s="174" t="s">
        <v>343</v>
      </c>
      <c r="D76" s="174"/>
      <c r="E76" s="174" t="s">
        <v>182</v>
      </c>
      <c r="F76" s="371">
        <f>H74</f>
        <v>0.50138888888888877</v>
      </c>
      <c r="G76" s="188">
        <v>1</v>
      </c>
      <c r="H76" s="371">
        <f t="shared" ref="H76:H83" si="7">F76+TIME(0,G76,0)</f>
        <v>0.50208333333333321</v>
      </c>
      <c r="I76" s="214"/>
    </row>
    <row r="77" spans="1:9" ht="14.25" x14ac:dyDescent="0.2">
      <c r="A77" s="162" t="s">
        <v>344</v>
      </c>
      <c r="B77" s="174" t="s">
        <v>223</v>
      </c>
      <c r="C77" s="174" t="s">
        <v>345</v>
      </c>
      <c r="D77" s="174"/>
      <c r="E77" s="174" t="s">
        <v>346</v>
      </c>
      <c r="F77" s="371">
        <f t="shared" ref="F77:F83" si="8">H76</f>
        <v>0.50208333333333321</v>
      </c>
      <c r="G77" s="188">
        <v>1</v>
      </c>
      <c r="H77" s="371">
        <f t="shared" si="7"/>
        <v>0.50277777777777766</v>
      </c>
      <c r="I77" s="214"/>
    </row>
    <row r="78" spans="1:9" ht="14.25" x14ac:dyDescent="0.2">
      <c r="A78" s="162" t="s">
        <v>347</v>
      </c>
      <c r="B78" s="174" t="s">
        <v>223</v>
      </c>
      <c r="C78" s="174" t="s">
        <v>348</v>
      </c>
      <c r="D78" s="174"/>
      <c r="E78" s="174" t="s">
        <v>349</v>
      </c>
      <c r="F78" s="371">
        <f t="shared" si="8"/>
        <v>0.50277777777777766</v>
      </c>
      <c r="G78" s="188">
        <v>1</v>
      </c>
      <c r="H78" s="371">
        <f t="shared" si="7"/>
        <v>0.5034722222222221</v>
      </c>
      <c r="I78" s="214"/>
    </row>
    <row r="79" spans="1:9" ht="14.25" x14ac:dyDescent="0.2">
      <c r="A79" s="162" t="s">
        <v>350</v>
      </c>
      <c r="B79" s="174" t="s">
        <v>223</v>
      </c>
      <c r="C79" s="174" t="s">
        <v>351</v>
      </c>
      <c r="D79" s="174"/>
      <c r="E79" s="174" t="s">
        <v>352</v>
      </c>
      <c r="F79" s="371">
        <f t="shared" si="8"/>
        <v>0.5034722222222221</v>
      </c>
      <c r="G79" s="188">
        <v>1</v>
      </c>
      <c r="H79" s="371">
        <f t="shared" si="7"/>
        <v>0.50416666666666654</v>
      </c>
      <c r="I79" s="214"/>
    </row>
    <row r="80" spans="1:9" ht="14.25" x14ac:dyDescent="0.2">
      <c r="A80" s="162" t="s">
        <v>353</v>
      </c>
      <c r="B80" s="174" t="s">
        <v>223</v>
      </c>
      <c r="C80" s="174" t="s">
        <v>354</v>
      </c>
      <c r="D80" s="174"/>
      <c r="E80" s="174" t="s">
        <v>355</v>
      </c>
      <c r="F80" s="371">
        <f t="shared" si="8"/>
        <v>0.50416666666666654</v>
      </c>
      <c r="G80" s="188">
        <v>1</v>
      </c>
      <c r="H80" s="371">
        <f t="shared" si="7"/>
        <v>0.50486111111111098</v>
      </c>
      <c r="I80" s="214"/>
    </row>
    <row r="81" spans="1:9" ht="14.25" x14ac:dyDescent="0.2">
      <c r="A81" s="162" t="s">
        <v>356</v>
      </c>
      <c r="B81" s="174" t="s">
        <v>223</v>
      </c>
      <c r="C81" s="174" t="s">
        <v>357</v>
      </c>
      <c r="D81" s="174"/>
      <c r="E81" s="174" t="s">
        <v>232</v>
      </c>
      <c r="F81" s="371">
        <f t="shared" si="8"/>
        <v>0.50486111111111098</v>
      </c>
      <c r="G81" s="188">
        <v>1</v>
      </c>
      <c r="H81" s="371">
        <f t="shared" si="7"/>
        <v>0.50555555555555542</v>
      </c>
      <c r="I81" s="214"/>
    </row>
    <row r="82" spans="1:9" ht="14.25" x14ac:dyDescent="0.2">
      <c r="A82" s="162" t="s">
        <v>358</v>
      </c>
      <c r="B82" s="174" t="s">
        <v>223</v>
      </c>
      <c r="C82" s="174" t="s">
        <v>359</v>
      </c>
      <c r="D82" s="174"/>
      <c r="E82" s="174" t="s">
        <v>360</v>
      </c>
      <c r="F82" s="371">
        <f t="shared" si="8"/>
        <v>0.50555555555555542</v>
      </c>
      <c r="G82" s="188">
        <v>1</v>
      </c>
      <c r="H82" s="371">
        <f t="shared" si="7"/>
        <v>0.50624999999999987</v>
      </c>
      <c r="I82" s="214"/>
    </row>
    <row r="83" spans="1:9" ht="15" x14ac:dyDescent="0.2">
      <c r="A83" s="160" t="s">
        <v>361</v>
      </c>
      <c r="B83" s="172"/>
      <c r="C83" s="172" t="s">
        <v>362</v>
      </c>
      <c r="D83" s="172"/>
      <c r="E83" s="172"/>
      <c r="F83" s="369">
        <f t="shared" si="8"/>
        <v>0.50624999999999987</v>
      </c>
      <c r="G83" s="186">
        <v>0</v>
      </c>
      <c r="H83" s="369">
        <f t="shared" si="7"/>
        <v>0.50624999999999987</v>
      </c>
      <c r="I83" s="212"/>
    </row>
    <row r="85" spans="1:9" ht="15.75" x14ac:dyDescent="0.25">
      <c r="A85" s="165" t="s">
        <v>363</v>
      </c>
      <c r="B85" s="177"/>
      <c r="C85" s="177" t="s">
        <v>364</v>
      </c>
      <c r="D85" s="177"/>
      <c r="E85" s="177" t="s">
        <v>184</v>
      </c>
      <c r="F85" s="374">
        <f>H83</f>
        <v>0.50624999999999987</v>
      </c>
      <c r="G85" s="191">
        <v>0</v>
      </c>
      <c r="H85" s="374">
        <f>F85+TIME(0,G85,0)</f>
        <v>0.50624999999999987</v>
      </c>
      <c r="I85" s="177"/>
    </row>
    <row r="86" spans="1:9" x14ac:dyDescent="0.2">
      <c r="A86" s="166"/>
      <c r="B86" s="166"/>
      <c r="C86" s="166" t="s">
        <v>365</v>
      </c>
      <c r="D86" s="166"/>
      <c r="E86" s="166"/>
      <c r="F86" s="375"/>
      <c r="G86" s="192">
        <f>(H86-H85) * 24 * 60</f>
        <v>21.000000000000245</v>
      </c>
      <c r="H86" s="375">
        <v>0.52083333333333337</v>
      </c>
      <c r="I86" s="166"/>
    </row>
    <row r="88" spans="1:9" ht="15.75" x14ac:dyDescent="0.25">
      <c r="A88" s="414" t="s">
        <v>366</v>
      </c>
      <c r="B88" s="415"/>
      <c r="C88" s="415"/>
      <c r="D88" s="415"/>
      <c r="E88" s="415"/>
      <c r="F88" s="415"/>
      <c r="G88" s="415"/>
      <c r="H88" s="415"/>
      <c r="I88" s="415"/>
    </row>
    <row r="89" spans="1:9" s="18" customFormat="1" ht="31.5" x14ac:dyDescent="0.25">
      <c r="A89" s="157" t="s">
        <v>213</v>
      </c>
      <c r="B89" s="157" t="s">
        <v>214</v>
      </c>
      <c r="C89" s="157" t="s">
        <v>121</v>
      </c>
      <c r="D89" s="157" t="s">
        <v>215</v>
      </c>
      <c r="E89" s="157" t="s">
        <v>216</v>
      </c>
      <c r="F89" s="366" t="s">
        <v>217</v>
      </c>
      <c r="G89" s="183" t="s">
        <v>218</v>
      </c>
      <c r="H89" s="366" t="s">
        <v>219</v>
      </c>
      <c r="I89" s="157" t="s">
        <v>500</v>
      </c>
    </row>
    <row r="90" spans="1:9" ht="15.75" x14ac:dyDescent="0.25">
      <c r="A90" s="158" t="s">
        <v>220</v>
      </c>
      <c r="B90" s="170"/>
      <c r="C90" s="170" t="s">
        <v>221</v>
      </c>
      <c r="D90" s="170"/>
      <c r="E90" s="170"/>
      <c r="F90" s="367"/>
      <c r="G90" s="184"/>
      <c r="H90" s="367"/>
      <c r="I90" s="210"/>
    </row>
    <row r="91" spans="1:9" ht="15" x14ac:dyDescent="0.2">
      <c r="A91" s="159" t="s">
        <v>222</v>
      </c>
      <c r="B91" s="171" t="s">
        <v>223</v>
      </c>
      <c r="C91" s="171" t="s">
        <v>224</v>
      </c>
      <c r="D91" s="171"/>
      <c r="E91" s="171" t="s">
        <v>184</v>
      </c>
      <c r="F91" s="368">
        <v>0.4375</v>
      </c>
      <c r="G91" s="185">
        <v>1</v>
      </c>
      <c r="H91" s="368">
        <f>F91+TIME(0,G91,0)</f>
        <v>0.43819444444444444</v>
      </c>
      <c r="I91" s="211"/>
    </row>
    <row r="92" spans="1:9" ht="15" x14ac:dyDescent="0.2">
      <c r="A92" s="159" t="s">
        <v>225</v>
      </c>
      <c r="B92" s="171" t="s">
        <v>223</v>
      </c>
      <c r="C92" s="171" t="s">
        <v>367</v>
      </c>
      <c r="D92" s="171"/>
      <c r="E92" s="171" t="s">
        <v>1</v>
      </c>
      <c r="F92" s="368">
        <f>H91</f>
        <v>0.43819444444444444</v>
      </c>
      <c r="G92" s="185">
        <v>1</v>
      </c>
      <c r="H92" s="368">
        <f>F92+TIME(0,G92,0)</f>
        <v>0.43888888888888888</v>
      </c>
      <c r="I92" s="211"/>
    </row>
    <row r="93" spans="1:9" ht="15" x14ac:dyDescent="0.2">
      <c r="A93" s="160" t="s">
        <v>226</v>
      </c>
      <c r="B93" s="172" t="s">
        <v>9</v>
      </c>
      <c r="C93" s="172" t="s">
        <v>368</v>
      </c>
      <c r="D93" s="172"/>
      <c r="E93" s="172" t="s">
        <v>184</v>
      </c>
      <c r="F93" s="369">
        <f>H92</f>
        <v>0.43888888888888888</v>
      </c>
      <c r="G93" s="186">
        <v>1</v>
      </c>
      <c r="H93" s="369">
        <f>F93+TIME(0,G93,0)</f>
        <v>0.43958333333333333</v>
      </c>
      <c r="I93" s="212"/>
    </row>
    <row r="95" spans="1:9" ht="15.75" x14ac:dyDescent="0.25">
      <c r="A95" s="158" t="s">
        <v>235</v>
      </c>
      <c r="B95" s="170"/>
      <c r="C95" s="170" t="s">
        <v>236</v>
      </c>
      <c r="D95" s="170"/>
      <c r="E95" s="170"/>
      <c r="F95" s="367"/>
      <c r="G95" s="184"/>
      <c r="H95" s="367"/>
      <c r="I95" s="210"/>
    </row>
    <row r="96" spans="1:9" ht="15" x14ac:dyDescent="0.2">
      <c r="A96" s="159" t="s">
        <v>237</v>
      </c>
      <c r="B96" s="171" t="s">
        <v>223</v>
      </c>
      <c r="C96" s="171" t="s">
        <v>369</v>
      </c>
      <c r="D96" s="171"/>
      <c r="E96" s="171" t="s">
        <v>184</v>
      </c>
      <c r="F96" s="368">
        <f>H93</f>
        <v>0.43958333333333333</v>
      </c>
      <c r="G96" s="185">
        <v>1</v>
      </c>
      <c r="H96" s="368">
        <f>F96+TIME(0,G96,0)</f>
        <v>0.44027777777777777</v>
      </c>
      <c r="I96" s="211"/>
    </row>
    <row r="97" spans="1:9" ht="15" x14ac:dyDescent="0.2">
      <c r="A97" s="159" t="s">
        <v>267</v>
      </c>
      <c r="B97" s="171" t="s">
        <v>223</v>
      </c>
      <c r="C97" s="171" t="s">
        <v>370</v>
      </c>
      <c r="D97" s="171"/>
      <c r="E97" s="171" t="s">
        <v>184</v>
      </c>
      <c r="F97" s="368">
        <f>H96</f>
        <v>0.44027777777777777</v>
      </c>
      <c r="G97" s="185">
        <v>1</v>
      </c>
      <c r="H97" s="368">
        <f>F97+TIME(0,G97,0)</f>
        <v>0.44097222222222221</v>
      </c>
      <c r="I97" s="211"/>
    </row>
    <row r="98" spans="1:9" ht="15" x14ac:dyDescent="0.2">
      <c r="A98" s="159" t="s">
        <v>269</v>
      </c>
      <c r="B98" s="171" t="s">
        <v>223</v>
      </c>
      <c r="C98" s="171" t="s">
        <v>371</v>
      </c>
      <c r="D98" s="171"/>
      <c r="E98" s="171" t="s">
        <v>184</v>
      </c>
      <c r="F98" s="368">
        <f>H97</f>
        <v>0.44097222222222221</v>
      </c>
      <c r="G98" s="185">
        <v>1</v>
      </c>
      <c r="H98" s="368">
        <f>F98+TIME(0,G98,0)</f>
        <v>0.44166666666666665</v>
      </c>
      <c r="I98" s="211"/>
    </row>
    <row r="99" spans="1:9" ht="15" x14ac:dyDescent="0.2">
      <c r="A99" s="159" t="s">
        <v>270</v>
      </c>
      <c r="B99" s="171" t="s">
        <v>223</v>
      </c>
      <c r="C99" s="171" t="s">
        <v>372</v>
      </c>
      <c r="D99" s="171"/>
      <c r="E99" s="171" t="s">
        <v>1</v>
      </c>
      <c r="F99" s="368">
        <f>H98</f>
        <v>0.44166666666666665</v>
      </c>
      <c r="G99" s="185">
        <v>1</v>
      </c>
      <c r="H99" s="368">
        <f>F99+TIME(0,G99,0)</f>
        <v>0.44236111111111109</v>
      </c>
      <c r="I99" s="211"/>
    </row>
    <row r="100" spans="1:9" ht="15" x14ac:dyDescent="0.2">
      <c r="A100" s="160" t="s">
        <v>272</v>
      </c>
      <c r="B100" s="172"/>
      <c r="C100" s="172"/>
      <c r="D100" s="172"/>
      <c r="E100" s="172"/>
      <c r="F100" s="369">
        <f>H99</f>
        <v>0.44236111111111109</v>
      </c>
      <c r="G100" s="186">
        <v>0</v>
      </c>
      <c r="H100" s="369">
        <f>F100+TIME(0,G100,0)</f>
        <v>0.44236111111111109</v>
      </c>
      <c r="I100" s="212"/>
    </row>
    <row r="102" spans="1:9" ht="15.75" x14ac:dyDescent="0.25">
      <c r="A102" s="158" t="s">
        <v>275</v>
      </c>
      <c r="B102" s="170"/>
      <c r="C102" s="170" t="s">
        <v>373</v>
      </c>
      <c r="D102" s="170"/>
      <c r="E102" s="170"/>
      <c r="F102" s="367"/>
      <c r="G102" s="184"/>
      <c r="H102" s="367"/>
      <c r="I102" s="210"/>
    </row>
    <row r="103" spans="1:9" ht="15" x14ac:dyDescent="0.2">
      <c r="A103" s="159" t="s">
        <v>277</v>
      </c>
      <c r="B103" s="171" t="s">
        <v>223</v>
      </c>
      <c r="C103" s="171" t="s">
        <v>374</v>
      </c>
      <c r="D103" s="171"/>
      <c r="E103" s="171"/>
      <c r="F103" s="368">
        <f>H100</f>
        <v>0.44236111111111109</v>
      </c>
      <c r="G103" s="185">
        <v>0</v>
      </c>
      <c r="H103" s="368">
        <f>F103+TIME(0,G103,0)</f>
        <v>0.44236111111111109</v>
      </c>
      <c r="I103" s="211"/>
    </row>
    <row r="104" spans="1:9" ht="15" x14ac:dyDescent="0.2">
      <c r="A104" s="160" t="s">
        <v>279</v>
      </c>
      <c r="B104" s="172"/>
      <c r="C104" s="172"/>
      <c r="D104" s="172"/>
      <c r="E104" s="172"/>
      <c r="F104" s="369">
        <f>H103</f>
        <v>0.44236111111111109</v>
      </c>
      <c r="G104" s="186">
        <v>0</v>
      </c>
      <c r="H104" s="369">
        <f>F104+TIME(0,G104,0)</f>
        <v>0.44236111111111109</v>
      </c>
      <c r="I104" s="212"/>
    </row>
    <row r="106" spans="1:9" ht="15.75" x14ac:dyDescent="0.25">
      <c r="A106" s="158" t="s">
        <v>298</v>
      </c>
      <c r="B106" s="170"/>
      <c r="C106" s="170" t="s">
        <v>504</v>
      </c>
      <c r="D106" s="170"/>
      <c r="E106" s="170"/>
      <c r="F106" s="367"/>
      <c r="G106" s="184"/>
      <c r="H106" s="367"/>
      <c r="I106" s="210"/>
    </row>
    <row r="107" spans="1:9" ht="15.75" x14ac:dyDescent="0.25">
      <c r="A107" s="161" t="s">
        <v>300</v>
      </c>
      <c r="B107" s="173"/>
      <c r="C107" s="173" t="s">
        <v>375</v>
      </c>
      <c r="D107" s="173"/>
      <c r="E107" s="173"/>
      <c r="F107" s="370"/>
      <c r="G107" s="187"/>
      <c r="H107" s="370"/>
      <c r="I107" s="213"/>
    </row>
    <row r="108" spans="1:9" ht="14.25" x14ac:dyDescent="0.2">
      <c r="A108" s="162" t="s">
        <v>302</v>
      </c>
      <c r="B108" s="174" t="s">
        <v>223</v>
      </c>
      <c r="C108" s="174"/>
      <c r="D108" s="174"/>
      <c r="E108" s="174"/>
      <c r="F108" s="371">
        <f>H104</f>
        <v>0.44236111111111109</v>
      </c>
      <c r="G108" s="188">
        <v>0</v>
      </c>
      <c r="H108" s="371">
        <f>F108+TIME(0,G108,0)</f>
        <v>0.44236111111111109</v>
      </c>
      <c r="I108" s="214"/>
    </row>
    <row r="109" spans="1:9" ht="15.75" x14ac:dyDescent="0.25">
      <c r="A109" s="161" t="s">
        <v>324</v>
      </c>
      <c r="B109" s="173"/>
      <c r="C109" s="173" t="s">
        <v>376</v>
      </c>
      <c r="D109" s="173"/>
      <c r="E109" s="173"/>
      <c r="F109" s="370"/>
      <c r="G109" s="187"/>
      <c r="H109" s="370"/>
      <c r="I109" s="213"/>
    </row>
    <row r="110" spans="1:9" ht="14.25" x14ac:dyDescent="0.2">
      <c r="A110" s="162" t="s">
        <v>326</v>
      </c>
      <c r="B110" s="174" t="s">
        <v>223</v>
      </c>
      <c r="C110" s="174" t="s">
        <v>377</v>
      </c>
      <c r="D110" s="174"/>
      <c r="E110" s="174" t="s">
        <v>378</v>
      </c>
      <c r="F110" s="371">
        <f>H108</f>
        <v>0.44236111111111109</v>
      </c>
      <c r="G110" s="188">
        <v>5</v>
      </c>
      <c r="H110" s="371">
        <f>F110+TIME(0,G110,0)</f>
        <v>0.4458333333333333</v>
      </c>
      <c r="I110" s="214"/>
    </row>
    <row r="111" spans="1:9" ht="14.25" x14ac:dyDescent="0.2">
      <c r="A111" s="162" t="s">
        <v>329</v>
      </c>
      <c r="B111" s="174" t="s">
        <v>223</v>
      </c>
      <c r="C111" s="174" t="s">
        <v>379</v>
      </c>
      <c r="D111" s="174"/>
      <c r="E111" s="174" t="s">
        <v>182</v>
      </c>
      <c r="F111" s="371">
        <f>H110</f>
        <v>0.4458333333333333</v>
      </c>
      <c r="G111" s="188">
        <v>10</v>
      </c>
      <c r="H111" s="371">
        <f>F111+TIME(0,G111,0)</f>
        <v>0.45277777777777772</v>
      </c>
      <c r="I111" s="214"/>
    </row>
    <row r="112" spans="1:9" ht="14.25" x14ac:dyDescent="0.2">
      <c r="A112" s="167" t="s">
        <v>331</v>
      </c>
      <c r="B112" s="178" t="s">
        <v>223</v>
      </c>
      <c r="C112" s="178" t="s">
        <v>380</v>
      </c>
      <c r="D112" s="178"/>
      <c r="E112" s="178" t="s">
        <v>232</v>
      </c>
      <c r="F112" s="376">
        <f>H111</f>
        <v>0.45277777777777772</v>
      </c>
      <c r="G112" s="193">
        <v>2</v>
      </c>
      <c r="H112" s="376">
        <f>F112+TIME(0,G112,0)</f>
        <v>0.45416666666666661</v>
      </c>
      <c r="I112" s="217"/>
    </row>
    <row r="114" spans="1:9" ht="15.75" x14ac:dyDescent="0.25">
      <c r="A114" s="158" t="s">
        <v>363</v>
      </c>
      <c r="B114" s="170"/>
      <c r="C114" s="170" t="s">
        <v>381</v>
      </c>
      <c r="D114" s="170"/>
      <c r="E114" s="170"/>
      <c r="F114" s="367"/>
      <c r="G114" s="184"/>
      <c r="H114" s="367"/>
      <c r="I114" s="210"/>
    </row>
    <row r="115" spans="1:9" ht="15" x14ac:dyDescent="0.2">
      <c r="A115" s="159" t="s">
        <v>382</v>
      </c>
      <c r="B115" s="171" t="s">
        <v>9</v>
      </c>
      <c r="C115" s="171" t="s">
        <v>383</v>
      </c>
      <c r="D115" s="171"/>
      <c r="E115" s="171" t="s">
        <v>184</v>
      </c>
      <c r="F115" s="368">
        <f>H112</f>
        <v>0.45416666666666661</v>
      </c>
      <c r="G115" s="185">
        <v>6</v>
      </c>
      <c r="H115" s="368">
        <f>F115+TIME(0,G115,0)</f>
        <v>0.45833333333333326</v>
      </c>
      <c r="I115" s="211"/>
    </row>
    <row r="116" spans="1:9" ht="15" x14ac:dyDescent="0.2">
      <c r="A116" s="159" t="s">
        <v>384</v>
      </c>
      <c r="B116" s="171" t="s">
        <v>5</v>
      </c>
      <c r="C116" s="171" t="s">
        <v>566</v>
      </c>
      <c r="D116" s="171"/>
      <c r="E116" s="171" t="s">
        <v>567</v>
      </c>
      <c r="F116" s="368">
        <f>H115</f>
        <v>0.45833333333333326</v>
      </c>
      <c r="G116" s="185">
        <v>15</v>
      </c>
      <c r="H116" s="368">
        <f>F116+TIME(0,G116,0)</f>
        <v>0.46874999999999994</v>
      </c>
      <c r="I116" s="211"/>
    </row>
    <row r="117" spans="1:9" ht="30" x14ac:dyDescent="0.2">
      <c r="A117" s="160" t="s">
        <v>385</v>
      </c>
      <c r="B117" s="172" t="s">
        <v>223</v>
      </c>
      <c r="C117" s="172" t="s">
        <v>568</v>
      </c>
      <c r="D117" s="172"/>
      <c r="E117" s="172" t="s">
        <v>569</v>
      </c>
      <c r="F117" s="369">
        <f>H116</f>
        <v>0.46874999999999994</v>
      </c>
      <c r="G117" s="186">
        <v>10</v>
      </c>
      <c r="H117" s="369">
        <f>F117+TIME(0,G117,0)</f>
        <v>0.47569444444444436</v>
      </c>
      <c r="I117" s="212"/>
    </row>
    <row r="119" spans="1:9" ht="15.75" x14ac:dyDescent="0.25">
      <c r="A119" s="165" t="s">
        <v>386</v>
      </c>
      <c r="B119" s="177"/>
      <c r="C119" s="177" t="s">
        <v>364</v>
      </c>
      <c r="D119" s="177"/>
      <c r="E119" s="177" t="s">
        <v>184</v>
      </c>
      <c r="F119" s="374">
        <f>H117</f>
        <v>0.47569444444444436</v>
      </c>
      <c r="G119" s="191">
        <v>0</v>
      </c>
      <c r="H119" s="374">
        <f>F119+TIME(0,G119,0)</f>
        <v>0.47569444444444436</v>
      </c>
      <c r="I119" s="177"/>
    </row>
    <row r="120" spans="1:9" x14ac:dyDescent="0.2">
      <c r="A120" s="166"/>
      <c r="B120" s="166"/>
      <c r="C120" s="166" t="s">
        <v>365</v>
      </c>
      <c r="D120" s="166"/>
      <c r="E120" s="166"/>
      <c r="F120" s="375"/>
      <c r="G120" s="192">
        <f>(H120-H119) * 24 * 60</f>
        <v>65.000000000000171</v>
      </c>
      <c r="H120" s="375">
        <v>0.52083333333333337</v>
      </c>
      <c r="I120" s="166"/>
    </row>
    <row r="122" spans="1:9" ht="15.75" x14ac:dyDescent="0.25">
      <c r="A122" s="414" t="s">
        <v>387</v>
      </c>
      <c r="B122" s="415"/>
      <c r="C122" s="415"/>
      <c r="D122" s="415"/>
      <c r="E122" s="415"/>
      <c r="F122" s="415"/>
      <c r="G122" s="415"/>
      <c r="H122" s="415"/>
      <c r="I122" s="415"/>
    </row>
    <row r="123" spans="1:9" s="18" customFormat="1" ht="31.5" x14ac:dyDescent="0.25">
      <c r="A123" s="157" t="s">
        <v>213</v>
      </c>
      <c r="B123" s="157" t="s">
        <v>214</v>
      </c>
      <c r="C123" s="157" t="s">
        <v>121</v>
      </c>
      <c r="D123" s="157" t="s">
        <v>215</v>
      </c>
      <c r="E123" s="157" t="s">
        <v>216</v>
      </c>
      <c r="F123" s="366" t="s">
        <v>217</v>
      </c>
      <c r="G123" s="183" t="s">
        <v>218</v>
      </c>
      <c r="H123" s="366" t="s">
        <v>219</v>
      </c>
      <c r="I123" s="157" t="s">
        <v>500</v>
      </c>
    </row>
    <row r="124" spans="1:9" ht="15.75" x14ac:dyDescent="0.25">
      <c r="A124" s="158" t="s">
        <v>220</v>
      </c>
      <c r="B124" s="170"/>
      <c r="C124" s="170" t="s">
        <v>221</v>
      </c>
      <c r="D124" s="170"/>
      <c r="E124" s="170"/>
      <c r="F124" s="367"/>
      <c r="G124" s="184"/>
      <c r="H124" s="367"/>
      <c r="I124" s="210"/>
    </row>
    <row r="125" spans="1:9" ht="15" x14ac:dyDescent="0.2">
      <c r="A125" s="159" t="s">
        <v>222</v>
      </c>
      <c r="B125" s="171" t="s">
        <v>223</v>
      </c>
      <c r="C125" s="171" t="s">
        <v>224</v>
      </c>
      <c r="D125" s="171"/>
      <c r="E125" s="171" t="s">
        <v>184</v>
      </c>
      <c r="F125" s="368">
        <v>0.33333333333333331</v>
      </c>
      <c r="G125" s="185">
        <v>1</v>
      </c>
      <c r="H125" s="368">
        <f>F125+TIME(0,G125,0)</f>
        <v>0.33402777777777776</v>
      </c>
      <c r="I125" s="211"/>
    </row>
    <row r="126" spans="1:9" ht="15" x14ac:dyDescent="0.2">
      <c r="A126" s="159" t="s">
        <v>225</v>
      </c>
      <c r="B126" s="171" t="s">
        <v>223</v>
      </c>
      <c r="C126" s="171" t="s">
        <v>367</v>
      </c>
      <c r="D126" s="171"/>
      <c r="E126" s="171" t="s">
        <v>1</v>
      </c>
      <c r="F126" s="368">
        <f>H125</f>
        <v>0.33402777777777776</v>
      </c>
      <c r="G126" s="185">
        <v>1</v>
      </c>
      <c r="H126" s="368">
        <f>F126+TIME(0,G126,0)</f>
        <v>0.3347222222222222</v>
      </c>
      <c r="I126" s="211"/>
    </row>
    <row r="127" spans="1:9" ht="15" x14ac:dyDescent="0.2">
      <c r="A127" s="160" t="s">
        <v>226</v>
      </c>
      <c r="B127" s="172" t="s">
        <v>9</v>
      </c>
      <c r="C127" s="172" t="s">
        <v>368</v>
      </c>
      <c r="D127" s="172"/>
      <c r="E127" s="172" t="s">
        <v>184</v>
      </c>
      <c r="F127" s="369">
        <f>H126</f>
        <v>0.3347222222222222</v>
      </c>
      <c r="G127" s="186">
        <v>1</v>
      </c>
      <c r="H127" s="369">
        <f>F127+TIME(0,G127,0)</f>
        <v>0.33541666666666664</v>
      </c>
      <c r="I127" s="212"/>
    </row>
    <row r="129" spans="1:9" ht="15.75" x14ac:dyDescent="0.25">
      <c r="A129" s="158" t="s">
        <v>235</v>
      </c>
      <c r="B129" s="170"/>
      <c r="C129" s="170" t="s">
        <v>236</v>
      </c>
      <c r="D129" s="170"/>
      <c r="E129" s="170"/>
      <c r="F129" s="367"/>
      <c r="G129" s="184"/>
      <c r="H129" s="367"/>
      <c r="I129" s="210"/>
    </row>
    <row r="130" spans="1:9" ht="15" x14ac:dyDescent="0.2">
      <c r="A130" s="159" t="s">
        <v>237</v>
      </c>
      <c r="B130" s="171" t="s">
        <v>223</v>
      </c>
      <c r="C130" s="171" t="s">
        <v>369</v>
      </c>
      <c r="D130" s="171"/>
      <c r="E130" s="171" t="s">
        <v>184</v>
      </c>
      <c r="F130" s="368">
        <f>H127</f>
        <v>0.33541666666666664</v>
      </c>
      <c r="G130" s="185">
        <v>1</v>
      </c>
      <c r="H130" s="368">
        <f t="shared" ref="H130:H138" si="9">F130+TIME(0,G130,0)</f>
        <v>0.33611111111111108</v>
      </c>
      <c r="I130" s="211"/>
    </row>
    <row r="131" spans="1:9" ht="15" x14ac:dyDescent="0.2">
      <c r="A131" s="159" t="s">
        <v>267</v>
      </c>
      <c r="B131" s="171" t="s">
        <v>223</v>
      </c>
      <c r="C131" s="171" t="s">
        <v>370</v>
      </c>
      <c r="D131" s="171"/>
      <c r="E131" s="171" t="s">
        <v>184</v>
      </c>
      <c r="F131" s="368">
        <f t="shared" ref="F131:F138" si="10">H130</f>
        <v>0.33611111111111108</v>
      </c>
      <c r="G131" s="185">
        <v>1</v>
      </c>
      <c r="H131" s="368">
        <f t="shared" si="9"/>
        <v>0.33680555555555552</v>
      </c>
      <c r="I131" s="211"/>
    </row>
    <row r="132" spans="1:9" ht="15" x14ac:dyDescent="0.2">
      <c r="A132" s="159" t="s">
        <v>269</v>
      </c>
      <c r="B132" s="171" t="s">
        <v>223</v>
      </c>
      <c r="C132" s="171" t="s">
        <v>388</v>
      </c>
      <c r="D132" s="171"/>
      <c r="E132" s="171" t="s">
        <v>232</v>
      </c>
      <c r="F132" s="368">
        <f t="shared" si="10"/>
        <v>0.33680555555555552</v>
      </c>
      <c r="G132" s="185">
        <v>1</v>
      </c>
      <c r="H132" s="368">
        <f t="shared" si="9"/>
        <v>0.33749999999999997</v>
      </c>
      <c r="I132" s="211"/>
    </row>
    <row r="133" spans="1:9" ht="30" x14ac:dyDescent="0.2">
      <c r="A133" s="159" t="s">
        <v>270</v>
      </c>
      <c r="B133" s="171" t="s">
        <v>223</v>
      </c>
      <c r="C133" s="171" t="s">
        <v>389</v>
      </c>
      <c r="D133" s="171"/>
      <c r="E133" s="171" t="s">
        <v>184</v>
      </c>
      <c r="F133" s="368">
        <f t="shared" si="10"/>
        <v>0.33749999999999997</v>
      </c>
      <c r="G133" s="185">
        <v>1</v>
      </c>
      <c r="H133" s="368">
        <f t="shared" si="9"/>
        <v>0.33819444444444441</v>
      </c>
      <c r="I133" s="211"/>
    </row>
    <row r="134" spans="1:9" ht="15" x14ac:dyDescent="0.2">
      <c r="A134" s="159" t="s">
        <v>272</v>
      </c>
      <c r="B134" s="171" t="s">
        <v>223</v>
      </c>
      <c r="C134" s="171" t="s">
        <v>390</v>
      </c>
      <c r="D134" s="171"/>
      <c r="E134" s="171" t="s">
        <v>184</v>
      </c>
      <c r="F134" s="368">
        <f t="shared" si="10"/>
        <v>0.33819444444444441</v>
      </c>
      <c r="G134" s="185">
        <v>1</v>
      </c>
      <c r="H134" s="368">
        <f t="shared" si="9"/>
        <v>0.33888888888888885</v>
      </c>
      <c r="I134" s="211"/>
    </row>
    <row r="135" spans="1:9" ht="15" x14ac:dyDescent="0.2">
      <c r="A135" s="159" t="s">
        <v>274</v>
      </c>
      <c r="B135" s="171" t="s">
        <v>223</v>
      </c>
      <c r="C135" s="171" t="s">
        <v>391</v>
      </c>
      <c r="D135" s="171"/>
      <c r="E135" s="171" t="s">
        <v>184</v>
      </c>
      <c r="F135" s="368">
        <f t="shared" si="10"/>
        <v>0.33888888888888885</v>
      </c>
      <c r="G135" s="185">
        <v>1</v>
      </c>
      <c r="H135" s="368">
        <f t="shared" si="9"/>
        <v>0.33958333333333329</v>
      </c>
      <c r="I135" s="211"/>
    </row>
    <row r="136" spans="1:9" ht="15" x14ac:dyDescent="0.2">
      <c r="A136" s="159" t="s">
        <v>392</v>
      </c>
      <c r="B136" s="171" t="s">
        <v>223</v>
      </c>
      <c r="C136" s="171" t="s">
        <v>393</v>
      </c>
      <c r="D136" s="171"/>
      <c r="E136" s="171" t="s">
        <v>184</v>
      </c>
      <c r="F136" s="368">
        <f t="shared" si="10"/>
        <v>0.33958333333333329</v>
      </c>
      <c r="G136" s="185">
        <v>1</v>
      </c>
      <c r="H136" s="368">
        <f t="shared" si="9"/>
        <v>0.34027777777777773</v>
      </c>
      <c r="I136" s="211"/>
    </row>
    <row r="137" spans="1:9" ht="15" x14ac:dyDescent="0.2">
      <c r="A137" s="159" t="s">
        <v>394</v>
      </c>
      <c r="B137" s="171" t="s">
        <v>223</v>
      </c>
      <c r="C137" s="171" t="s">
        <v>395</v>
      </c>
      <c r="D137" s="171"/>
      <c r="E137" s="171" t="s">
        <v>80</v>
      </c>
      <c r="F137" s="368">
        <f t="shared" si="10"/>
        <v>0.34027777777777773</v>
      </c>
      <c r="G137" s="185">
        <v>1</v>
      </c>
      <c r="H137" s="368">
        <f t="shared" si="9"/>
        <v>0.34097222222222218</v>
      </c>
      <c r="I137" s="211"/>
    </row>
    <row r="138" spans="1:9" ht="15" x14ac:dyDescent="0.2">
      <c r="A138" s="160" t="s">
        <v>396</v>
      </c>
      <c r="B138" s="172" t="s">
        <v>223</v>
      </c>
      <c r="C138" s="172" t="s">
        <v>505</v>
      </c>
      <c r="D138" s="172"/>
      <c r="E138" s="172" t="s">
        <v>184</v>
      </c>
      <c r="F138" s="369">
        <f t="shared" si="10"/>
        <v>0.34097222222222218</v>
      </c>
      <c r="G138" s="186">
        <v>0</v>
      </c>
      <c r="H138" s="369">
        <f t="shared" si="9"/>
        <v>0.34097222222222218</v>
      </c>
      <c r="I138" s="212"/>
    </row>
    <row r="140" spans="1:9" ht="15.75" x14ac:dyDescent="0.25">
      <c r="A140" s="158" t="s">
        <v>275</v>
      </c>
      <c r="B140" s="170"/>
      <c r="C140" s="170" t="s">
        <v>397</v>
      </c>
      <c r="D140" s="170"/>
      <c r="E140" s="170"/>
      <c r="F140" s="367"/>
      <c r="G140" s="184"/>
      <c r="H140" s="367"/>
      <c r="I140" s="210"/>
    </row>
    <row r="141" spans="1:9" ht="15.75" x14ac:dyDescent="0.25">
      <c r="A141" s="161" t="s">
        <v>277</v>
      </c>
      <c r="B141" s="173"/>
      <c r="C141" s="173" t="s">
        <v>398</v>
      </c>
      <c r="D141" s="173"/>
      <c r="E141" s="173"/>
      <c r="F141" s="370"/>
      <c r="G141" s="187"/>
      <c r="H141" s="370"/>
      <c r="I141" s="213"/>
    </row>
    <row r="142" spans="1:9" ht="14.25" x14ac:dyDescent="0.2">
      <c r="A142" s="162" t="s">
        <v>399</v>
      </c>
      <c r="B142" s="174" t="s">
        <v>223</v>
      </c>
      <c r="C142" s="174" t="s">
        <v>400</v>
      </c>
      <c r="D142" s="174"/>
      <c r="E142" s="174" t="s">
        <v>184</v>
      </c>
      <c r="F142" s="371">
        <f>H138</f>
        <v>0.34097222222222218</v>
      </c>
      <c r="G142" s="188">
        <v>2</v>
      </c>
      <c r="H142" s="371">
        <f>F142+TIME(0,G142,0)</f>
        <v>0.34236111111111106</v>
      </c>
      <c r="I142" s="214"/>
    </row>
    <row r="143" spans="1:9" ht="28.5" x14ac:dyDescent="0.2">
      <c r="A143" s="162" t="s">
        <v>401</v>
      </c>
      <c r="B143" s="174" t="s">
        <v>223</v>
      </c>
      <c r="C143" s="174" t="s">
        <v>402</v>
      </c>
      <c r="D143" s="174"/>
      <c r="E143" s="174" t="s">
        <v>80</v>
      </c>
      <c r="F143" s="371">
        <f>H142</f>
        <v>0.34236111111111106</v>
      </c>
      <c r="G143" s="188">
        <v>2</v>
      </c>
      <c r="H143" s="371">
        <f>F143+TIME(0,G143,0)</f>
        <v>0.34374999999999994</v>
      </c>
      <c r="I143" s="214"/>
    </row>
    <row r="144" spans="1:9" ht="14.25" x14ac:dyDescent="0.2">
      <c r="A144" s="162" t="s">
        <v>403</v>
      </c>
      <c r="B144" s="174" t="s">
        <v>5</v>
      </c>
      <c r="C144" s="174" t="s">
        <v>404</v>
      </c>
      <c r="D144" s="174"/>
      <c r="E144" s="174" t="s">
        <v>80</v>
      </c>
      <c r="F144" s="371">
        <f>H143</f>
        <v>0.34374999999999994</v>
      </c>
      <c r="G144" s="188">
        <v>10</v>
      </c>
      <c r="H144" s="371">
        <f>F144+TIME(0,G144,0)</f>
        <v>0.35069444444444436</v>
      </c>
      <c r="I144" s="214"/>
    </row>
    <row r="145" spans="1:9" ht="14.25" x14ac:dyDescent="0.2">
      <c r="A145" s="162" t="s">
        <v>405</v>
      </c>
      <c r="B145" s="174" t="s">
        <v>223</v>
      </c>
      <c r="C145" s="174" t="s">
        <v>407</v>
      </c>
      <c r="D145" s="174"/>
      <c r="E145" s="174" t="s">
        <v>232</v>
      </c>
      <c r="F145" s="371">
        <f>H144</f>
        <v>0.35069444444444436</v>
      </c>
      <c r="G145" s="188">
        <v>2</v>
      </c>
      <c r="H145" s="371">
        <f>F145+TIME(0,G145,0)</f>
        <v>0.35208333333333325</v>
      </c>
      <c r="I145" s="214"/>
    </row>
    <row r="146" spans="1:9" ht="14.25" x14ac:dyDescent="0.2">
      <c r="A146" s="162" t="s">
        <v>406</v>
      </c>
      <c r="B146" s="174" t="s">
        <v>223</v>
      </c>
      <c r="C146" s="174" t="s">
        <v>408</v>
      </c>
      <c r="D146" s="174"/>
      <c r="E146" s="174" t="s">
        <v>322</v>
      </c>
      <c r="F146" s="371">
        <f>H145</f>
        <v>0.35208333333333325</v>
      </c>
      <c r="G146" s="188">
        <v>3</v>
      </c>
      <c r="H146" s="371">
        <f>F146+TIME(0,G146,0)</f>
        <v>0.35416666666666657</v>
      </c>
      <c r="I146" s="214"/>
    </row>
    <row r="147" spans="1:9" ht="15.75" x14ac:dyDescent="0.25">
      <c r="A147" s="161" t="s">
        <v>279</v>
      </c>
      <c r="B147" s="173"/>
      <c r="C147" s="173" t="s">
        <v>325</v>
      </c>
      <c r="D147" s="173"/>
      <c r="E147" s="173"/>
      <c r="F147" s="370"/>
      <c r="G147" s="187"/>
      <c r="H147" s="370"/>
      <c r="I147" s="213"/>
    </row>
    <row r="148" spans="1:9" ht="14.25" x14ac:dyDescent="0.2">
      <c r="A148" s="162" t="s">
        <v>409</v>
      </c>
      <c r="B148" s="174" t="s">
        <v>223</v>
      </c>
      <c r="C148" s="174" t="s">
        <v>410</v>
      </c>
      <c r="D148" s="174"/>
      <c r="E148" s="174" t="s">
        <v>328</v>
      </c>
      <c r="F148" s="371">
        <f>H146</f>
        <v>0.35416666666666657</v>
      </c>
      <c r="G148" s="188">
        <v>3</v>
      </c>
      <c r="H148" s="371">
        <f>F148+TIME(0,G148,0)</f>
        <v>0.3562499999999999</v>
      </c>
      <c r="I148" s="214"/>
    </row>
    <row r="149" spans="1:9" ht="14.25" x14ac:dyDescent="0.2">
      <c r="A149" s="162" t="s">
        <v>411</v>
      </c>
      <c r="B149" s="174" t="s">
        <v>223</v>
      </c>
      <c r="C149" s="174" t="s">
        <v>330</v>
      </c>
      <c r="D149" s="174"/>
      <c r="E149" s="174" t="s">
        <v>232</v>
      </c>
      <c r="F149" s="371">
        <f>H148</f>
        <v>0.3562499999999999</v>
      </c>
      <c r="G149" s="188">
        <v>5</v>
      </c>
      <c r="H149" s="371">
        <f>F149+TIME(0,G149,0)</f>
        <v>0.35972222222222211</v>
      </c>
      <c r="I149" s="214"/>
    </row>
    <row r="150" spans="1:9" ht="14.25" x14ac:dyDescent="0.2">
      <c r="A150" s="162" t="s">
        <v>412</v>
      </c>
      <c r="B150" s="174" t="s">
        <v>223</v>
      </c>
      <c r="C150" s="174" t="s">
        <v>332</v>
      </c>
      <c r="D150" s="174"/>
      <c r="E150" s="174" t="s">
        <v>333</v>
      </c>
      <c r="F150" s="371">
        <f>H149</f>
        <v>0.35972222222222211</v>
      </c>
      <c r="G150" s="188">
        <v>5</v>
      </c>
      <c r="H150" s="371">
        <f>F150+TIME(0,G150,0)</f>
        <v>0.36319444444444432</v>
      </c>
      <c r="I150" s="214"/>
    </row>
    <row r="151" spans="1:9" ht="14.25" x14ac:dyDescent="0.2">
      <c r="A151" s="162" t="s">
        <v>413</v>
      </c>
      <c r="B151" s="174" t="s">
        <v>223</v>
      </c>
      <c r="C151" s="174" t="s">
        <v>335</v>
      </c>
      <c r="D151" s="174"/>
      <c r="E151" s="174" t="s">
        <v>336</v>
      </c>
      <c r="F151" s="371">
        <f>H150</f>
        <v>0.36319444444444432</v>
      </c>
      <c r="G151" s="188">
        <v>3</v>
      </c>
      <c r="H151" s="371">
        <f>F151+TIME(0,G151,0)</f>
        <v>0.36527777777777765</v>
      </c>
      <c r="I151" s="214"/>
    </row>
    <row r="152" spans="1:9" ht="14.25" x14ac:dyDescent="0.2">
      <c r="A152" s="162" t="s">
        <v>414</v>
      </c>
      <c r="B152" s="174" t="s">
        <v>223</v>
      </c>
      <c r="C152" s="174" t="s">
        <v>415</v>
      </c>
      <c r="D152" s="174"/>
      <c r="E152" s="174" t="s">
        <v>339</v>
      </c>
      <c r="F152" s="371">
        <f>H151</f>
        <v>0.36527777777777765</v>
      </c>
      <c r="G152" s="188">
        <v>3</v>
      </c>
      <c r="H152" s="371">
        <f>F152+TIME(0,G152,0)</f>
        <v>0.36736111111111097</v>
      </c>
      <c r="I152" s="214"/>
    </row>
    <row r="153" spans="1:9" ht="15.75" x14ac:dyDescent="0.25">
      <c r="A153" s="161" t="s">
        <v>280</v>
      </c>
      <c r="B153" s="173"/>
      <c r="C153" s="173" t="s">
        <v>341</v>
      </c>
      <c r="D153" s="173"/>
      <c r="E153" s="173"/>
      <c r="F153" s="370"/>
      <c r="G153" s="187"/>
      <c r="H153" s="370"/>
      <c r="I153" s="213"/>
    </row>
    <row r="154" spans="1:9" ht="14.25" x14ac:dyDescent="0.2">
      <c r="A154" s="162" t="s">
        <v>416</v>
      </c>
      <c r="B154" s="174" t="s">
        <v>223</v>
      </c>
      <c r="C154" s="174" t="s">
        <v>343</v>
      </c>
      <c r="D154" s="174"/>
      <c r="E154" s="174" t="s">
        <v>182</v>
      </c>
      <c r="F154" s="371">
        <f>H152</f>
        <v>0.36736111111111097</v>
      </c>
      <c r="G154" s="188">
        <v>3</v>
      </c>
      <c r="H154" s="371">
        <f t="shared" ref="H154:H161" si="11">F154+TIME(0,G154,0)</f>
        <v>0.3694444444444443</v>
      </c>
      <c r="I154" s="214"/>
    </row>
    <row r="155" spans="1:9" ht="14.25" x14ac:dyDescent="0.2">
      <c r="A155" s="162" t="s">
        <v>417</v>
      </c>
      <c r="B155" s="174" t="s">
        <v>223</v>
      </c>
      <c r="C155" s="174" t="s">
        <v>345</v>
      </c>
      <c r="D155" s="174"/>
      <c r="E155" s="174" t="s">
        <v>346</v>
      </c>
      <c r="F155" s="371">
        <f t="shared" ref="F155:F161" si="12">H154</f>
        <v>0.3694444444444443</v>
      </c>
      <c r="G155" s="188">
        <v>3</v>
      </c>
      <c r="H155" s="371">
        <f t="shared" si="11"/>
        <v>0.37152777777777762</v>
      </c>
      <c r="I155" s="214"/>
    </row>
    <row r="156" spans="1:9" ht="14.25" x14ac:dyDescent="0.2">
      <c r="A156" s="162" t="s">
        <v>418</v>
      </c>
      <c r="B156" s="174" t="s">
        <v>223</v>
      </c>
      <c r="C156" s="174" t="s">
        <v>348</v>
      </c>
      <c r="D156" s="174"/>
      <c r="E156" s="174" t="s">
        <v>349</v>
      </c>
      <c r="F156" s="371">
        <f t="shared" si="12"/>
        <v>0.37152777777777762</v>
      </c>
      <c r="G156" s="188">
        <v>3</v>
      </c>
      <c r="H156" s="371">
        <f t="shared" si="11"/>
        <v>0.37361111111111095</v>
      </c>
      <c r="I156" s="214"/>
    </row>
    <row r="157" spans="1:9" ht="14.25" x14ac:dyDescent="0.2">
      <c r="A157" s="162" t="s">
        <v>419</v>
      </c>
      <c r="B157" s="174" t="s">
        <v>223</v>
      </c>
      <c r="C157" s="174" t="s">
        <v>351</v>
      </c>
      <c r="D157" s="174"/>
      <c r="E157" s="174" t="s">
        <v>352</v>
      </c>
      <c r="F157" s="371">
        <f t="shared" si="12"/>
        <v>0.37361111111111095</v>
      </c>
      <c r="G157" s="188">
        <v>3</v>
      </c>
      <c r="H157" s="371">
        <f t="shared" si="11"/>
        <v>0.37569444444444428</v>
      </c>
      <c r="I157" s="214"/>
    </row>
    <row r="158" spans="1:9" ht="14.25" x14ac:dyDescent="0.2">
      <c r="A158" s="162" t="s">
        <v>420</v>
      </c>
      <c r="B158" s="174" t="s">
        <v>223</v>
      </c>
      <c r="C158" s="174" t="s">
        <v>354</v>
      </c>
      <c r="D158" s="174"/>
      <c r="E158" s="174" t="s">
        <v>355</v>
      </c>
      <c r="F158" s="371">
        <f t="shared" si="12"/>
        <v>0.37569444444444428</v>
      </c>
      <c r="G158" s="188">
        <v>3</v>
      </c>
      <c r="H158" s="371">
        <f t="shared" si="11"/>
        <v>0.3777777777777776</v>
      </c>
      <c r="I158" s="214"/>
    </row>
    <row r="159" spans="1:9" ht="14.25" x14ac:dyDescent="0.2">
      <c r="A159" s="162" t="s">
        <v>421</v>
      </c>
      <c r="B159" s="174" t="s">
        <v>223</v>
      </c>
      <c r="C159" s="174" t="s">
        <v>357</v>
      </c>
      <c r="D159" s="174"/>
      <c r="E159" s="174" t="s">
        <v>232</v>
      </c>
      <c r="F159" s="371">
        <f t="shared" si="12"/>
        <v>0.3777777777777776</v>
      </c>
      <c r="G159" s="188">
        <v>3</v>
      </c>
      <c r="H159" s="371">
        <f t="shared" si="11"/>
        <v>0.37986111111111093</v>
      </c>
      <c r="I159" s="214"/>
    </row>
    <row r="160" spans="1:9" ht="14.25" x14ac:dyDescent="0.2">
      <c r="A160" s="162" t="s">
        <v>422</v>
      </c>
      <c r="B160" s="174" t="s">
        <v>223</v>
      </c>
      <c r="C160" s="174" t="s">
        <v>359</v>
      </c>
      <c r="D160" s="174"/>
      <c r="E160" s="174" t="s">
        <v>360</v>
      </c>
      <c r="F160" s="371">
        <f t="shared" si="12"/>
        <v>0.37986111111111093</v>
      </c>
      <c r="G160" s="188">
        <v>6</v>
      </c>
      <c r="H160" s="371">
        <f t="shared" si="11"/>
        <v>0.38402777777777758</v>
      </c>
      <c r="I160" s="214"/>
    </row>
    <row r="161" spans="1:9" ht="15" x14ac:dyDescent="0.2">
      <c r="A161" s="159" t="s">
        <v>282</v>
      </c>
      <c r="B161" s="171"/>
      <c r="C161" s="171" t="s">
        <v>423</v>
      </c>
      <c r="D161" s="171"/>
      <c r="E161" s="171"/>
      <c r="F161" s="368">
        <f t="shared" si="12"/>
        <v>0.38402777777777758</v>
      </c>
      <c r="G161" s="185">
        <v>0</v>
      </c>
      <c r="H161" s="368">
        <f t="shared" si="11"/>
        <v>0.38402777777777758</v>
      </c>
      <c r="I161" s="211"/>
    </row>
    <row r="162" spans="1:9" ht="15.75" x14ac:dyDescent="0.25">
      <c r="A162" s="161" t="s">
        <v>284</v>
      </c>
      <c r="B162" s="173"/>
      <c r="C162" s="173" t="s">
        <v>424</v>
      </c>
      <c r="D162" s="173"/>
      <c r="E162" s="173"/>
      <c r="F162" s="370"/>
      <c r="G162" s="187"/>
      <c r="H162" s="370"/>
      <c r="I162" s="213"/>
    </row>
    <row r="163" spans="1:9" ht="28.5" x14ac:dyDescent="0.2">
      <c r="A163" s="162" t="s">
        <v>425</v>
      </c>
      <c r="B163" s="174" t="s">
        <v>223</v>
      </c>
      <c r="C163" s="174" t="s">
        <v>426</v>
      </c>
      <c r="D163" s="174"/>
      <c r="E163" s="174" t="s">
        <v>506</v>
      </c>
      <c r="F163" s="371">
        <f>H161</f>
        <v>0.38402777777777758</v>
      </c>
      <c r="G163" s="188">
        <v>0</v>
      </c>
      <c r="H163" s="371">
        <f>F163+TIME(0,G163,0)</f>
        <v>0.38402777777777758</v>
      </c>
      <c r="I163" s="214"/>
    </row>
    <row r="164" spans="1:9" ht="14.25" x14ac:dyDescent="0.2">
      <c r="A164" s="162" t="s">
        <v>427</v>
      </c>
      <c r="B164" s="174" t="s">
        <v>223</v>
      </c>
      <c r="C164" s="174" t="s">
        <v>428</v>
      </c>
      <c r="D164" s="174"/>
      <c r="E164" s="174"/>
      <c r="F164" s="371">
        <f>H163</f>
        <v>0.38402777777777758</v>
      </c>
      <c r="G164" s="188">
        <v>0</v>
      </c>
      <c r="H164" s="371">
        <f>F164+TIME(0,G164,0)</f>
        <v>0.38402777777777758</v>
      </c>
      <c r="I164" s="214"/>
    </row>
    <row r="165" spans="1:9" ht="14.25" x14ac:dyDescent="0.2">
      <c r="A165" s="162" t="s">
        <v>429</v>
      </c>
      <c r="B165" s="174" t="s">
        <v>223</v>
      </c>
      <c r="C165" s="174" t="s">
        <v>430</v>
      </c>
      <c r="D165" s="174"/>
      <c r="E165" s="174"/>
      <c r="F165" s="371">
        <f>H164</f>
        <v>0.38402777777777758</v>
      </c>
      <c r="G165" s="188">
        <v>0</v>
      </c>
      <c r="H165" s="371">
        <f>F165+TIME(0,G165,0)</f>
        <v>0.38402777777777758</v>
      </c>
      <c r="I165" s="214"/>
    </row>
    <row r="166" spans="1:9" ht="14.25" x14ac:dyDescent="0.2">
      <c r="A166" s="162" t="s">
        <v>431</v>
      </c>
      <c r="B166" s="174" t="s">
        <v>223</v>
      </c>
      <c r="C166" s="174" t="s">
        <v>432</v>
      </c>
      <c r="D166" s="174"/>
      <c r="E166" s="174" t="s">
        <v>433</v>
      </c>
      <c r="F166" s="371">
        <f>H165</f>
        <v>0.38402777777777758</v>
      </c>
      <c r="G166" s="188">
        <v>0</v>
      </c>
      <c r="H166" s="371">
        <f>F166+TIME(0,G166,0)</f>
        <v>0.38402777777777758</v>
      </c>
      <c r="I166" s="214"/>
    </row>
    <row r="167" spans="1:9" ht="14.25" x14ac:dyDescent="0.2">
      <c r="A167" s="167" t="s">
        <v>434</v>
      </c>
      <c r="B167" s="178" t="s">
        <v>223</v>
      </c>
      <c r="C167" s="178" t="s">
        <v>435</v>
      </c>
      <c r="D167" s="178"/>
      <c r="E167" s="178" t="s">
        <v>436</v>
      </c>
      <c r="F167" s="376">
        <f>H166</f>
        <v>0.38402777777777758</v>
      </c>
      <c r="G167" s="193">
        <v>0</v>
      </c>
      <c r="H167" s="376">
        <f>F167+TIME(0,G167,0)</f>
        <v>0.38402777777777758</v>
      </c>
      <c r="I167" s="217"/>
    </row>
    <row r="169" spans="1:9" ht="15.75" x14ac:dyDescent="0.25">
      <c r="A169" s="158" t="s">
        <v>298</v>
      </c>
      <c r="B169" s="170"/>
      <c r="C169" s="170" t="s">
        <v>437</v>
      </c>
      <c r="D169" s="170"/>
      <c r="E169" s="170"/>
      <c r="F169" s="367"/>
      <c r="G169" s="184"/>
      <c r="H169" s="367"/>
      <c r="I169" s="210"/>
    </row>
    <row r="170" spans="1:9" ht="15" x14ac:dyDescent="0.2">
      <c r="A170" s="160" t="s">
        <v>300</v>
      </c>
      <c r="B170" s="172"/>
      <c r="C170" s="172"/>
      <c r="D170" s="172"/>
      <c r="E170" s="172"/>
      <c r="F170" s="369">
        <f>H167</f>
        <v>0.38402777777777758</v>
      </c>
      <c r="G170" s="186">
        <v>0</v>
      </c>
      <c r="H170" s="369">
        <f>F170+TIME(0,G170,0)</f>
        <v>0.38402777777777758</v>
      </c>
      <c r="I170" s="212"/>
    </row>
    <row r="172" spans="1:9" ht="15.75" x14ac:dyDescent="0.25">
      <c r="A172" s="158" t="s">
        <v>363</v>
      </c>
      <c r="B172" s="170"/>
      <c r="C172" s="170" t="s">
        <v>438</v>
      </c>
      <c r="D172" s="170"/>
      <c r="E172" s="170"/>
      <c r="F172" s="367"/>
      <c r="G172" s="184"/>
      <c r="H172" s="367"/>
      <c r="I172" s="210"/>
    </row>
    <row r="173" spans="1:9" ht="15.75" x14ac:dyDescent="0.25">
      <c r="A173" s="161" t="s">
        <v>382</v>
      </c>
      <c r="B173" s="173"/>
      <c r="C173" s="173" t="s">
        <v>439</v>
      </c>
      <c r="D173" s="173"/>
      <c r="E173" s="173"/>
      <c r="F173" s="370"/>
      <c r="G173" s="187"/>
      <c r="H173" s="370"/>
      <c r="I173" s="213"/>
    </row>
    <row r="174" spans="1:9" ht="14.25" x14ac:dyDescent="0.2">
      <c r="A174" s="162" t="s">
        <v>440</v>
      </c>
      <c r="B174" s="174" t="s">
        <v>9</v>
      </c>
      <c r="C174" s="174" t="s">
        <v>441</v>
      </c>
      <c r="D174" s="174"/>
      <c r="E174" s="174" t="s">
        <v>182</v>
      </c>
      <c r="F174" s="371">
        <f>H170</f>
        <v>0.38402777777777758</v>
      </c>
      <c r="G174" s="188">
        <v>3</v>
      </c>
      <c r="H174" s="371">
        <f>F174+TIME(0,G174,0)</f>
        <v>0.38611111111111091</v>
      </c>
      <c r="I174" s="214"/>
    </row>
    <row r="175" spans="1:9" ht="15.75" x14ac:dyDescent="0.25">
      <c r="A175" s="161" t="s">
        <v>384</v>
      </c>
      <c r="B175" s="173"/>
      <c r="C175" s="173" t="s">
        <v>442</v>
      </c>
      <c r="D175" s="173"/>
      <c r="E175" s="173"/>
      <c r="F175" s="370"/>
      <c r="G175" s="187"/>
      <c r="H175" s="370"/>
      <c r="I175" s="213"/>
    </row>
    <row r="176" spans="1:9" ht="14.25" x14ac:dyDescent="0.2">
      <c r="A176" s="162" t="s">
        <v>443</v>
      </c>
      <c r="B176" s="174" t="s">
        <v>444</v>
      </c>
      <c r="C176" s="174" t="s">
        <v>410</v>
      </c>
      <c r="D176" s="174"/>
      <c r="E176" s="174" t="s">
        <v>328</v>
      </c>
      <c r="F176" s="371">
        <f>H174</f>
        <v>0.38611111111111091</v>
      </c>
      <c r="G176" s="188">
        <v>0</v>
      </c>
      <c r="H176" s="371">
        <f>F176+TIME(0,G176,0)</f>
        <v>0.38611111111111091</v>
      </c>
      <c r="I176" s="214"/>
    </row>
    <row r="177" spans="1:9" ht="14.25" x14ac:dyDescent="0.2">
      <c r="A177" s="162" t="s">
        <v>445</v>
      </c>
      <c r="B177" s="174" t="s">
        <v>9</v>
      </c>
      <c r="C177" s="174" t="s">
        <v>330</v>
      </c>
      <c r="D177" s="174"/>
      <c r="E177" s="174" t="s">
        <v>232</v>
      </c>
      <c r="F177" s="371">
        <f>H176</f>
        <v>0.38611111111111091</v>
      </c>
      <c r="G177" s="188">
        <v>0</v>
      </c>
      <c r="H177" s="371">
        <f>F177+TIME(0,G177,0)</f>
        <v>0.38611111111111091</v>
      </c>
      <c r="I177" s="214"/>
    </row>
    <row r="178" spans="1:9" ht="14.25" x14ac:dyDescent="0.2">
      <c r="A178" s="162" t="s">
        <v>446</v>
      </c>
      <c r="B178" s="174" t="s">
        <v>9</v>
      </c>
      <c r="C178" s="174" t="s">
        <v>332</v>
      </c>
      <c r="D178" s="174"/>
      <c r="E178" s="174" t="s">
        <v>333</v>
      </c>
      <c r="F178" s="371">
        <f>H177</f>
        <v>0.38611111111111091</v>
      </c>
      <c r="G178" s="188">
        <v>0</v>
      </c>
      <c r="H178" s="371">
        <f>F178+TIME(0,G178,0)</f>
        <v>0.38611111111111091</v>
      </c>
      <c r="I178" s="214"/>
    </row>
    <row r="179" spans="1:9" ht="14.25" x14ac:dyDescent="0.2">
      <c r="A179" s="162" t="s">
        <v>447</v>
      </c>
      <c r="B179" s="174" t="s">
        <v>9</v>
      </c>
      <c r="C179" s="174" t="s">
        <v>335</v>
      </c>
      <c r="D179" s="174"/>
      <c r="E179" s="174" t="s">
        <v>336</v>
      </c>
      <c r="F179" s="371">
        <f>H178</f>
        <v>0.38611111111111091</v>
      </c>
      <c r="G179" s="188">
        <v>0</v>
      </c>
      <c r="H179" s="371">
        <f>F179+TIME(0,G179,0)</f>
        <v>0.38611111111111091</v>
      </c>
      <c r="I179" s="214"/>
    </row>
    <row r="180" spans="1:9" ht="14.25" x14ac:dyDescent="0.2">
      <c r="A180" s="162" t="s">
        <v>448</v>
      </c>
      <c r="B180" s="174" t="s">
        <v>444</v>
      </c>
      <c r="C180" s="174" t="s">
        <v>415</v>
      </c>
      <c r="D180" s="174"/>
      <c r="E180" s="174" t="s">
        <v>339</v>
      </c>
      <c r="F180" s="371">
        <f>H179</f>
        <v>0.38611111111111091</v>
      </c>
      <c r="G180" s="188">
        <v>0</v>
      </c>
      <c r="H180" s="371">
        <f>F180+TIME(0,G180,0)</f>
        <v>0.38611111111111091</v>
      </c>
      <c r="I180" s="214"/>
    </row>
    <row r="181" spans="1:9" ht="15.75" x14ac:dyDescent="0.25">
      <c r="A181" s="161" t="s">
        <v>385</v>
      </c>
      <c r="B181" s="173"/>
      <c r="C181" s="173" t="s">
        <v>449</v>
      </c>
      <c r="D181" s="173"/>
      <c r="E181" s="173"/>
      <c r="F181" s="370"/>
      <c r="G181" s="187"/>
      <c r="H181" s="370"/>
      <c r="I181" s="213"/>
    </row>
    <row r="182" spans="1:9" ht="14.25" x14ac:dyDescent="0.2">
      <c r="A182" s="162" t="s">
        <v>450</v>
      </c>
      <c r="B182" s="174" t="s">
        <v>444</v>
      </c>
      <c r="C182" s="174" t="s">
        <v>343</v>
      </c>
      <c r="D182" s="174"/>
      <c r="E182" s="174" t="s">
        <v>182</v>
      </c>
      <c r="F182" s="371">
        <f>H180</f>
        <v>0.38611111111111091</v>
      </c>
      <c r="G182" s="188">
        <v>0</v>
      </c>
      <c r="H182" s="371">
        <f t="shared" ref="H182:H189" si="13">F182+TIME(0,G182,0)</f>
        <v>0.38611111111111091</v>
      </c>
      <c r="I182" s="214"/>
    </row>
    <row r="183" spans="1:9" ht="14.25" x14ac:dyDescent="0.2">
      <c r="A183" s="162" t="s">
        <v>451</v>
      </c>
      <c r="B183" s="174" t="s">
        <v>444</v>
      </c>
      <c r="C183" s="174" t="s">
        <v>452</v>
      </c>
      <c r="D183" s="174"/>
      <c r="E183" s="174" t="s">
        <v>346</v>
      </c>
      <c r="F183" s="371">
        <f t="shared" ref="F183:F189" si="14">H182</f>
        <v>0.38611111111111091</v>
      </c>
      <c r="G183" s="188">
        <v>0</v>
      </c>
      <c r="H183" s="371">
        <f t="shared" si="13"/>
        <v>0.38611111111111091</v>
      </c>
      <c r="I183" s="214"/>
    </row>
    <row r="184" spans="1:9" ht="14.25" x14ac:dyDescent="0.2">
      <c r="A184" s="162" t="s">
        <v>453</v>
      </c>
      <c r="B184" s="174" t="s">
        <v>444</v>
      </c>
      <c r="C184" s="174" t="s">
        <v>348</v>
      </c>
      <c r="D184" s="174"/>
      <c r="E184" s="174" t="s">
        <v>349</v>
      </c>
      <c r="F184" s="371">
        <f t="shared" si="14"/>
        <v>0.38611111111111091</v>
      </c>
      <c r="G184" s="188">
        <v>0</v>
      </c>
      <c r="H184" s="371">
        <f t="shared" si="13"/>
        <v>0.38611111111111091</v>
      </c>
      <c r="I184" s="214"/>
    </row>
    <row r="185" spans="1:9" ht="14.25" x14ac:dyDescent="0.2">
      <c r="A185" s="162" t="s">
        <v>454</v>
      </c>
      <c r="B185" s="174" t="s">
        <v>9</v>
      </c>
      <c r="C185" s="174" t="s">
        <v>351</v>
      </c>
      <c r="D185" s="174"/>
      <c r="E185" s="174" t="s">
        <v>352</v>
      </c>
      <c r="F185" s="371">
        <f t="shared" si="14"/>
        <v>0.38611111111111091</v>
      </c>
      <c r="G185" s="188">
        <v>0</v>
      </c>
      <c r="H185" s="371">
        <f t="shared" si="13"/>
        <v>0.38611111111111091</v>
      </c>
      <c r="I185" s="214"/>
    </row>
    <row r="186" spans="1:9" ht="14.25" x14ac:dyDescent="0.2">
      <c r="A186" s="162" t="s">
        <v>455</v>
      </c>
      <c r="B186" s="174" t="s">
        <v>9</v>
      </c>
      <c r="C186" s="174" t="s">
        <v>354</v>
      </c>
      <c r="D186" s="174"/>
      <c r="E186" s="174" t="s">
        <v>355</v>
      </c>
      <c r="F186" s="371">
        <f t="shared" si="14"/>
        <v>0.38611111111111091</v>
      </c>
      <c r="G186" s="188">
        <v>0</v>
      </c>
      <c r="H186" s="371">
        <f t="shared" si="13"/>
        <v>0.38611111111111091</v>
      </c>
      <c r="I186" s="214"/>
    </row>
    <row r="187" spans="1:9" ht="14.25" x14ac:dyDescent="0.2">
      <c r="A187" s="162" t="s">
        <v>456</v>
      </c>
      <c r="B187" s="174" t="s">
        <v>9</v>
      </c>
      <c r="C187" s="174" t="s">
        <v>357</v>
      </c>
      <c r="D187" s="174"/>
      <c r="E187" s="174" t="s">
        <v>232</v>
      </c>
      <c r="F187" s="371">
        <f t="shared" si="14"/>
        <v>0.38611111111111091</v>
      </c>
      <c r="G187" s="188">
        <v>0</v>
      </c>
      <c r="H187" s="371">
        <f t="shared" si="13"/>
        <v>0.38611111111111091</v>
      </c>
      <c r="I187" s="214"/>
    </row>
    <row r="188" spans="1:9" ht="14.25" x14ac:dyDescent="0.2">
      <c r="A188" s="162" t="s">
        <v>457</v>
      </c>
      <c r="B188" s="174" t="s">
        <v>9</v>
      </c>
      <c r="C188" s="174" t="s">
        <v>359</v>
      </c>
      <c r="D188" s="174"/>
      <c r="E188" s="174" t="s">
        <v>360</v>
      </c>
      <c r="F188" s="371">
        <f t="shared" si="14"/>
        <v>0.38611111111111091</v>
      </c>
      <c r="G188" s="188">
        <v>0</v>
      </c>
      <c r="H188" s="371">
        <f t="shared" si="13"/>
        <v>0.38611111111111091</v>
      </c>
      <c r="I188" s="214"/>
    </row>
    <row r="189" spans="1:9" ht="15" x14ac:dyDescent="0.2">
      <c r="A189" s="160" t="s">
        <v>458</v>
      </c>
      <c r="B189" s="172"/>
      <c r="C189" s="172" t="s">
        <v>459</v>
      </c>
      <c r="D189" s="172"/>
      <c r="E189" s="172"/>
      <c r="F189" s="369">
        <f t="shared" si="14"/>
        <v>0.38611111111111091</v>
      </c>
      <c r="G189" s="186">
        <v>0</v>
      </c>
      <c r="H189" s="369">
        <f t="shared" si="13"/>
        <v>0.38611111111111091</v>
      </c>
      <c r="I189" s="212"/>
    </row>
    <row r="191" spans="1:9" ht="15.75" x14ac:dyDescent="0.25">
      <c r="A191" s="158" t="s">
        <v>386</v>
      </c>
      <c r="B191" s="170"/>
      <c r="C191" s="170" t="s">
        <v>460</v>
      </c>
      <c r="D191" s="170"/>
      <c r="E191" s="170"/>
      <c r="F191" s="367"/>
      <c r="G191" s="184"/>
      <c r="H191" s="367"/>
      <c r="I191" s="210"/>
    </row>
    <row r="192" spans="1:9" ht="15" x14ac:dyDescent="0.2">
      <c r="A192" s="160" t="s">
        <v>461</v>
      </c>
      <c r="B192" s="172"/>
      <c r="C192" s="172"/>
      <c r="D192" s="172"/>
      <c r="E192" s="172"/>
      <c r="F192" s="369">
        <f>H189</f>
        <v>0.38611111111111091</v>
      </c>
      <c r="G192" s="186">
        <v>0</v>
      </c>
      <c r="H192" s="369">
        <f>F192+TIME(0,G192,0)</f>
        <v>0.38611111111111091</v>
      </c>
      <c r="I192" s="212"/>
    </row>
    <row r="194" spans="1:9" ht="15.75" x14ac:dyDescent="0.25">
      <c r="A194" s="165" t="s">
        <v>462</v>
      </c>
      <c r="B194" s="177"/>
      <c r="C194" s="177" t="s">
        <v>463</v>
      </c>
      <c r="D194" s="177"/>
      <c r="E194" s="177"/>
      <c r="F194" s="374"/>
      <c r="G194" s="191"/>
      <c r="H194" s="374"/>
      <c r="I194" s="177"/>
    </row>
    <row r="195" spans="1:9" ht="15" x14ac:dyDescent="0.2">
      <c r="A195" s="168" t="s">
        <v>464</v>
      </c>
      <c r="B195" s="179" t="s">
        <v>223</v>
      </c>
      <c r="C195" s="179" t="s">
        <v>481</v>
      </c>
      <c r="D195" s="179"/>
      <c r="E195" s="179" t="s">
        <v>184</v>
      </c>
      <c r="F195" s="377">
        <f>H192</f>
        <v>0.38611111111111091</v>
      </c>
      <c r="G195" s="194">
        <v>1</v>
      </c>
      <c r="H195" s="377">
        <f>F195+TIME(0,G195,0)</f>
        <v>0.38680555555555535</v>
      </c>
      <c r="I195" s="179"/>
    </row>
    <row r="196" spans="1:9" ht="15" x14ac:dyDescent="0.2">
      <c r="A196" s="168" t="s">
        <v>465</v>
      </c>
      <c r="B196" s="179" t="s">
        <v>223</v>
      </c>
      <c r="C196" s="179" t="s">
        <v>285</v>
      </c>
      <c r="D196" s="179"/>
      <c r="E196" s="179" t="s">
        <v>184</v>
      </c>
      <c r="F196" s="377">
        <f>H195</f>
        <v>0.38680555555555535</v>
      </c>
      <c r="G196" s="194">
        <v>1</v>
      </c>
      <c r="H196" s="377">
        <f>F196+TIME(0,G196,0)</f>
        <v>0.38749999999999979</v>
      </c>
      <c r="I196" s="179"/>
    </row>
    <row r="197" spans="1:9" ht="15" x14ac:dyDescent="0.2">
      <c r="A197" s="168" t="s">
        <v>482</v>
      </c>
      <c r="B197" s="179" t="s">
        <v>9</v>
      </c>
      <c r="C197" s="179" t="s">
        <v>27</v>
      </c>
      <c r="D197" s="179"/>
      <c r="E197" s="179" t="s">
        <v>184</v>
      </c>
      <c r="F197" s="377">
        <f>H196</f>
        <v>0.38749999999999979</v>
      </c>
      <c r="G197" s="194">
        <v>0</v>
      </c>
      <c r="H197" s="377">
        <f>F197+TIME(0,G197,0)</f>
        <v>0.38749999999999979</v>
      </c>
      <c r="I197" s="179"/>
    </row>
    <row r="198" spans="1:9" x14ac:dyDescent="0.2">
      <c r="A198" s="166"/>
      <c r="B198" s="166"/>
      <c r="C198" s="166" t="s">
        <v>365</v>
      </c>
      <c r="D198" s="166"/>
      <c r="E198" s="166"/>
      <c r="F198" s="375"/>
      <c r="G198" s="192">
        <f>(H198-H197) * 24 * 60</f>
        <v>162.00000000000031</v>
      </c>
      <c r="H198" s="375">
        <v>0.5</v>
      </c>
      <c r="I198" s="16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88:I88"/>
    <mergeCell ref="A122:I122"/>
  </mergeCells>
  <hyperlinks>
    <hyperlink ref="D17" location="'Courtesy Notice'!A1" display="Courtesy Notice"/>
    <hyperlink ref="D24" r:id="rId1"/>
    <hyperlink ref="D26" r:id="rId2"/>
    <hyperlink ref="D27" r:id="rId3"/>
    <hyperlink ref="D29" r:id="rId4"/>
    <hyperlink ref="D30" r:id="rId5"/>
    <hyperlink ref="D31" r:id="rId6"/>
    <hyperlink ref="D32" r:id="rId7"/>
    <hyperlink ref="D34" r:id="rId8"/>
  </hyperlinks>
  <pageMargins left="0.7" right="0.7" top="0.75" bottom="0.75" header="0.3" footer="0.3"/>
  <pageSetup paperSize="9"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M12" sqref="M12"/>
    </sheetView>
  </sheetViews>
  <sheetFormatPr defaultColWidth="8.7109375" defaultRowHeight="15.75" customHeight="1" x14ac:dyDescent="0.2"/>
  <cols>
    <col min="1" max="1" width="1.7109375" style="263" customWidth="1"/>
    <col min="2" max="2" width="1.42578125" style="221" customWidth="1"/>
    <col min="3" max="3" width="3.42578125" style="221" customWidth="1"/>
    <col min="4" max="4" width="8.42578125" style="221" customWidth="1"/>
    <col min="5" max="5" width="6.28515625" style="221" customWidth="1"/>
    <col min="6" max="6" width="73.42578125" style="221" customWidth="1"/>
    <col min="7" max="7" width="4.42578125" style="221" customWidth="1"/>
    <col min="8" max="8" width="24.140625" style="221" customWidth="1"/>
    <col min="9" max="9" width="5.140625" style="221" customWidth="1"/>
    <col min="10" max="10" width="10.7109375" style="221" customWidth="1"/>
    <col min="11" max="16384" width="8.7109375" style="221"/>
  </cols>
  <sheetData>
    <row r="1" spans="1:11" ht="15.75" customHeight="1" x14ac:dyDescent="0.2">
      <c r="A1" s="218"/>
      <c r="B1" s="219"/>
      <c r="C1" s="219"/>
      <c r="D1" s="219"/>
      <c r="E1" s="219"/>
      <c r="F1" s="219"/>
      <c r="G1" s="219"/>
      <c r="H1" s="219"/>
      <c r="I1" s="219"/>
      <c r="J1" s="220"/>
      <c r="K1" s="219"/>
    </row>
    <row r="2" spans="1:11" ht="15.75" customHeight="1" x14ac:dyDescent="0.2">
      <c r="A2" s="222"/>
      <c r="B2" s="223"/>
      <c r="C2" s="532" t="s">
        <v>512</v>
      </c>
      <c r="D2" s="532"/>
      <c r="E2" s="532"/>
      <c r="F2" s="532"/>
      <c r="G2" s="532"/>
      <c r="H2" s="532"/>
      <c r="I2" s="532"/>
      <c r="J2" s="532"/>
      <c r="K2" s="532"/>
    </row>
    <row r="3" spans="1:11" ht="15.75" customHeight="1" x14ac:dyDescent="0.2">
      <c r="A3" s="222"/>
      <c r="B3" s="224"/>
      <c r="C3" s="533"/>
      <c r="D3" s="533"/>
      <c r="E3" s="533"/>
      <c r="F3" s="533"/>
      <c r="G3" s="533"/>
      <c r="H3" s="533"/>
      <c r="I3" s="533"/>
      <c r="J3" s="533"/>
      <c r="K3" s="224"/>
    </row>
    <row r="4" spans="1:11" ht="15.75" customHeight="1" x14ac:dyDescent="0.2">
      <c r="A4" s="222"/>
      <c r="B4" s="225"/>
      <c r="C4" s="534" t="s">
        <v>513</v>
      </c>
      <c r="D4" s="534"/>
      <c r="E4" s="534"/>
      <c r="F4" s="534"/>
      <c r="G4" s="534"/>
      <c r="H4" s="534"/>
      <c r="I4" s="534"/>
      <c r="J4" s="534"/>
      <c r="K4" s="226"/>
    </row>
    <row r="5" spans="1:11" ht="15.75" customHeight="1" x14ac:dyDescent="0.2">
      <c r="A5" s="222"/>
      <c r="B5" s="227"/>
      <c r="C5" s="228"/>
      <c r="D5" s="229" t="s">
        <v>514</v>
      </c>
      <c r="E5" s="230"/>
      <c r="F5" s="231"/>
      <c r="G5" s="231"/>
      <c r="H5" s="231"/>
      <c r="I5" s="231"/>
      <c r="J5" s="232"/>
      <c r="K5" s="231"/>
    </row>
    <row r="6" spans="1:11" ht="15.75" customHeight="1" x14ac:dyDescent="0.2">
      <c r="A6" s="222"/>
      <c r="B6" s="227"/>
      <c r="C6" s="228"/>
      <c r="D6" s="229" t="s">
        <v>515</v>
      </c>
      <c r="E6" s="231"/>
      <c r="F6" s="231"/>
      <c r="G6" s="231"/>
      <c r="H6" s="231"/>
      <c r="I6" s="231"/>
      <c r="J6" s="232"/>
      <c r="K6" s="231"/>
    </row>
    <row r="7" spans="1:11" ht="15.75" customHeight="1" x14ac:dyDescent="0.2">
      <c r="A7" s="222"/>
      <c r="B7" s="535" t="s">
        <v>516</v>
      </c>
      <c r="C7" s="535"/>
      <c r="D7" s="535"/>
      <c r="E7" s="535"/>
      <c r="F7" s="535"/>
      <c r="G7" s="535"/>
      <c r="H7" s="535"/>
      <c r="I7" s="535"/>
      <c r="J7" s="535"/>
      <c r="K7" s="535"/>
    </row>
    <row r="8" spans="1:11" ht="15.75" customHeight="1" x14ac:dyDescent="0.2">
      <c r="A8" s="222"/>
      <c r="B8" s="535"/>
      <c r="C8" s="535"/>
      <c r="D8" s="535"/>
      <c r="E8" s="535"/>
      <c r="F8" s="535"/>
      <c r="G8" s="535"/>
      <c r="H8" s="535"/>
      <c r="I8" s="535"/>
      <c r="J8" s="535"/>
      <c r="K8" s="535"/>
    </row>
    <row r="9" spans="1:11" ht="15.75" customHeight="1" x14ac:dyDescent="0.2">
      <c r="A9" s="222"/>
      <c r="B9" s="233"/>
      <c r="C9" s="233"/>
      <c r="D9" s="234">
        <v>1</v>
      </c>
      <c r="E9" s="235" t="s">
        <v>517</v>
      </c>
      <c r="F9" s="234" t="s">
        <v>518</v>
      </c>
      <c r="G9" s="234" t="s">
        <v>519</v>
      </c>
      <c r="H9" s="234" t="s">
        <v>0</v>
      </c>
      <c r="I9" s="236">
        <v>0</v>
      </c>
      <c r="J9" s="237">
        <v>0.66666666666666663</v>
      </c>
      <c r="K9" s="238"/>
    </row>
    <row r="10" spans="1:11" ht="15.75" customHeight="1" x14ac:dyDescent="0.2">
      <c r="A10" s="222"/>
      <c r="B10" s="239"/>
      <c r="C10" s="239"/>
      <c r="D10" s="240">
        <f>D9+1</f>
        <v>2</v>
      </c>
      <c r="E10" s="241" t="s">
        <v>517</v>
      </c>
      <c r="F10" s="241" t="s">
        <v>520</v>
      </c>
      <c r="G10" s="242" t="s">
        <v>519</v>
      </c>
      <c r="H10" s="242" t="s">
        <v>0</v>
      </c>
      <c r="I10" s="243">
        <v>5</v>
      </c>
      <c r="J10" s="244">
        <f t="shared" ref="J10:J19" si="0">J9+TIME(0,I9,0)</f>
        <v>0.66666666666666663</v>
      </c>
      <c r="K10" s="245"/>
    </row>
    <row r="11" spans="1:11" ht="15.75" customHeight="1" x14ac:dyDescent="0.2">
      <c r="A11" s="222"/>
      <c r="B11" s="246"/>
      <c r="C11" s="246"/>
      <c r="D11" s="247">
        <v>3</v>
      </c>
      <c r="E11" s="248" t="s">
        <v>521</v>
      </c>
      <c r="F11" s="249" t="s">
        <v>522</v>
      </c>
      <c r="G11" s="250" t="s">
        <v>519</v>
      </c>
      <c r="H11" s="234" t="s">
        <v>1</v>
      </c>
      <c r="I11" s="251">
        <v>5</v>
      </c>
      <c r="J11" s="252">
        <f t="shared" si="0"/>
        <v>0.67013888888888884</v>
      </c>
      <c r="K11" s="253"/>
    </row>
    <row r="12" spans="1:11" ht="15.75" customHeight="1" x14ac:dyDescent="0.2">
      <c r="A12" s="222"/>
      <c r="B12" s="239"/>
      <c r="C12" s="239"/>
      <c r="D12" s="240">
        <v>4</v>
      </c>
      <c r="E12" s="241" t="s">
        <v>517</v>
      </c>
      <c r="F12" s="254" t="s">
        <v>523</v>
      </c>
      <c r="G12" s="242" t="s">
        <v>519</v>
      </c>
      <c r="H12" s="242" t="s">
        <v>0</v>
      </c>
      <c r="I12" s="243">
        <v>4</v>
      </c>
      <c r="J12" s="255">
        <f t="shared" si="0"/>
        <v>0.67361111111111105</v>
      </c>
      <c r="K12" s="245"/>
    </row>
    <row r="13" spans="1:11" ht="15.75" customHeight="1" x14ac:dyDescent="0.2">
      <c r="A13" s="222"/>
      <c r="B13" s="246"/>
      <c r="C13" s="246"/>
      <c r="D13" s="247">
        <v>4.0999999999999996</v>
      </c>
      <c r="E13" s="248" t="s">
        <v>517</v>
      </c>
      <c r="F13" s="256" t="s">
        <v>524</v>
      </c>
      <c r="G13" s="250" t="s">
        <v>519</v>
      </c>
      <c r="H13" s="234" t="s">
        <v>0</v>
      </c>
      <c r="I13" s="251">
        <v>1</v>
      </c>
      <c r="J13" s="252">
        <f t="shared" si="0"/>
        <v>0.67638888888888882</v>
      </c>
      <c r="K13" s="253"/>
    </row>
    <row r="14" spans="1:11" ht="15.75" customHeight="1" x14ac:dyDescent="0.2">
      <c r="A14" s="222"/>
      <c r="B14" s="239"/>
      <c r="C14" s="239"/>
      <c r="D14" s="240">
        <v>5</v>
      </c>
      <c r="E14" s="241" t="s">
        <v>521</v>
      </c>
      <c r="F14" s="254" t="s">
        <v>525</v>
      </c>
      <c r="G14" s="242" t="s">
        <v>519</v>
      </c>
      <c r="H14" s="242" t="s">
        <v>1</v>
      </c>
      <c r="I14" s="243">
        <v>10</v>
      </c>
      <c r="J14" s="255">
        <f t="shared" si="0"/>
        <v>0.67708333333333326</v>
      </c>
      <c r="K14" s="245"/>
    </row>
    <row r="15" spans="1:11" ht="15.75" customHeight="1" x14ac:dyDescent="0.2">
      <c r="A15" s="222"/>
      <c r="B15" s="246"/>
      <c r="C15" s="246"/>
      <c r="D15" s="247">
        <v>6</v>
      </c>
      <c r="E15" s="248" t="s">
        <v>517</v>
      </c>
      <c r="F15" s="256" t="s">
        <v>526</v>
      </c>
      <c r="G15" s="250" t="s">
        <v>519</v>
      </c>
      <c r="H15" s="234" t="s">
        <v>0</v>
      </c>
      <c r="I15" s="251">
        <v>15</v>
      </c>
      <c r="J15" s="257">
        <f t="shared" si="0"/>
        <v>0.68402777777777768</v>
      </c>
      <c r="K15" s="253"/>
    </row>
    <row r="16" spans="1:11" ht="15.75" customHeight="1" x14ac:dyDescent="0.2">
      <c r="A16" s="222"/>
      <c r="B16" s="239"/>
      <c r="C16" s="239"/>
      <c r="D16" s="258">
        <v>7</v>
      </c>
      <c r="E16" s="242" t="s">
        <v>223</v>
      </c>
      <c r="F16" s="242" t="s">
        <v>527</v>
      </c>
      <c r="G16" s="242" t="s">
        <v>519</v>
      </c>
      <c r="H16" s="242" t="s">
        <v>0</v>
      </c>
      <c r="I16" s="243">
        <v>15</v>
      </c>
      <c r="J16" s="255">
        <f t="shared" si="0"/>
        <v>0.69444444444444431</v>
      </c>
      <c r="K16" s="245"/>
    </row>
    <row r="17" spans="1:11" ht="15.75" customHeight="1" x14ac:dyDescent="0.2">
      <c r="A17" s="222"/>
      <c r="B17" s="246"/>
      <c r="C17" s="246"/>
      <c r="D17" s="259">
        <v>8</v>
      </c>
      <c r="E17" s="250" t="s">
        <v>5</v>
      </c>
      <c r="F17" s="249" t="s">
        <v>528</v>
      </c>
      <c r="G17" s="250" t="s">
        <v>519</v>
      </c>
      <c r="H17" s="250" t="s">
        <v>1</v>
      </c>
      <c r="I17" s="251">
        <v>30</v>
      </c>
      <c r="J17" s="257">
        <f t="shared" si="0"/>
        <v>0.70486111111111094</v>
      </c>
      <c r="K17" s="253"/>
    </row>
    <row r="18" spans="1:11" ht="15.75" customHeight="1" x14ac:dyDescent="0.2">
      <c r="A18" s="222"/>
      <c r="B18" s="239"/>
      <c r="C18" s="239"/>
      <c r="D18" s="258">
        <v>9</v>
      </c>
      <c r="E18" s="258"/>
      <c r="F18" s="258" t="s">
        <v>529</v>
      </c>
      <c r="G18" s="260" t="s">
        <v>519</v>
      </c>
      <c r="H18" s="258" t="s">
        <v>1</v>
      </c>
      <c r="I18" s="243">
        <v>35</v>
      </c>
      <c r="J18" s="255">
        <f t="shared" si="0"/>
        <v>0.72569444444444431</v>
      </c>
      <c r="K18" s="245"/>
    </row>
    <row r="19" spans="1:11" ht="15.75" customHeight="1" x14ac:dyDescent="0.2">
      <c r="A19" s="222"/>
      <c r="B19" s="246"/>
      <c r="C19" s="246"/>
      <c r="D19" s="259">
        <v>10</v>
      </c>
      <c r="E19" s="247" t="s">
        <v>530</v>
      </c>
      <c r="F19" s="250" t="s">
        <v>364</v>
      </c>
      <c r="G19" s="250"/>
      <c r="H19" s="250"/>
      <c r="I19" s="251"/>
      <c r="J19" s="252">
        <f t="shared" si="0"/>
        <v>0.74999999999999989</v>
      </c>
      <c r="K19" s="253"/>
    </row>
    <row r="20" spans="1:11" ht="15.75" customHeight="1" x14ac:dyDescent="0.2">
      <c r="A20" s="222"/>
      <c r="B20" s="239"/>
      <c r="C20" s="239"/>
      <c r="D20" s="258"/>
      <c r="E20" s="242"/>
      <c r="F20" s="254"/>
      <c r="G20" s="242"/>
      <c r="H20" s="242"/>
      <c r="I20" s="243"/>
      <c r="J20" s="255"/>
      <c r="K20" s="245"/>
    </row>
    <row r="21" spans="1:11" ht="15.75" customHeight="1" x14ac:dyDescent="0.2">
      <c r="A21" s="222"/>
      <c r="B21" s="535" t="s">
        <v>531</v>
      </c>
      <c r="C21" s="535"/>
      <c r="D21" s="535"/>
      <c r="E21" s="535"/>
      <c r="F21" s="535"/>
      <c r="G21" s="535"/>
      <c r="H21" s="535"/>
      <c r="I21" s="535"/>
      <c r="J21" s="535"/>
      <c r="K21" s="535"/>
    </row>
    <row r="22" spans="1:11" ht="15.75" customHeight="1" x14ac:dyDescent="0.2">
      <c r="A22" s="222"/>
      <c r="B22" s="535"/>
      <c r="C22" s="535"/>
      <c r="D22" s="535"/>
      <c r="E22" s="535"/>
      <c r="F22" s="535"/>
      <c r="G22" s="535"/>
      <c r="H22" s="535"/>
      <c r="I22" s="535"/>
      <c r="J22" s="535"/>
      <c r="K22" s="535"/>
    </row>
    <row r="23" spans="1:11" ht="15.75" customHeight="1" x14ac:dyDescent="0.2">
      <c r="A23" s="261"/>
      <c r="B23" s="233"/>
      <c r="C23" s="233"/>
      <c r="D23" s="234">
        <v>11</v>
      </c>
      <c r="E23" s="235" t="s">
        <v>517</v>
      </c>
      <c r="F23" s="234" t="s">
        <v>518</v>
      </c>
      <c r="G23" s="234" t="s">
        <v>519</v>
      </c>
      <c r="H23" s="234" t="s">
        <v>0</v>
      </c>
      <c r="I23" s="236">
        <v>0</v>
      </c>
      <c r="J23" s="237">
        <v>0.33333333333333331</v>
      </c>
      <c r="K23" s="238"/>
    </row>
    <row r="24" spans="1:11" ht="15.75" customHeight="1" x14ac:dyDescent="0.2">
      <c r="A24" s="261"/>
      <c r="B24" s="239"/>
      <c r="C24" s="239"/>
      <c r="D24" s="240">
        <f>D23+1</f>
        <v>12</v>
      </c>
      <c r="E24" s="241" t="s">
        <v>521</v>
      </c>
      <c r="F24" s="241" t="s">
        <v>522</v>
      </c>
      <c r="G24" s="242" t="s">
        <v>519</v>
      </c>
      <c r="H24" s="242" t="s">
        <v>0</v>
      </c>
      <c r="I24" s="243">
        <v>5</v>
      </c>
      <c r="J24" s="244">
        <f t="shared" ref="J24:J29" si="1">J23+TIME(0,I23,0)</f>
        <v>0.33333333333333331</v>
      </c>
      <c r="K24" s="245"/>
    </row>
    <row r="25" spans="1:11" ht="15.75" customHeight="1" x14ac:dyDescent="0.2">
      <c r="A25" s="261"/>
      <c r="B25" s="246"/>
      <c r="C25" s="246"/>
      <c r="D25" s="262">
        <f t="shared" ref="D25:D29" si="2">D24+1</f>
        <v>13</v>
      </c>
      <c r="E25" s="248" t="s">
        <v>5</v>
      </c>
      <c r="F25" s="249" t="s">
        <v>532</v>
      </c>
      <c r="G25" s="250" t="s">
        <v>519</v>
      </c>
      <c r="H25" s="234" t="s">
        <v>1</v>
      </c>
      <c r="I25" s="251">
        <v>90</v>
      </c>
      <c r="J25" s="252">
        <f t="shared" si="1"/>
        <v>0.33680555555555552</v>
      </c>
      <c r="K25" s="253"/>
    </row>
    <row r="26" spans="1:11" ht="15.75" customHeight="1" x14ac:dyDescent="0.2">
      <c r="B26" s="239"/>
      <c r="C26" s="239"/>
      <c r="D26" s="240">
        <f t="shared" si="2"/>
        <v>14</v>
      </c>
      <c r="E26" s="241" t="s">
        <v>5</v>
      </c>
      <c r="F26" s="254" t="s">
        <v>533</v>
      </c>
      <c r="G26" s="242" t="s">
        <v>519</v>
      </c>
      <c r="H26" s="242" t="s">
        <v>1</v>
      </c>
      <c r="I26" s="243">
        <v>10</v>
      </c>
      <c r="J26" s="255">
        <f t="shared" si="1"/>
        <v>0.39930555555555552</v>
      </c>
      <c r="K26" s="245"/>
    </row>
    <row r="27" spans="1:11" ht="15.75" customHeight="1" x14ac:dyDescent="0.2">
      <c r="B27" s="264"/>
      <c r="C27" s="264"/>
      <c r="D27" s="262">
        <f t="shared" si="2"/>
        <v>15</v>
      </c>
      <c r="E27" s="265" t="s">
        <v>9</v>
      </c>
      <c r="F27" s="266" t="s">
        <v>534</v>
      </c>
      <c r="G27" s="250" t="s">
        <v>519</v>
      </c>
      <c r="H27" s="234" t="s">
        <v>1</v>
      </c>
      <c r="I27" s="267">
        <v>10</v>
      </c>
      <c r="J27" s="257">
        <f t="shared" si="1"/>
        <v>0.40624999999999994</v>
      </c>
      <c r="K27" s="268"/>
    </row>
    <row r="28" spans="1:11" ht="15.75" customHeight="1" x14ac:dyDescent="0.2">
      <c r="B28" s="239"/>
      <c r="C28" s="239"/>
      <c r="D28" s="240">
        <f t="shared" si="2"/>
        <v>16</v>
      </c>
      <c r="E28" s="242" t="s">
        <v>5</v>
      </c>
      <c r="F28" s="254" t="s">
        <v>535</v>
      </c>
      <c r="G28" s="242" t="s">
        <v>519</v>
      </c>
      <c r="H28" s="242" t="s">
        <v>1</v>
      </c>
      <c r="I28" s="243">
        <v>5</v>
      </c>
      <c r="J28" s="255">
        <f t="shared" si="1"/>
        <v>0.41319444444444436</v>
      </c>
      <c r="K28" s="245"/>
    </row>
    <row r="29" spans="1:11" ht="15.75" customHeight="1" x14ac:dyDescent="0.2">
      <c r="B29" s="264"/>
      <c r="C29" s="264"/>
      <c r="D29" s="262">
        <f t="shared" si="2"/>
        <v>17</v>
      </c>
      <c r="E29" s="265"/>
      <c r="F29" s="266" t="s">
        <v>27</v>
      </c>
      <c r="G29" s="269"/>
      <c r="H29" s="269"/>
      <c r="I29" s="267"/>
      <c r="J29" s="257">
        <f t="shared" si="1"/>
        <v>0.41666666666666657</v>
      </c>
      <c r="K29" s="268"/>
    </row>
    <row r="30" spans="1:11" ht="15.75" customHeight="1" x14ac:dyDescent="0.2">
      <c r="B30" s="239"/>
      <c r="C30" s="239"/>
      <c r="D30" s="258"/>
      <c r="E30" s="242"/>
      <c r="F30" s="242"/>
      <c r="G30" s="242"/>
      <c r="H30" s="242"/>
      <c r="I30" s="243"/>
      <c r="J30" s="255"/>
      <c r="K30" s="245"/>
    </row>
    <row r="31" spans="1:11" ht="15.75" customHeight="1" x14ac:dyDescent="0.2">
      <c r="B31" s="270"/>
      <c r="C31" s="271"/>
      <c r="D31" s="272" t="s">
        <v>25</v>
      </c>
      <c r="E31" s="272"/>
      <c r="F31" s="273" t="s">
        <v>536</v>
      </c>
      <c r="G31" s="274"/>
      <c r="H31" s="274"/>
      <c r="I31" s="274"/>
      <c r="J31" s="275"/>
      <c r="K31" s="253"/>
    </row>
    <row r="32" spans="1:11" ht="15.75" customHeight="1" x14ac:dyDescent="0.2">
      <c r="B32" s="276"/>
      <c r="C32" s="277"/>
      <c r="D32" s="278"/>
      <c r="E32" s="278"/>
      <c r="F32" s="278" t="s">
        <v>537</v>
      </c>
      <c r="G32" s="279"/>
      <c r="H32" s="279"/>
      <c r="I32" s="279"/>
      <c r="J32" s="280"/>
      <c r="K32" s="280"/>
    </row>
    <row r="33" spans="2:11" ht="15.75" customHeight="1" x14ac:dyDescent="0.2">
      <c r="B33" s="270"/>
      <c r="C33" s="281"/>
      <c r="D33" s="282"/>
      <c r="E33" s="282"/>
      <c r="F33" s="273"/>
      <c r="G33" s="274"/>
      <c r="H33" s="274"/>
      <c r="I33" s="274"/>
      <c r="J33" s="275"/>
      <c r="K33" s="275"/>
    </row>
    <row r="34" spans="2:11" ht="15.75" customHeight="1" x14ac:dyDescent="0.2">
      <c r="B34" s="283"/>
      <c r="C34" s="283"/>
      <c r="D34" s="284"/>
      <c r="E34" s="284"/>
      <c r="F34" s="278" t="s">
        <v>538</v>
      </c>
      <c r="G34" s="279"/>
      <c r="H34" s="279"/>
      <c r="I34" s="279"/>
      <c r="J34" s="280"/>
      <c r="K34" s="280"/>
    </row>
    <row r="35" spans="2:11" ht="15.75" customHeight="1" x14ac:dyDescent="0.2">
      <c r="B35" s="285"/>
      <c r="C35" s="285"/>
      <c r="D35" s="282"/>
      <c r="E35" s="282"/>
      <c r="F35" s="273" t="s">
        <v>539</v>
      </c>
      <c r="G35" s="274"/>
      <c r="H35" s="274"/>
      <c r="I35" s="274"/>
      <c r="J35" s="275"/>
      <c r="K35" s="275"/>
    </row>
    <row r="36" spans="2:11" ht="15.75" customHeight="1" x14ac:dyDescent="0.2">
      <c r="B36" s="279"/>
      <c r="C36" s="279"/>
      <c r="D36" s="286"/>
      <c r="E36" s="279"/>
      <c r="F36" s="279"/>
      <c r="G36" s="279"/>
      <c r="H36" s="279"/>
      <c r="I36" s="279"/>
      <c r="J36" s="280"/>
      <c r="K36" s="280"/>
    </row>
    <row r="37" spans="2:11" ht="15.75" customHeight="1" x14ac:dyDescent="0.2">
      <c r="B37" s="287"/>
      <c r="C37" s="531"/>
      <c r="D37" s="531"/>
      <c r="E37" s="531"/>
      <c r="F37" s="531"/>
      <c r="G37" s="531"/>
      <c r="H37" s="531"/>
      <c r="I37" s="531"/>
      <c r="J37" s="531"/>
      <c r="K37" s="531"/>
    </row>
    <row r="38" spans="2:11" ht="15.75" customHeight="1" x14ac:dyDescent="0.2">
      <c r="B38" s="288"/>
      <c r="C38" s="531"/>
      <c r="D38" s="531"/>
      <c r="E38" s="531"/>
      <c r="F38" s="531"/>
      <c r="G38" s="531"/>
      <c r="H38" s="531"/>
      <c r="I38" s="531"/>
      <c r="J38" s="531"/>
      <c r="K38" s="531"/>
    </row>
    <row r="57" spans="1:1" ht="15.75" customHeight="1" x14ac:dyDescent="0.2">
      <c r="A57" s="221"/>
    </row>
    <row r="58" spans="1:1" ht="15.75" customHeight="1" x14ac:dyDescent="0.2">
      <c r="A58" s="221"/>
    </row>
    <row r="59" spans="1:1" ht="15.75" customHeight="1" x14ac:dyDescent="0.2">
      <c r="A59" s="221"/>
    </row>
    <row r="60" spans="1:1" ht="15.75" customHeight="1" x14ac:dyDescent="0.2">
      <c r="A60" s="221"/>
    </row>
    <row r="61" spans="1:1" ht="15.75" customHeight="1" x14ac:dyDescent="0.2">
      <c r="A61" s="221"/>
    </row>
    <row r="62" spans="1:1" ht="15.75" customHeight="1" x14ac:dyDescent="0.2">
      <c r="A62" s="221"/>
    </row>
    <row r="63" spans="1:1" ht="15.75" customHeight="1" x14ac:dyDescent="0.2">
      <c r="A63" s="221"/>
    </row>
    <row r="64" spans="1:1" ht="15.75" customHeight="1" x14ac:dyDescent="0.2">
      <c r="A64" s="221"/>
    </row>
    <row r="65" spans="1:1" ht="15.75" customHeight="1" x14ac:dyDescent="0.2">
      <c r="A65" s="221"/>
    </row>
    <row r="66" spans="1:1" ht="15.75" customHeight="1" x14ac:dyDescent="0.2">
      <c r="A66" s="221"/>
    </row>
    <row r="67" spans="1:1" ht="15.75" customHeight="1" x14ac:dyDescent="0.2">
      <c r="A67" s="221"/>
    </row>
    <row r="68" spans="1:1" ht="15.75" customHeight="1" x14ac:dyDescent="0.2">
      <c r="A68" s="221"/>
    </row>
    <row r="69" spans="1:1" ht="15.75" customHeight="1" x14ac:dyDescent="0.2">
      <c r="A69" s="221"/>
    </row>
    <row r="70" spans="1:1" ht="15.75" customHeight="1" x14ac:dyDescent="0.2">
      <c r="A70" s="221"/>
    </row>
    <row r="71" spans="1:1" ht="15.75" customHeight="1" x14ac:dyDescent="0.2">
      <c r="A71" s="221"/>
    </row>
    <row r="72" spans="1:1" ht="15.75" customHeight="1" x14ac:dyDescent="0.2">
      <c r="A72" s="221"/>
    </row>
    <row r="73" spans="1:1" ht="15.75" customHeight="1" x14ac:dyDescent="0.2">
      <c r="A73" s="221"/>
    </row>
    <row r="74" spans="1:1" ht="15.75" customHeight="1" x14ac:dyDescent="0.2">
      <c r="A74" s="221"/>
    </row>
    <row r="75" spans="1:1" ht="15.75" customHeight="1" x14ac:dyDescent="0.2">
      <c r="A75" s="221"/>
    </row>
    <row r="76" spans="1:1" ht="15.75" customHeight="1" x14ac:dyDescent="0.2">
      <c r="A76" s="221"/>
    </row>
    <row r="77" spans="1:1" ht="15.75" customHeight="1" x14ac:dyDescent="0.2">
      <c r="A77" s="221"/>
    </row>
    <row r="78" spans="1:1" ht="15.75" customHeight="1" x14ac:dyDescent="0.2">
      <c r="A78" s="221"/>
    </row>
    <row r="79" spans="1:1" ht="15.75" customHeight="1" x14ac:dyDescent="0.2">
      <c r="A79" s="221"/>
    </row>
    <row r="80" spans="1:1" ht="15.75" customHeight="1" x14ac:dyDescent="0.2">
      <c r="A80" s="221"/>
    </row>
    <row r="81" spans="1:1" ht="15.75" customHeight="1" x14ac:dyDescent="0.2">
      <c r="A81" s="221"/>
    </row>
    <row r="82" spans="1:1" ht="15.75" customHeight="1" x14ac:dyDescent="0.2">
      <c r="A82" s="221"/>
    </row>
    <row r="83" spans="1:1" ht="15.75" customHeight="1" x14ac:dyDescent="0.2">
      <c r="A83" s="221"/>
    </row>
    <row r="84" spans="1:1" ht="15.75" customHeight="1" x14ac:dyDescent="0.2">
      <c r="A84" s="221"/>
    </row>
    <row r="85" spans="1:1" ht="15.75" customHeight="1" x14ac:dyDescent="0.2">
      <c r="A85" s="221"/>
    </row>
    <row r="86" spans="1:1" ht="15.75" customHeight="1" x14ac:dyDescent="0.2">
      <c r="A86" s="221"/>
    </row>
    <row r="87" spans="1:1" ht="15.75" customHeight="1" x14ac:dyDescent="0.2">
      <c r="A87" s="221"/>
    </row>
    <row r="88" spans="1:1" ht="15.75" customHeight="1" x14ac:dyDescent="0.2">
      <c r="A88" s="221"/>
    </row>
    <row r="89" spans="1:1" ht="15.75" customHeight="1" x14ac:dyDescent="0.2">
      <c r="A89" s="221"/>
    </row>
    <row r="90" spans="1:1" ht="15.75" customHeight="1" x14ac:dyDescent="0.2">
      <c r="A90" s="221"/>
    </row>
    <row r="91" spans="1:1" ht="15.75" customHeight="1" x14ac:dyDescent="0.2">
      <c r="A91" s="221"/>
    </row>
    <row r="92" spans="1:1" ht="15.75" customHeight="1" x14ac:dyDescent="0.2">
      <c r="A92" s="221"/>
    </row>
    <row r="93" spans="1:1" ht="15.75" customHeight="1" x14ac:dyDescent="0.2">
      <c r="A93" s="221"/>
    </row>
    <row r="94" spans="1:1" ht="15.75" customHeight="1" x14ac:dyDescent="0.2">
      <c r="A94" s="221"/>
    </row>
    <row r="95" spans="1:1" ht="15.75" customHeight="1" x14ac:dyDescent="0.2">
      <c r="A95" s="221"/>
    </row>
    <row r="96" spans="1:1" ht="15.75" customHeight="1" x14ac:dyDescent="0.2">
      <c r="A96" s="221"/>
    </row>
    <row r="97" spans="1:1" ht="15.75" customHeight="1" x14ac:dyDescent="0.2">
      <c r="A97" s="221"/>
    </row>
    <row r="98" spans="1:1" ht="15.75" customHeight="1" x14ac:dyDescent="0.2">
      <c r="A98" s="221"/>
    </row>
    <row r="99" spans="1:1" ht="15.75" customHeight="1" x14ac:dyDescent="0.2">
      <c r="A99" s="221"/>
    </row>
    <row r="100" spans="1:1" ht="15.75" customHeight="1" x14ac:dyDescent="0.2">
      <c r="A100" s="221"/>
    </row>
    <row r="101" spans="1:1" ht="15.75" customHeight="1" x14ac:dyDescent="0.2">
      <c r="A101" s="221"/>
    </row>
    <row r="102" spans="1:1" ht="15.75" customHeight="1" x14ac:dyDescent="0.2">
      <c r="A102" s="221"/>
    </row>
    <row r="103" spans="1:1" ht="15.75" customHeight="1" x14ac:dyDescent="0.2">
      <c r="A103" s="221"/>
    </row>
    <row r="104" spans="1:1" ht="15.75" customHeight="1" x14ac:dyDescent="0.2">
      <c r="A104" s="221"/>
    </row>
    <row r="105" spans="1:1" ht="15.75" customHeight="1" x14ac:dyDescent="0.2">
      <c r="A105" s="221"/>
    </row>
    <row r="106" spans="1:1" ht="15.75" customHeight="1" x14ac:dyDescent="0.2">
      <c r="A106" s="221"/>
    </row>
    <row r="107" spans="1:1" ht="15.75" customHeight="1" x14ac:dyDescent="0.2">
      <c r="A107" s="221"/>
    </row>
    <row r="108" spans="1:1" ht="15.75" customHeight="1" x14ac:dyDescent="0.2">
      <c r="A108" s="221"/>
    </row>
    <row r="109" spans="1:1" ht="15.75" customHeight="1" x14ac:dyDescent="0.2">
      <c r="A109" s="221"/>
    </row>
    <row r="110" spans="1:1" ht="15.75" customHeight="1" x14ac:dyDescent="0.2">
      <c r="A110" s="221"/>
    </row>
    <row r="111" spans="1:1" ht="15.75" customHeight="1" x14ac:dyDescent="0.2">
      <c r="A111" s="221"/>
    </row>
    <row r="112" spans="1:1" ht="15.75" customHeight="1" x14ac:dyDescent="0.2">
      <c r="A112" s="221"/>
    </row>
    <row r="113" spans="1:1" ht="15.75" customHeight="1" x14ac:dyDescent="0.2">
      <c r="A113" s="221"/>
    </row>
    <row r="114" spans="1:1" ht="15.75" customHeight="1" x14ac:dyDescent="0.2">
      <c r="A114" s="221"/>
    </row>
    <row r="115" spans="1:1" ht="15.75" customHeight="1" x14ac:dyDescent="0.2">
      <c r="A115" s="221"/>
    </row>
    <row r="116" spans="1:1" ht="15.75" customHeight="1" x14ac:dyDescent="0.2">
      <c r="A116" s="221"/>
    </row>
    <row r="117" spans="1:1" ht="15.75" customHeight="1" x14ac:dyDescent="0.2">
      <c r="A117" s="221"/>
    </row>
    <row r="118" spans="1:1" ht="15.75" customHeight="1" x14ac:dyDescent="0.2">
      <c r="A118" s="221"/>
    </row>
    <row r="119" spans="1:1" ht="15.75" customHeight="1" x14ac:dyDescent="0.2">
      <c r="A119" s="221"/>
    </row>
    <row r="120" spans="1:1" ht="15.75" customHeight="1" x14ac:dyDescent="0.2">
      <c r="A120" s="221"/>
    </row>
    <row r="121" spans="1:1" ht="15.75" customHeight="1" x14ac:dyDescent="0.2">
      <c r="A121" s="221"/>
    </row>
    <row r="122" spans="1:1" ht="15.75" customHeight="1" x14ac:dyDescent="0.2">
      <c r="A122" s="221"/>
    </row>
    <row r="123" spans="1:1" ht="15.75" customHeight="1" x14ac:dyDescent="0.2">
      <c r="A123" s="221"/>
    </row>
    <row r="124" spans="1:1" ht="15.75" customHeight="1" x14ac:dyDescent="0.2">
      <c r="A124" s="221"/>
    </row>
    <row r="125" spans="1:1" ht="15.75" customHeight="1" x14ac:dyDescent="0.2">
      <c r="A125" s="221"/>
    </row>
    <row r="126" spans="1:1" ht="15.75" customHeight="1" x14ac:dyDescent="0.2">
      <c r="A126" s="221"/>
    </row>
    <row r="127" spans="1:1" ht="15.75" customHeight="1" x14ac:dyDescent="0.2">
      <c r="A127" s="221"/>
    </row>
    <row r="128" spans="1:1" ht="15.75" customHeight="1" x14ac:dyDescent="0.2">
      <c r="A128" s="221"/>
    </row>
    <row r="129" spans="1:1" ht="15.75" customHeight="1" x14ac:dyDescent="0.2">
      <c r="A129" s="221"/>
    </row>
    <row r="130" spans="1:1" ht="15.75" customHeight="1" x14ac:dyDescent="0.2">
      <c r="A130" s="221"/>
    </row>
    <row r="131" spans="1:1" ht="15.75" customHeight="1" x14ac:dyDescent="0.2">
      <c r="A131" s="221"/>
    </row>
    <row r="132" spans="1:1" ht="15.75" customHeight="1" x14ac:dyDescent="0.2">
      <c r="A132" s="221"/>
    </row>
    <row r="133" spans="1:1" ht="15.75" customHeight="1" x14ac:dyDescent="0.2">
      <c r="A133" s="221"/>
    </row>
    <row r="134" spans="1:1" ht="15.75" customHeight="1" x14ac:dyDescent="0.2">
      <c r="A134" s="221"/>
    </row>
    <row r="135" spans="1:1" ht="15.75" customHeight="1" x14ac:dyDescent="0.2">
      <c r="A135" s="221"/>
    </row>
    <row r="136" spans="1:1" ht="15.75" customHeight="1" x14ac:dyDescent="0.2">
      <c r="A136" s="221"/>
    </row>
    <row r="137" spans="1:1" ht="15.75" customHeight="1" x14ac:dyDescent="0.2">
      <c r="A137" s="221"/>
    </row>
    <row r="138" spans="1:1" ht="15.75" customHeight="1" x14ac:dyDescent="0.2">
      <c r="A138" s="221"/>
    </row>
    <row r="139" spans="1:1" ht="15.75" customHeight="1" x14ac:dyDescent="0.2">
      <c r="A139" s="221"/>
    </row>
    <row r="140" spans="1:1" ht="15.75" customHeight="1" x14ac:dyDescent="0.2">
      <c r="A140" s="221"/>
    </row>
    <row r="141" spans="1:1" ht="15.75" customHeight="1" x14ac:dyDescent="0.2">
      <c r="A141" s="221"/>
    </row>
    <row r="142" spans="1:1" ht="15.75" customHeight="1" x14ac:dyDescent="0.2">
      <c r="A142" s="221"/>
    </row>
    <row r="143" spans="1:1" ht="15.75" customHeight="1" x14ac:dyDescent="0.2">
      <c r="A143" s="221"/>
    </row>
    <row r="144" spans="1:1" ht="15.75" customHeight="1" x14ac:dyDescent="0.2">
      <c r="A144" s="221"/>
    </row>
    <row r="145" spans="1:1" ht="15.75" customHeight="1" x14ac:dyDescent="0.2">
      <c r="A145" s="221"/>
    </row>
    <row r="146" spans="1:1" ht="15.75" customHeight="1" x14ac:dyDescent="0.2">
      <c r="A146" s="221"/>
    </row>
    <row r="147" spans="1:1" ht="15.75" customHeight="1" x14ac:dyDescent="0.2">
      <c r="A147" s="221"/>
    </row>
    <row r="148" spans="1:1" ht="15.75" customHeight="1" x14ac:dyDescent="0.2">
      <c r="A148" s="221"/>
    </row>
    <row r="149" spans="1:1" ht="15.75" customHeight="1" x14ac:dyDescent="0.2">
      <c r="A149" s="221"/>
    </row>
    <row r="150" spans="1:1" ht="15.75" customHeight="1" x14ac:dyDescent="0.2">
      <c r="A150" s="221"/>
    </row>
    <row r="151" spans="1:1" ht="15.75" customHeight="1" x14ac:dyDescent="0.2">
      <c r="A151" s="221"/>
    </row>
    <row r="152" spans="1:1" ht="15.75" customHeight="1" x14ac:dyDescent="0.2">
      <c r="A152" s="221"/>
    </row>
    <row r="153" spans="1:1" ht="15.75" customHeight="1" x14ac:dyDescent="0.2">
      <c r="A153" s="221"/>
    </row>
    <row r="154" spans="1:1" ht="15.75" customHeight="1" x14ac:dyDescent="0.2">
      <c r="A154" s="221"/>
    </row>
    <row r="155" spans="1:1" ht="15.75" customHeight="1" x14ac:dyDescent="0.2">
      <c r="A155" s="221"/>
    </row>
    <row r="156" spans="1:1" ht="15.75" customHeight="1" x14ac:dyDescent="0.2">
      <c r="A156" s="221"/>
    </row>
    <row r="157" spans="1:1" ht="15.75" customHeight="1" x14ac:dyDescent="0.2">
      <c r="A157" s="221"/>
    </row>
    <row r="158" spans="1:1" ht="15.75" customHeight="1" x14ac:dyDescent="0.2">
      <c r="A158" s="221"/>
    </row>
    <row r="159" spans="1:1" ht="15.75" customHeight="1" x14ac:dyDescent="0.2">
      <c r="A159" s="221"/>
    </row>
    <row r="160" spans="1:1" ht="15.75" customHeight="1" x14ac:dyDescent="0.2">
      <c r="A160" s="221"/>
    </row>
    <row r="161" spans="1:1" ht="15.75" customHeight="1" x14ac:dyDescent="0.2">
      <c r="A161" s="221"/>
    </row>
    <row r="162" spans="1:1" ht="15.75" customHeight="1" x14ac:dyDescent="0.2">
      <c r="A162" s="221"/>
    </row>
    <row r="163" spans="1:1" ht="15.75" customHeight="1" x14ac:dyDescent="0.2">
      <c r="A163" s="221"/>
    </row>
    <row r="164" spans="1:1" ht="15.75" customHeight="1" x14ac:dyDescent="0.2">
      <c r="A164" s="221"/>
    </row>
    <row r="165" spans="1:1" ht="15.75" customHeight="1" x14ac:dyDescent="0.2">
      <c r="A165" s="221"/>
    </row>
    <row r="166" spans="1:1" ht="15.75" customHeight="1" x14ac:dyDescent="0.2">
      <c r="A166" s="221"/>
    </row>
    <row r="167" spans="1:1" ht="15.75" customHeight="1" x14ac:dyDescent="0.2">
      <c r="A167" s="221"/>
    </row>
    <row r="168" spans="1:1" ht="15.75" customHeight="1" x14ac:dyDescent="0.2">
      <c r="A168" s="221"/>
    </row>
    <row r="169" spans="1:1" ht="15.75" customHeight="1" x14ac:dyDescent="0.2">
      <c r="A169" s="221"/>
    </row>
    <row r="170" spans="1:1" ht="15.75" customHeight="1" x14ac:dyDescent="0.2">
      <c r="A170" s="221"/>
    </row>
    <row r="171" spans="1:1" ht="15.75" customHeight="1" x14ac:dyDescent="0.2">
      <c r="A171" s="221"/>
    </row>
    <row r="172" spans="1:1" ht="15.75" customHeight="1" x14ac:dyDescent="0.2">
      <c r="A172" s="221"/>
    </row>
    <row r="173" spans="1:1" ht="15.75" customHeight="1" x14ac:dyDescent="0.2">
      <c r="A173" s="221"/>
    </row>
    <row r="174" spans="1:1" ht="15.75" customHeight="1" x14ac:dyDescent="0.2">
      <c r="A174" s="221"/>
    </row>
    <row r="175" spans="1:1" ht="15.75" customHeight="1" x14ac:dyDescent="0.2">
      <c r="A175" s="221"/>
    </row>
    <row r="176" spans="1:1" ht="15.75" customHeight="1" x14ac:dyDescent="0.2">
      <c r="A176" s="221"/>
    </row>
    <row r="177" spans="1:1" ht="15.75" customHeight="1" x14ac:dyDescent="0.2">
      <c r="A177" s="221"/>
    </row>
    <row r="178" spans="1:1" ht="15.75" customHeight="1" x14ac:dyDescent="0.2">
      <c r="A178" s="221"/>
    </row>
    <row r="179" spans="1:1" ht="15.75" customHeight="1" x14ac:dyDescent="0.2">
      <c r="A179" s="221"/>
    </row>
    <row r="180" spans="1:1" ht="15.75" customHeight="1" x14ac:dyDescent="0.2">
      <c r="A180" s="221"/>
    </row>
    <row r="181" spans="1:1" ht="15.75" customHeight="1" x14ac:dyDescent="0.2">
      <c r="A181" s="221"/>
    </row>
    <row r="182" spans="1:1" ht="15.75" customHeight="1" x14ac:dyDescent="0.2">
      <c r="A182" s="221"/>
    </row>
    <row r="183" spans="1:1" ht="15.75" customHeight="1" x14ac:dyDescent="0.2">
      <c r="A183" s="221"/>
    </row>
    <row r="184" spans="1:1" ht="15.75" customHeight="1" x14ac:dyDescent="0.2">
      <c r="A184" s="221"/>
    </row>
    <row r="185" spans="1:1" ht="15.75" customHeight="1" x14ac:dyDescent="0.2">
      <c r="A185" s="221"/>
    </row>
    <row r="186" spans="1:1" ht="15.75" customHeight="1" x14ac:dyDescent="0.2">
      <c r="A186" s="221"/>
    </row>
    <row r="187" spans="1:1" ht="15.75" customHeight="1" x14ac:dyDescent="0.2">
      <c r="A187" s="221"/>
    </row>
    <row r="188" spans="1:1" ht="15.75" customHeight="1" x14ac:dyDescent="0.2">
      <c r="A188" s="221"/>
    </row>
    <row r="189" spans="1:1" ht="15.75" customHeight="1" x14ac:dyDescent="0.2">
      <c r="A189" s="221"/>
    </row>
    <row r="190" spans="1:1" ht="15.75" customHeight="1" x14ac:dyDescent="0.2">
      <c r="A190" s="221"/>
    </row>
    <row r="191" spans="1:1" ht="15.75" customHeight="1" x14ac:dyDescent="0.2">
      <c r="A191" s="221"/>
    </row>
    <row r="192" spans="1:1" ht="15.75" customHeight="1" x14ac:dyDescent="0.2">
      <c r="A192" s="221"/>
    </row>
    <row r="193" spans="1:1" ht="15.75" customHeight="1" x14ac:dyDescent="0.2">
      <c r="A193" s="221"/>
    </row>
    <row r="194" spans="1:1" ht="15.75" customHeight="1" x14ac:dyDescent="0.2">
      <c r="A194" s="221"/>
    </row>
    <row r="195" spans="1:1" ht="15.75" customHeight="1" x14ac:dyDescent="0.2">
      <c r="A195" s="221"/>
    </row>
    <row r="196" spans="1:1" ht="15.75" customHeight="1" x14ac:dyDescent="0.2">
      <c r="A196" s="221"/>
    </row>
    <row r="197" spans="1:1" ht="15.75" customHeight="1" x14ac:dyDescent="0.2">
      <c r="A197" s="221"/>
    </row>
    <row r="198" spans="1:1" ht="15.75" customHeight="1" x14ac:dyDescent="0.2">
      <c r="A198" s="221"/>
    </row>
    <row r="199" spans="1:1" ht="15.75" customHeight="1" x14ac:dyDescent="0.2">
      <c r="A199" s="221"/>
    </row>
    <row r="200" spans="1:1" ht="15.75" customHeight="1" x14ac:dyDescent="0.2">
      <c r="A200" s="221"/>
    </row>
    <row r="201" spans="1:1" ht="15.75" customHeight="1" x14ac:dyDescent="0.2">
      <c r="A201" s="221"/>
    </row>
    <row r="202" spans="1:1" ht="15.75" customHeight="1" x14ac:dyDescent="0.2">
      <c r="A202" s="221"/>
    </row>
    <row r="203" spans="1:1" ht="15.75" customHeight="1" x14ac:dyDescent="0.2">
      <c r="A203" s="221"/>
    </row>
    <row r="204" spans="1:1" ht="15.75" customHeight="1" x14ac:dyDescent="0.2">
      <c r="A204" s="221"/>
    </row>
    <row r="205" spans="1:1" ht="15.75" customHeight="1" x14ac:dyDescent="0.2">
      <c r="A205" s="221"/>
    </row>
    <row r="206" spans="1:1" ht="15.75" customHeight="1" x14ac:dyDescent="0.2">
      <c r="A206" s="221"/>
    </row>
    <row r="207" spans="1:1" ht="15.75" customHeight="1" x14ac:dyDescent="0.2">
      <c r="A207" s="221"/>
    </row>
    <row r="208" spans="1:1" ht="15.75" customHeight="1" x14ac:dyDescent="0.2">
      <c r="A208" s="221"/>
    </row>
    <row r="209" spans="1:1" ht="15.75" customHeight="1" x14ac:dyDescent="0.2">
      <c r="A209" s="221"/>
    </row>
    <row r="210" spans="1:1" ht="15.75" customHeight="1" x14ac:dyDescent="0.2">
      <c r="A210" s="221"/>
    </row>
    <row r="211" spans="1:1" ht="15.75" customHeight="1" x14ac:dyDescent="0.2">
      <c r="A211" s="221"/>
    </row>
    <row r="212" spans="1:1" ht="15.75" customHeight="1" x14ac:dyDescent="0.2">
      <c r="A212" s="221"/>
    </row>
    <row r="213" spans="1:1" ht="15.75" customHeight="1" x14ac:dyDescent="0.2">
      <c r="A213" s="221"/>
    </row>
    <row r="214" spans="1:1" ht="15.75" customHeight="1" x14ac:dyDescent="0.2">
      <c r="A214" s="221"/>
    </row>
    <row r="215" spans="1:1" ht="15.75" customHeight="1" x14ac:dyDescent="0.2">
      <c r="A215" s="221"/>
    </row>
    <row r="216" spans="1:1" ht="15.75" customHeight="1" x14ac:dyDescent="0.2">
      <c r="A216" s="221"/>
    </row>
    <row r="217" spans="1:1" ht="15.75" customHeight="1" x14ac:dyDescent="0.2">
      <c r="A217" s="221"/>
    </row>
    <row r="218" spans="1:1" ht="15.75" customHeight="1" x14ac:dyDescent="0.2">
      <c r="A218" s="221"/>
    </row>
    <row r="219" spans="1:1" ht="15.75" customHeight="1" x14ac:dyDescent="0.2">
      <c r="A219" s="221"/>
    </row>
    <row r="220" spans="1:1" ht="15.75" customHeight="1" x14ac:dyDescent="0.2">
      <c r="A220" s="221"/>
    </row>
    <row r="221" spans="1:1" ht="15.75" customHeight="1" x14ac:dyDescent="0.2">
      <c r="A221" s="221"/>
    </row>
    <row r="222" spans="1:1" ht="15.75" customHeight="1" x14ac:dyDescent="0.2">
      <c r="A222" s="221"/>
    </row>
    <row r="223" spans="1:1" ht="15.75" customHeight="1" x14ac:dyDescent="0.2">
      <c r="A223" s="221"/>
    </row>
    <row r="224" spans="1:1" ht="15.75" customHeight="1" x14ac:dyDescent="0.2">
      <c r="A224" s="221"/>
    </row>
    <row r="225" spans="1:1" ht="15.75" customHeight="1" x14ac:dyDescent="0.2">
      <c r="A225" s="221"/>
    </row>
    <row r="226" spans="1:1" ht="15.75" customHeight="1" x14ac:dyDescent="0.2">
      <c r="A226" s="221"/>
    </row>
    <row r="227" spans="1:1" ht="15.75" customHeight="1" x14ac:dyDescent="0.2">
      <c r="A227" s="221"/>
    </row>
    <row r="228" spans="1:1" ht="15.75" customHeight="1" x14ac:dyDescent="0.2">
      <c r="A228" s="221"/>
    </row>
    <row r="229" spans="1:1" ht="15.75" customHeight="1" x14ac:dyDescent="0.2">
      <c r="A229" s="221"/>
    </row>
    <row r="230" spans="1:1" ht="15.75" customHeight="1" x14ac:dyDescent="0.2">
      <c r="A230" s="221"/>
    </row>
    <row r="231" spans="1:1" ht="15.75" customHeight="1" x14ac:dyDescent="0.2">
      <c r="A231" s="221"/>
    </row>
    <row r="232" spans="1:1" ht="15.75" customHeight="1" x14ac:dyDescent="0.2">
      <c r="A232" s="221"/>
    </row>
    <row r="233" spans="1:1" ht="15.75" customHeight="1" x14ac:dyDescent="0.2">
      <c r="A233" s="221"/>
    </row>
    <row r="234" spans="1:1" ht="15.75" customHeight="1" x14ac:dyDescent="0.2">
      <c r="A234" s="221"/>
    </row>
    <row r="235" spans="1:1" ht="15.75" customHeight="1" x14ac:dyDescent="0.2">
      <c r="A235" s="221"/>
    </row>
    <row r="236" spans="1:1" ht="15.75" customHeight="1" x14ac:dyDescent="0.2">
      <c r="A236" s="221"/>
    </row>
    <row r="237" spans="1:1" ht="15.75" customHeight="1" x14ac:dyDescent="0.2">
      <c r="A237" s="221"/>
    </row>
    <row r="238" spans="1:1" ht="15.75" customHeight="1" x14ac:dyDescent="0.2">
      <c r="A238" s="221"/>
    </row>
    <row r="239" spans="1:1" ht="15.75" customHeight="1" x14ac:dyDescent="0.2">
      <c r="A239" s="221"/>
    </row>
    <row r="240" spans="1:1" ht="15.75" customHeight="1" x14ac:dyDescent="0.2">
      <c r="A240" s="221"/>
    </row>
    <row r="241" spans="1:1" ht="15.75" customHeight="1" x14ac:dyDescent="0.2">
      <c r="A241" s="221"/>
    </row>
    <row r="242" spans="1:1" ht="15.75" customHeight="1" x14ac:dyDescent="0.2">
      <c r="A242" s="221"/>
    </row>
    <row r="243" spans="1:1" ht="15.75" customHeight="1" x14ac:dyDescent="0.2">
      <c r="A243" s="221"/>
    </row>
    <row r="244" spans="1:1" ht="15.75" customHeight="1" x14ac:dyDescent="0.2">
      <c r="A244" s="221"/>
    </row>
    <row r="245" spans="1:1" ht="15.75" customHeight="1" x14ac:dyDescent="0.2">
      <c r="A245" s="221"/>
    </row>
    <row r="246" spans="1:1" ht="15.75" customHeight="1" x14ac:dyDescent="0.2">
      <c r="A246" s="221"/>
    </row>
    <row r="247" spans="1:1" ht="15.75" customHeight="1" x14ac:dyDescent="0.2">
      <c r="A247" s="221"/>
    </row>
    <row r="248" spans="1:1" ht="15.75" customHeight="1" x14ac:dyDescent="0.2">
      <c r="A248" s="221"/>
    </row>
    <row r="249" spans="1:1" ht="15.75" customHeight="1" x14ac:dyDescent="0.2">
      <c r="A249" s="221"/>
    </row>
    <row r="250" spans="1:1" ht="15.75" customHeight="1" x14ac:dyDescent="0.2">
      <c r="A250" s="221"/>
    </row>
    <row r="251" spans="1:1" ht="15.75" customHeight="1" x14ac:dyDescent="0.2">
      <c r="A251" s="221"/>
    </row>
    <row r="252" spans="1:1" ht="15.75" customHeight="1" x14ac:dyDescent="0.2">
      <c r="A252" s="221"/>
    </row>
    <row r="253" spans="1:1" ht="15.75" customHeight="1" x14ac:dyDescent="0.2">
      <c r="A253" s="221"/>
    </row>
    <row r="254" spans="1:1" ht="15.75" customHeight="1" x14ac:dyDescent="0.2">
      <c r="A254" s="221"/>
    </row>
    <row r="255" spans="1:1" ht="15.75" customHeight="1" x14ac:dyDescent="0.2">
      <c r="A255" s="221"/>
    </row>
    <row r="256" spans="1:1" ht="15.75" customHeight="1" x14ac:dyDescent="0.2">
      <c r="A256" s="221"/>
    </row>
    <row r="257" spans="1:1" ht="15.75" customHeight="1" x14ac:dyDescent="0.2">
      <c r="A257" s="221"/>
    </row>
    <row r="258" spans="1:1" ht="15.75" customHeight="1" x14ac:dyDescent="0.2">
      <c r="A258" s="221"/>
    </row>
    <row r="259" spans="1:1" ht="15.75" customHeight="1" x14ac:dyDescent="0.2">
      <c r="A259" s="221"/>
    </row>
    <row r="260" spans="1:1" ht="15.75" customHeight="1" x14ac:dyDescent="0.2">
      <c r="A260" s="221"/>
    </row>
    <row r="261" spans="1:1" ht="15.75" customHeight="1" x14ac:dyDescent="0.2">
      <c r="A261" s="221"/>
    </row>
    <row r="262" spans="1:1" ht="15.75" customHeight="1" x14ac:dyDescent="0.2">
      <c r="A262" s="221"/>
    </row>
    <row r="263" spans="1:1" ht="15.75" customHeight="1" x14ac:dyDescent="0.2">
      <c r="A263" s="221"/>
    </row>
    <row r="264" spans="1:1" ht="15.75" customHeight="1" x14ac:dyDescent="0.2">
      <c r="A264" s="221"/>
    </row>
    <row r="265" spans="1:1" ht="15.75" customHeight="1" x14ac:dyDescent="0.2">
      <c r="A265" s="221"/>
    </row>
    <row r="266" spans="1:1" ht="15.75" customHeight="1" x14ac:dyDescent="0.2">
      <c r="A266" s="221"/>
    </row>
    <row r="267" spans="1:1" ht="15.75" customHeight="1" x14ac:dyDescent="0.2">
      <c r="A267" s="221"/>
    </row>
    <row r="268" spans="1:1" ht="15.75" customHeight="1" x14ac:dyDescent="0.2">
      <c r="A268" s="221"/>
    </row>
    <row r="269" spans="1:1" ht="15.75" customHeight="1" x14ac:dyDescent="0.2">
      <c r="A269" s="221"/>
    </row>
    <row r="270" spans="1:1" ht="15.75" customHeight="1" x14ac:dyDescent="0.2">
      <c r="A270" s="221"/>
    </row>
    <row r="271" spans="1:1" ht="15.75" customHeight="1" x14ac:dyDescent="0.2">
      <c r="A271" s="221"/>
    </row>
    <row r="272" spans="1:1" ht="15.75" customHeight="1" x14ac:dyDescent="0.2">
      <c r="A272" s="221"/>
    </row>
    <row r="273" spans="1:1" ht="15.75" customHeight="1" x14ac:dyDescent="0.2">
      <c r="A273" s="221"/>
    </row>
    <row r="274" spans="1:1" ht="15.75" customHeight="1" x14ac:dyDescent="0.2">
      <c r="A274" s="221"/>
    </row>
    <row r="275" spans="1:1" ht="15.75" customHeight="1" x14ac:dyDescent="0.2">
      <c r="A275" s="221"/>
    </row>
    <row r="276" spans="1:1" ht="15.75" customHeight="1" x14ac:dyDescent="0.2">
      <c r="A276" s="221"/>
    </row>
    <row r="277" spans="1:1" ht="15.75" customHeight="1" x14ac:dyDescent="0.2">
      <c r="A277" s="221"/>
    </row>
    <row r="278" spans="1:1" ht="15.75" customHeight="1" x14ac:dyDescent="0.2">
      <c r="A278" s="221"/>
    </row>
    <row r="279" spans="1:1" ht="15.75" customHeight="1" x14ac:dyDescent="0.2">
      <c r="A279" s="221"/>
    </row>
    <row r="280" spans="1:1" ht="15.75" customHeight="1" x14ac:dyDescent="0.2">
      <c r="A280" s="221"/>
    </row>
    <row r="281" spans="1:1" ht="15.75" customHeight="1" x14ac:dyDescent="0.2">
      <c r="A281" s="221"/>
    </row>
    <row r="282" spans="1:1" ht="15.75" customHeight="1" x14ac:dyDescent="0.2">
      <c r="A282" s="221"/>
    </row>
    <row r="283" spans="1:1" ht="15.75" customHeight="1" x14ac:dyDescent="0.2">
      <c r="A283" s="221"/>
    </row>
    <row r="284" spans="1:1" ht="15.75" customHeight="1" x14ac:dyDescent="0.2">
      <c r="A284" s="221"/>
    </row>
    <row r="285" spans="1:1" ht="15.75" customHeight="1" x14ac:dyDescent="0.2">
      <c r="A285" s="221"/>
    </row>
    <row r="286" spans="1:1" ht="15.75" customHeight="1" x14ac:dyDescent="0.2">
      <c r="A286" s="221"/>
    </row>
    <row r="287" spans="1:1" ht="15.75" customHeight="1" x14ac:dyDescent="0.2">
      <c r="A287" s="221"/>
    </row>
    <row r="288" spans="1:1" ht="15.75" customHeight="1" x14ac:dyDescent="0.2">
      <c r="A288" s="221"/>
    </row>
    <row r="289" spans="1:1" ht="15.75" customHeight="1" x14ac:dyDescent="0.2">
      <c r="A289" s="221"/>
    </row>
    <row r="290" spans="1:1" ht="15.75" customHeight="1" x14ac:dyDescent="0.2">
      <c r="A290" s="221"/>
    </row>
    <row r="291" spans="1:1" ht="15.75" customHeight="1" x14ac:dyDescent="0.2">
      <c r="A291" s="221"/>
    </row>
    <row r="292" spans="1:1" ht="15.75" customHeight="1" x14ac:dyDescent="0.2">
      <c r="A292" s="221"/>
    </row>
    <row r="293" spans="1:1" ht="15.75" customHeight="1" x14ac:dyDescent="0.2">
      <c r="A293" s="221"/>
    </row>
    <row r="294" spans="1:1" ht="15.75" customHeight="1" x14ac:dyDescent="0.2">
      <c r="A294" s="221"/>
    </row>
    <row r="295" spans="1:1" ht="15.75" customHeight="1" x14ac:dyDescent="0.2">
      <c r="A295" s="221"/>
    </row>
    <row r="296" spans="1:1" ht="15.75" customHeight="1" x14ac:dyDescent="0.2">
      <c r="A296" s="221"/>
    </row>
    <row r="297" spans="1:1" ht="15.75" customHeight="1" x14ac:dyDescent="0.2">
      <c r="A297" s="221"/>
    </row>
    <row r="298" spans="1:1" ht="15.75" customHeight="1" x14ac:dyDescent="0.2">
      <c r="A298" s="221"/>
    </row>
    <row r="299" spans="1:1" ht="15.75" customHeight="1" x14ac:dyDescent="0.2">
      <c r="A299" s="221"/>
    </row>
    <row r="300" spans="1:1" ht="15.75" customHeight="1" x14ac:dyDescent="0.2">
      <c r="A300" s="221"/>
    </row>
    <row r="301" spans="1:1" ht="15.75" customHeight="1" x14ac:dyDescent="0.2">
      <c r="A301" s="221"/>
    </row>
    <row r="302" spans="1:1" ht="15.75" customHeight="1" x14ac:dyDescent="0.2">
      <c r="A302" s="221"/>
    </row>
    <row r="303" spans="1:1" ht="15.75" customHeight="1" x14ac:dyDescent="0.2">
      <c r="A303" s="221"/>
    </row>
    <row r="304" spans="1:1" ht="15.75" customHeight="1" x14ac:dyDescent="0.2">
      <c r="A304" s="221"/>
    </row>
    <row r="305" spans="1:1" ht="15.75" customHeight="1" x14ac:dyDescent="0.2">
      <c r="A305" s="221"/>
    </row>
    <row r="306" spans="1:1" ht="15.75" customHeight="1" x14ac:dyDescent="0.2">
      <c r="A306" s="221"/>
    </row>
    <row r="307" spans="1:1" ht="15.75" customHeight="1" x14ac:dyDescent="0.2">
      <c r="A307" s="221"/>
    </row>
    <row r="308" spans="1:1" ht="15.75" customHeight="1" x14ac:dyDescent="0.2">
      <c r="A308" s="221"/>
    </row>
    <row r="309" spans="1:1" ht="15.75" customHeight="1" x14ac:dyDescent="0.2">
      <c r="A309" s="221"/>
    </row>
    <row r="310" spans="1:1" ht="15.75" customHeight="1" x14ac:dyDescent="0.2">
      <c r="A310" s="221"/>
    </row>
    <row r="311" spans="1:1" ht="15.75" customHeight="1" x14ac:dyDescent="0.2">
      <c r="A311" s="221"/>
    </row>
    <row r="312" spans="1:1" ht="15.75" customHeight="1" x14ac:dyDescent="0.2">
      <c r="A312" s="221"/>
    </row>
    <row r="313" spans="1:1" ht="15.75" customHeight="1" x14ac:dyDescent="0.2">
      <c r="A313" s="221"/>
    </row>
    <row r="314" spans="1:1" ht="15.75" customHeight="1" x14ac:dyDescent="0.2">
      <c r="A314" s="221"/>
    </row>
    <row r="315" spans="1:1" ht="15.75" customHeight="1" x14ac:dyDescent="0.2">
      <c r="A315" s="221"/>
    </row>
    <row r="316" spans="1:1" ht="15.75" customHeight="1" x14ac:dyDescent="0.2">
      <c r="A316" s="221"/>
    </row>
    <row r="317" spans="1:1" ht="15.75" customHeight="1" x14ac:dyDescent="0.2">
      <c r="A317" s="221"/>
    </row>
    <row r="318" spans="1:1" ht="15.75" customHeight="1" x14ac:dyDescent="0.2">
      <c r="A318" s="221"/>
    </row>
    <row r="319" spans="1:1" ht="15.75" customHeight="1" x14ac:dyDescent="0.2">
      <c r="A319" s="221"/>
    </row>
    <row r="320" spans="1:1" ht="15.75" customHeight="1" x14ac:dyDescent="0.2">
      <c r="A320" s="221"/>
    </row>
    <row r="321" spans="1:1" ht="15.75" customHeight="1" x14ac:dyDescent="0.2">
      <c r="A321" s="221"/>
    </row>
    <row r="322" spans="1:1" ht="15.75" customHeight="1" x14ac:dyDescent="0.2">
      <c r="A322" s="221"/>
    </row>
    <row r="323" spans="1:1" ht="15.75" customHeight="1" x14ac:dyDescent="0.2">
      <c r="A323" s="221"/>
    </row>
    <row r="324" spans="1:1" ht="15.75" customHeight="1" x14ac:dyDescent="0.2">
      <c r="A324" s="221"/>
    </row>
    <row r="325" spans="1:1" ht="15.75" customHeight="1" x14ac:dyDescent="0.2">
      <c r="A325" s="221"/>
    </row>
    <row r="326" spans="1:1" ht="15.75" customHeight="1" x14ac:dyDescent="0.2">
      <c r="A326" s="221"/>
    </row>
    <row r="327" spans="1:1" ht="15.75" customHeight="1" x14ac:dyDescent="0.2">
      <c r="A327" s="221"/>
    </row>
    <row r="328" spans="1:1" ht="15.75" customHeight="1" x14ac:dyDescent="0.2">
      <c r="A328" s="221"/>
    </row>
    <row r="329" spans="1:1" ht="15.75" customHeight="1" x14ac:dyDescent="0.2">
      <c r="A329" s="221"/>
    </row>
    <row r="330" spans="1:1" ht="15.75" customHeight="1" x14ac:dyDescent="0.2">
      <c r="A330" s="221"/>
    </row>
    <row r="331" spans="1:1" ht="15.75" customHeight="1" x14ac:dyDescent="0.2">
      <c r="A331" s="221"/>
    </row>
    <row r="332" spans="1:1" ht="15.75" customHeight="1" x14ac:dyDescent="0.2">
      <c r="A332" s="221"/>
    </row>
    <row r="333" spans="1:1" ht="15.75" customHeight="1" x14ac:dyDescent="0.2">
      <c r="A333" s="221"/>
    </row>
    <row r="334" spans="1:1" ht="15.75" customHeight="1" x14ac:dyDescent="0.2">
      <c r="A334" s="221"/>
    </row>
    <row r="335" spans="1:1" ht="15.75" customHeight="1" x14ac:dyDescent="0.2">
      <c r="A335" s="221"/>
    </row>
    <row r="336" spans="1:1" ht="15.75" customHeight="1" x14ac:dyDescent="0.2">
      <c r="A336" s="221"/>
    </row>
    <row r="337" spans="1:1" ht="15.75" customHeight="1" x14ac:dyDescent="0.2">
      <c r="A337" s="221"/>
    </row>
    <row r="338" spans="1:1" ht="15.75" customHeight="1" x14ac:dyDescent="0.2">
      <c r="A338" s="221"/>
    </row>
    <row r="339" spans="1:1" ht="15.75" customHeight="1" x14ac:dyDescent="0.2">
      <c r="A339" s="221"/>
    </row>
    <row r="340" spans="1:1" ht="15.75" customHeight="1" x14ac:dyDescent="0.2">
      <c r="A340" s="221"/>
    </row>
    <row r="341" spans="1:1" ht="15.75" customHeight="1" x14ac:dyDescent="0.2">
      <c r="A341" s="221"/>
    </row>
    <row r="342" spans="1:1" ht="15.75" customHeight="1" x14ac:dyDescent="0.2">
      <c r="A342" s="221"/>
    </row>
    <row r="343" spans="1:1" ht="15.75" customHeight="1" x14ac:dyDescent="0.2">
      <c r="A343" s="221"/>
    </row>
    <row r="344" spans="1:1" ht="15.75" customHeight="1" x14ac:dyDescent="0.2">
      <c r="A344" s="221"/>
    </row>
    <row r="345" spans="1:1" ht="15.75" customHeight="1" x14ac:dyDescent="0.2">
      <c r="A345" s="221"/>
    </row>
    <row r="346" spans="1:1" ht="15.75" customHeight="1" x14ac:dyDescent="0.2">
      <c r="A346" s="221"/>
    </row>
    <row r="347" spans="1:1" ht="15.75" customHeight="1" x14ac:dyDescent="0.2">
      <c r="A347" s="221"/>
    </row>
    <row r="348" spans="1:1" ht="15.75" customHeight="1" x14ac:dyDescent="0.2">
      <c r="A348" s="221"/>
    </row>
    <row r="349" spans="1:1" ht="15.75" customHeight="1" x14ac:dyDescent="0.2">
      <c r="A349" s="221"/>
    </row>
    <row r="350" spans="1:1" ht="15.75" customHeight="1" x14ac:dyDescent="0.2">
      <c r="A350" s="221"/>
    </row>
    <row r="351" spans="1:1" ht="15.75" customHeight="1" x14ac:dyDescent="0.2">
      <c r="A351" s="221"/>
    </row>
    <row r="352" spans="1:1" ht="15.75" customHeight="1" x14ac:dyDescent="0.2">
      <c r="A352" s="221"/>
    </row>
    <row r="353" spans="1:1" ht="15.75" customHeight="1" x14ac:dyDescent="0.2">
      <c r="A353" s="221"/>
    </row>
    <row r="354" spans="1:1" ht="15.75" customHeight="1" x14ac:dyDescent="0.2">
      <c r="A354" s="221"/>
    </row>
    <row r="355" spans="1:1" ht="15.75" customHeight="1" x14ac:dyDescent="0.2">
      <c r="A355" s="221"/>
    </row>
    <row r="356" spans="1:1" ht="15.75" customHeight="1" x14ac:dyDescent="0.2">
      <c r="A356" s="221"/>
    </row>
    <row r="357" spans="1:1" ht="15.75" customHeight="1" x14ac:dyDescent="0.2">
      <c r="A357" s="221"/>
    </row>
    <row r="358" spans="1:1" ht="15.75" customHeight="1" x14ac:dyDescent="0.2">
      <c r="A358" s="221"/>
    </row>
    <row r="359" spans="1:1" ht="15.75" customHeight="1" x14ac:dyDescent="0.2">
      <c r="A359" s="221"/>
    </row>
    <row r="360" spans="1:1" ht="15.75" customHeight="1" x14ac:dyDescent="0.2">
      <c r="A360" s="221"/>
    </row>
    <row r="361" spans="1:1" ht="15.75" customHeight="1" x14ac:dyDescent="0.2">
      <c r="A361" s="221"/>
    </row>
    <row r="362" spans="1:1" ht="15.75" customHeight="1" x14ac:dyDescent="0.2">
      <c r="A362" s="221"/>
    </row>
    <row r="363" spans="1:1" ht="15.75" customHeight="1" x14ac:dyDescent="0.2">
      <c r="A363" s="221"/>
    </row>
    <row r="364" spans="1:1" ht="15.75" customHeight="1" x14ac:dyDescent="0.2">
      <c r="A364" s="221"/>
    </row>
    <row r="365" spans="1:1" ht="15.75" customHeight="1" x14ac:dyDescent="0.2">
      <c r="A365" s="221"/>
    </row>
    <row r="366" spans="1:1" ht="15.75" customHeight="1" x14ac:dyDescent="0.2">
      <c r="A366" s="221"/>
    </row>
    <row r="367" spans="1:1" ht="15.75" customHeight="1" x14ac:dyDescent="0.2">
      <c r="A367" s="221"/>
    </row>
    <row r="368" spans="1:1" ht="15.75" customHeight="1" x14ac:dyDescent="0.2">
      <c r="A368" s="221"/>
    </row>
    <row r="369" spans="1:1" ht="15.75" customHeight="1" x14ac:dyDescent="0.2">
      <c r="A369" s="221"/>
    </row>
    <row r="370" spans="1:1" ht="15.75" customHeight="1" x14ac:dyDescent="0.2">
      <c r="A370" s="221"/>
    </row>
    <row r="371" spans="1:1" ht="15.75" customHeight="1" x14ac:dyDescent="0.2">
      <c r="A371" s="221"/>
    </row>
    <row r="372" spans="1:1" ht="15.75" customHeight="1" x14ac:dyDescent="0.2">
      <c r="A372" s="221"/>
    </row>
    <row r="373" spans="1:1" ht="15.75" customHeight="1" x14ac:dyDescent="0.2">
      <c r="A373" s="221"/>
    </row>
    <row r="374" spans="1:1" ht="15.75" customHeight="1" x14ac:dyDescent="0.2">
      <c r="A374" s="221"/>
    </row>
    <row r="375" spans="1:1" ht="15.75" customHeight="1" x14ac:dyDescent="0.2">
      <c r="A375" s="221"/>
    </row>
    <row r="376" spans="1:1" ht="15.75" customHeight="1" x14ac:dyDescent="0.2">
      <c r="A376" s="221"/>
    </row>
    <row r="377" spans="1:1" ht="15.75" customHeight="1" x14ac:dyDescent="0.2">
      <c r="A377" s="221"/>
    </row>
    <row r="378" spans="1:1" ht="15.75" customHeight="1" x14ac:dyDescent="0.2">
      <c r="A378" s="221"/>
    </row>
    <row r="379" spans="1:1" ht="15.75" customHeight="1" x14ac:dyDescent="0.2">
      <c r="A379" s="221"/>
    </row>
    <row r="380" spans="1:1" ht="15.75" customHeight="1" x14ac:dyDescent="0.2">
      <c r="A380" s="221"/>
    </row>
    <row r="381" spans="1:1" ht="15.75" customHeight="1" x14ac:dyDescent="0.2">
      <c r="A381" s="221"/>
    </row>
    <row r="382" spans="1:1" ht="15.75" customHeight="1" x14ac:dyDescent="0.2">
      <c r="A382" s="221"/>
    </row>
    <row r="383" spans="1:1" ht="15.75" customHeight="1" x14ac:dyDescent="0.2">
      <c r="A383" s="221"/>
    </row>
    <row r="384" spans="1:1" ht="15.75" customHeight="1" x14ac:dyDescent="0.2">
      <c r="A384" s="221"/>
    </row>
    <row r="385" spans="1:1" ht="15.75" customHeight="1" x14ac:dyDescent="0.2">
      <c r="A385" s="221"/>
    </row>
    <row r="386" spans="1:1" ht="15.75" customHeight="1" x14ac:dyDescent="0.2">
      <c r="A386" s="221"/>
    </row>
    <row r="387" spans="1:1" ht="15.75" customHeight="1" x14ac:dyDescent="0.2">
      <c r="A387" s="221"/>
    </row>
    <row r="388" spans="1:1" ht="15.75" customHeight="1" x14ac:dyDescent="0.2">
      <c r="A388" s="221"/>
    </row>
    <row r="389" spans="1:1" ht="15.75" customHeight="1" x14ac:dyDescent="0.2">
      <c r="A389" s="221"/>
    </row>
    <row r="390" spans="1:1" ht="15.75" customHeight="1" x14ac:dyDescent="0.2">
      <c r="A390" s="221"/>
    </row>
    <row r="391" spans="1:1" ht="15.75" customHeight="1" x14ac:dyDescent="0.2">
      <c r="A391" s="221"/>
    </row>
    <row r="392" spans="1:1" ht="15.75" customHeight="1" x14ac:dyDescent="0.2">
      <c r="A392" s="221"/>
    </row>
    <row r="393" spans="1:1" ht="15.75" customHeight="1" x14ac:dyDescent="0.2">
      <c r="A393" s="221"/>
    </row>
    <row r="394" spans="1:1" ht="15.75" customHeight="1" x14ac:dyDescent="0.2">
      <c r="A394" s="221"/>
    </row>
    <row r="395" spans="1:1" ht="15.75" customHeight="1" x14ac:dyDescent="0.2">
      <c r="A395" s="221"/>
    </row>
    <row r="396" spans="1:1" ht="15.75" customHeight="1" x14ac:dyDescent="0.2">
      <c r="A396" s="221"/>
    </row>
    <row r="397" spans="1:1" ht="15.75" customHeight="1" x14ac:dyDescent="0.2">
      <c r="A397" s="221"/>
    </row>
    <row r="398" spans="1:1" ht="15.75" customHeight="1" x14ac:dyDescent="0.2">
      <c r="A398" s="221"/>
    </row>
    <row r="399" spans="1:1" ht="15.75" customHeight="1" x14ac:dyDescent="0.2">
      <c r="A399" s="221"/>
    </row>
    <row r="400" spans="1:1" ht="15.75" customHeight="1" x14ac:dyDescent="0.2">
      <c r="A400" s="221"/>
    </row>
    <row r="401" spans="1:1" ht="15.75" customHeight="1" x14ac:dyDescent="0.2">
      <c r="A401" s="221"/>
    </row>
    <row r="402" spans="1:1" ht="15.75" customHeight="1" x14ac:dyDescent="0.2">
      <c r="A402" s="221"/>
    </row>
    <row r="403" spans="1:1" ht="15.75" customHeight="1" x14ac:dyDescent="0.2">
      <c r="A403" s="221"/>
    </row>
    <row r="404" spans="1:1" ht="15.75" customHeight="1" x14ac:dyDescent="0.2">
      <c r="A404" s="221"/>
    </row>
    <row r="405" spans="1:1" ht="15.75" customHeight="1" x14ac:dyDescent="0.2">
      <c r="A405" s="221"/>
    </row>
    <row r="406" spans="1:1" ht="15.75" customHeight="1" x14ac:dyDescent="0.2">
      <c r="A406" s="221"/>
    </row>
    <row r="407" spans="1:1" ht="15.75" customHeight="1" x14ac:dyDescent="0.2">
      <c r="A407" s="221"/>
    </row>
    <row r="408" spans="1:1" ht="15.75" customHeight="1" x14ac:dyDescent="0.2">
      <c r="A408" s="221"/>
    </row>
    <row r="409" spans="1:1" ht="15.75" customHeight="1" x14ac:dyDescent="0.2">
      <c r="A409" s="221"/>
    </row>
    <row r="410" spans="1:1" ht="15.75" customHeight="1" x14ac:dyDescent="0.2">
      <c r="A410" s="221"/>
    </row>
    <row r="411" spans="1:1" ht="15.75" customHeight="1" x14ac:dyDescent="0.2">
      <c r="A411" s="221"/>
    </row>
    <row r="412" spans="1:1" ht="15.75" customHeight="1" x14ac:dyDescent="0.2">
      <c r="A412" s="221"/>
    </row>
    <row r="413" spans="1:1" ht="15.75" customHeight="1" x14ac:dyDescent="0.2">
      <c r="A413" s="221"/>
    </row>
    <row r="414" spans="1:1" ht="15.75" customHeight="1" x14ac:dyDescent="0.2">
      <c r="A414" s="221"/>
    </row>
    <row r="415" spans="1:1" ht="15.75" customHeight="1" x14ac:dyDescent="0.2">
      <c r="A415" s="221"/>
    </row>
    <row r="416" spans="1:1" ht="15.75" customHeight="1" x14ac:dyDescent="0.2">
      <c r="A416" s="221"/>
    </row>
    <row r="417" spans="1:1" ht="15.75" customHeight="1" x14ac:dyDescent="0.2">
      <c r="A417" s="221"/>
    </row>
    <row r="418" spans="1:1" ht="15.75" customHeight="1" x14ac:dyDescent="0.2">
      <c r="A418" s="221"/>
    </row>
    <row r="419" spans="1:1" ht="15.75" customHeight="1" x14ac:dyDescent="0.2">
      <c r="A419" s="221"/>
    </row>
    <row r="420" spans="1:1" ht="15.75" customHeight="1" x14ac:dyDescent="0.2">
      <c r="A420" s="221"/>
    </row>
    <row r="421" spans="1:1" ht="15.75" customHeight="1" x14ac:dyDescent="0.2">
      <c r="A421" s="221"/>
    </row>
    <row r="422" spans="1:1" ht="15.75" customHeight="1" x14ac:dyDescent="0.2">
      <c r="A422" s="221"/>
    </row>
    <row r="423" spans="1:1" ht="15.75" customHeight="1" x14ac:dyDescent="0.2">
      <c r="A423" s="221"/>
    </row>
    <row r="424" spans="1:1" ht="15.75" customHeight="1" x14ac:dyDescent="0.2">
      <c r="A424" s="221"/>
    </row>
    <row r="425" spans="1:1" ht="15.75" customHeight="1" x14ac:dyDescent="0.2">
      <c r="A425" s="221"/>
    </row>
    <row r="426" spans="1:1" ht="15.75" customHeight="1" x14ac:dyDescent="0.2">
      <c r="A426" s="221"/>
    </row>
    <row r="427" spans="1:1" ht="15.75" customHeight="1" x14ac:dyDescent="0.2">
      <c r="A427" s="221"/>
    </row>
    <row r="428" spans="1:1" ht="15.75" customHeight="1" x14ac:dyDescent="0.2">
      <c r="A428" s="221"/>
    </row>
    <row r="429" spans="1:1" ht="15.75" customHeight="1" x14ac:dyDescent="0.2">
      <c r="A429" s="221"/>
    </row>
    <row r="430" spans="1:1" ht="15.75" customHeight="1" x14ac:dyDescent="0.2">
      <c r="A430" s="221"/>
    </row>
    <row r="431" spans="1:1" ht="15.75" customHeight="1" x14ac:dyDescent="0.2">
      <c r="A431" s="221"/>
    </row>
    <row r="432" spans="1:1" ht="15.75" customHeight="1" x14ac:dyDescent="0.2">
      <c r="A432" s="221"/>
    </row>
    <row r="433" spans="1:1" ht="15.75" customHeight="1" x14ac:dyDescent="0.2">
      <c r="A433" s="221"/>
    </row>
    <row r="434" spans="1:1" ht="15.75" customHeight="1" x14ac:dyDescent="0.2">
      <c r="A434" s="221"/>
    </row>
    <row r="435" spans="1:1" ht="15.75" customHeight="1" x14ac:dyDescent="0.2">
      <c r="A435" s="221"/>
    </row>
    <row r="436" spans="1:1" ht="15.75" customHeight="1" x14ac:dyDescent="0.2">
      <c r="A436" s="221"/>
    </row>
    <row r="437" spans="1:1" ht="15.75" customHeight="1" x14ac:dyDescent="0.2">
      <c r="A437" s="221"/>
    </row>
    <row r="438" spans="1:1" ht="15.75" customHeight="1" x14ac:dyDescent="0.2">
      <c r="A438" s="221"/>
    </row>
    <row r="439" spans="1:1" ht="15.75" customHeight="1" x14ac:dyDescent="0.2">
      <c r="A439" s="221"/>
    </row>
    <row r="440" spans="1:1" ht="15.75" customHeight="1" x14ac:dyDescent="0.2">
      <c r="A440" s="221"/>
    </row>
    <row r="441" spans="1:1" ht="15.75" customHeight="1" x14ac:dyDescent="0.2">
      <c r="A441" s="221"/>
    </row>
    <row r="442" spans="1:1" ht="15.75" customHeight="1" x14ac:dyDescent="0.2">
      <c r="A442" s="221"/>
    </row>
    <row r="443" spans="1:1" ht="15.75" customHeight="1" x14ac:dyDescent="0.2">
      <c r="A443" s="221"/>
    </row>
    <row r="444" spans="1:1" ht="15.75" customHeight="1" x14ac:dyDescent="0.2">
      <c r="A444" s="221"/>
    </row>
    <row r="445" spans="1:1" ht="15.75" customHeight="1" x14ac:dyDescent="0.2">
      <c r="A445" s="221"/>
    </row>
    <row r="446" spans="1:1" ht="15.75" customHeight="1" x14ac:dyDescent="0.2">
      <c r="A446" s="221"/>
    </row>
    <row r="447" spans="1:1" ht="15.75" customHeight="1" x14ac:dyDescent="0.2">
      <c r="A447" s="221"/>
    </row>
    <row r="448" spans="1:1" ht="15.75" customHeight="1" x14ac:dyDescent="0.2">
      <c r="A448" s="221"/>
    </row>
    <row r="449" spans="1:1" ht="15.75" customHeight="1" x14ac:dyDescent="0.2">
      <c r="A449" s="221"/>
    </row>
    <row r="450" spans="1:1" ht="15.75" customHeight="1" x14ac:dyDescent="0.2">
      <c r="A450" s="221"/>
    </row>
    <row r="451" spans="1:1" ht="15.75" customHeight="1" x14ac:dyDescent="0.2">
      <c r="A451" s="221"/>
    </row>
    <row r="452" spans="1:1" ht="15.75" customHeight="1" x14ac:dyDescent="0.2">
      <c r="A452" s="221"/>
    </row>
    <row r="453" spans="1:1" ht="15.75" customHeight="1" x14ac:dyDescent="0.2">
      <c r="A453" s="221"/>
    </row>
    <row r="454" spans="1:1" ht="15.75" customHeight="1" x14ac:dyDescent="0.2">
      <c r="A454" s="221"/>
    </row>
    <row r="455" spans="1:1" ht="15.75" customHeight="1" x14ac:dyDescent="0.2">
      <c r="A455" s="221"/>
    </row>
    <row r="456" spans="1:1" ht="15.75" customHeight="1" x14ac:dyDescent="0.2">
      <c r="A456" s="221"/>
    </row>
    <row r="457" spans="1:1" ht="15.75" customHeight="1" x14ac:dyDescent="0.2">
      <c r="A457" s="221"/>
    </row>
    <row r="458" spans="1:1" ht="15.75" customHeight="1" x14ac:dyDescent="0.2">
      <c r="A458" s="221"/>
    </row>
    <row r="459" spans="1:1" ht="15.75" customHeight="1" x14ac:dyDescent="0.2">
      <c r="A459" s="221"/>
    </row>
    <row r="460" spans="1:1" ht="15.75" customHeight="1" x14ac:dyDescent="0.2">
      <c r="A460" s="221"/>
    </row>
    <row r="461" spans="1:1" ht="15.75" customHeight="1" x14ac:dyDescent="0.2">
      <c r="A461" s="221"/>
    </row>
    <row r="462" spans="1:1" ht="15.75" customHeight="1" x14ac:dyDescent="0.2">
      <c r="A462" s="221"/>
    </row>
    <row r="463" spans="1:1" ht="15.75" customHeight="1" x14ac:dyDescent="0.2">
      <c r="A463" s="221"/>
    </row>
    <row r="464" spans="1:1" ht="15.75" customHeight="1" x14ac:dyDescent="0.2">
      <c r="A464" s="221"/>
    </row>
    <row r="465" spans="1:1" ht="15.75" customHeight="1" x14ac:dyDescent="0.2">
      <c r="A465" s="221"/>
    </row>
    <row r="466" spans="1:1" ht="15.75" customHeight="1" x14ac:dyDescent="0.2">
      <c r="A466" s="221"/>
    </row>
    <row r="467" spans="1:1" ht="15.75" customHeight="1" x14ac:dyDescent="0.2">
      <c r="A467" s="221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89" customWidth="1"/>
    <col min="2" max="2" width="1.42578125" style="364" customWidth="1"/>
    <col min="3" max="3" width="3.7109375" style="364" customWidth="1"/>
    <col min="4" max="4" width="8.5703125" style="364" customWidth="1"/>
    <col min="5" max="5" width="8.140625" style="364" customWidth="1"/>
    <col min="6" max="6" width="75.85546875" style="364" customWidth="1"/>
    <col min="7" max="7" width="4.5703125" style="364" customWidth="1"/>
    <col min="8" max="8" width="10.7109375" style="364" customWidth="1"/>
    <col min="9" max="9" width="5" style="364" customWidth="1"/>
    <col min="10" max="10" width="10.85546875" style="365" customWidth="1"/>
    <col min="11" max="11" width="14.140625" style="289" customWidth="1"/>
    <col min="12" max="16384" width="9.140625" style="289"/>
  </cols>
  <sheetData>
    <row r="1" spans="2:10" x14ac:dyDescent="0.2">
      <c r="B1" s="290"/>
      <c r="C1" s="290"/>
      <c r="D1" s="290"/>
      <c r="E1" s="290"/>
      <c r="F1" s="290"/>
      <c r="G1" s="290"/>
      <c r="H1" s="290"/>
      <c r="I1" s="290"/>
      <c r="J1" s="289"/>
    </row>
    <row r="2" spans="2:10" ht="18" customHeight="1" x14ac:dyDescent="0.2">
      <c r="B2" s="536" t="s">
        <v>544</v>
      </c>
      <c r="C2" s="536"/>
      <c r="D2" s="536"/>
      <c r="E2" s="536"/>
      <c r="F2" s="536"/>
      <c r="G2" s="536"/>
      <c r="H2" s="536"/>
      <c r="I2" s="536"/>
      <c r="J2" s="289"/>
    </row>
    <row r="3" spans="2:10" ht="18" customHeight="1" x14ac:dyDescent="0.2">
      <c r="B3" s="291"/>
      <c r="C3" s="292"/>
      <c r="D3" s="292"/>
      <c r="E3" s="292"/>
      <c r="F3" s="292"/>
      <c r="G3" s="292"/>
      <c r="H3" s="292"/>
      <c r="I3" s="292"/>
      <c r="J3" s="289"/>
    </row>
    <row r="4" spans="2:10" ht="16.5" customHeight="1" x14ac:dyDescent="0.2">
      <c r="B4" s="537" t="s">
        <v>545</v>
      </c>
      <c r="C4" s="537"/>
      <c r="D4" s="537"/>
      <c r="E4" s="537"/>
      <c r="F4" s="537"/>
      <c r="G4" s="537"/>
      <c r="H4" s="537"/>
      <c r="I4" s="537"/>
      <c r="J4" s="289"/>
    </row>
    <row r="5" spans="2:10" ht="12.75" x14ac:dyDescent="0.2">
      <c r="B5" s="289"/>
      <c r="C5" s="289"/>
      <c r="D5" s="289"/>
      <c r="E5" s="289"/>
      <c r="F5" s="289"/>
      <c r="G5" s="289"/>
      <c r="H5" s="289"/>
      <c r="I5" s="289"/>
      <c r="J5" s="289"/>
    </row>
    <row r="6" spans="2:10" ht="13.9" customHeight="1" x14ac:dyDescent="0.2">
      <c r="B6" s="293"/>
      <c r="C6" s="294" t="s">
        <v>26</v>
      </c>
      <c r="D6" s="295" t="s">
        <v>546</v>
      </c>
      <c r="E6" s="296"/>
      <c r="F6" s="297"/>
      <c r="G6" s="298"/>
      <c r="H6" s="298"/>
      <c r="I6" s="298"/>
      <c r="J6" s="298"/>
    </row>
    <row r="7" spans="2:10" ht="13.9" customHeight="1" x14ac:dyDescent="0.2">
      <c r="B7" s="299"/>
      <c r="C7" s="299"/>
      <c r="D7" s="299"/>
      <c r="E7" s="299"/>
      <c r="F7" s="299"/>
      <c r="G7" s="299"/>
      <c r="H7" s="300"/>
      <c r="I7" s="299"/>
      <c r="J7" s="301"/>
    </row>
    <row r="8" spans="2:10" ht="18" x14ac:dyDescent="0.2">
      <c r="B8" s="302"/>
      <c r="C8" s="538" t="s">
        <v>547</v>
      </c>
      <c r="D8" s="538"/>
      <c r="E8" s="538"/>
      <c r="F8" s="538"/>
      <c r="G8" s="538"/>
      <c r="H8" s="538"/>
      <c r="I8" s="538"/>
      <c r="J8" s="538"/>
    </row>
    <row r="9" spans="2:10" ht="18" x14ac:dyDescent="0.2">
      <c r="B9" s="303"/>
      <c r="C9" s="304"/>
      <c r="D9" s="305"/>
      <c r="E9" s="305"/>
      <c r="F9" s="305"/>
      <c r="G9" s="305"/>
      <c r="H9" s="305"/>
      <c r="I9" s="305"/>
      <c r="J9" s="306"/>
    </row>
    <row r="10" spans="2:10" x14ac:dyDescent="0.2">
      <c r="B10" s="307"/>
      <c r="C10" s="307"/>
      <c r="D10" s="308">
        <v>1</v>
      </c>
      <c r="E10" s="309" t="s">
        <v>517</v>
      </c>
      <c r="F10" s="310" t="s">
        <v>548</v>
      </c>
      <c r="G10" s="310" t="s">
        <v>519</v>
      </c>
      <c r="H10" s="310" t="s">
        <v>0</v>
      </c>
      <c r="I10" s="311">
        <v>1</v>
      </c>
      <c r="J10" s="312"/>
    </row>
    <row r="11" spans="2:10" x14ac:dyDescent="0.2">
      <c r="B11" s="313"/>
      <c r="C11" s="313"/>
      <c r="D11" s="314">
        <v>2</v>
      </c>
      <c r="E11" s="315" t="s">
        <v>517</v>
      </c>
      <c r="F11" s="316" t="s">
        <v>549</v>
      </c>
      <c r="G11" s="317" t="s">
        <v>519</v>
      </c>
      <c r="H11" s="317" t="s">
        <v>0</v>
      </c>
      <c r="I11" s="318">
        <v>1</v>
      </c>
      <c r="J11" s="319"/>
    </row>
    <row r="12" spans="2:10" x14ac:dyDescent="0.2">
      <c r="B12" s="320"/>
      <c r="C12" s="320"/>
      <c r="D12" s="308">
        <v>3</v>
      </c>
      <c r="E12" s="320" t="s">
        <v>223</v>
      </c>
      <c r="F12" s="321" t="s">
        <v>550</v>
      </c>
      <c r="G12" s="321" t="s">
        <v>519</v>
      </c>
      <c r="H12" s="321" t="s">
        <v>0</v>
      </c>
      <c r="I12" s="322">
        <v>2</v>
      </c>
      <c r="J12" s="323"/>
    </row>
    <row r="13" spans="2:10" x14ac:dyDescent="0.2">
      <c r="B13" s="313"/>
      <c r="C13" s="313"/>
      <c r="D13" s="314">
        <v>4</v>
      </c>
      <c r="E13" s="315" t="s">
        <v>223</v>
      </c>
      <c r="F13" s="324" t="s">
        <v>551</v>
      </c>
      <c r="G13" s="317" t="s">
        <v>519</v>
      </c>
      <c r="H13" s="317" t="s">
        <v>0</v>
      </c>
      <c r="I13" s="318">
        <v>2</v>
      </c>
      <c r="J13" s="319"/>
    </row>
    <row r="14" spans="2:10" x14ac:dyDescent="0.2">
      <c r="B14" s="320"/>
      <c r="C14" s="320"/>
      <c r="D14" s="325">
        <v>5</v>
      </c>
      <c r="E14" s="326" t="s">
        <v>9</v>
      </c>
      <c r="F14" s="327" t="s">
        <v>552</v>
      </c>
      <c r="G14" s="328" t="s">
        <v>519</v>
      </c>
      <c r="H14" s="328" t="s">
        <v>1</v>
      </c>
      <c r="I14" s="329">
        <v>5</v>
      </c>
      <c r="J14" s="323"/>
    </row>
    <row r="15" spans="2:10" x14ac:dyDescent="0.2">
      <c r="B15" s="313"/>
      <c r="C15" s="313"/>
      <c r="D15" s="314">
        <v>6</v>
      </c>
      <c r="E15" s="315" t="s">
        <v>9</v>
      </c>
      <c r="F15" s="324" t="s">
        <v>553</v>
      </c>
      <c r="G15" s="317" t="s">
        <v>519</v>
      </c>
      <c r="H15" s="317" t="s">
        <v>1</v>
      </c>
      <c r="I15" s="318">
        <v>2</v>
      </c>
      <c r="J15" s="319"/>
    </row>
    <row r="16" spans="2:10" x14ac:dyDescent="0.2">
      <c r="B16" s="320"/>
      <c r="C16" s="320"/>
      <c r="D16" s="325">
        <v>7</v>
      </c>
      <c r="E16" s="330" t="s">
        <v>5</v>
      </c>
      <c r="F16" s="327" t="s">
        <v>554</v>
      </c>
      <c r="G16" s="328" t="s">
        <v>519</v>
      </c>
      <c r="H16" s="328" t="s">
        <v>1</v>
      </c>
      <c r="I16" s="329">
        <v>2</v>
      </c>
      <c r="J16" s="323"/>
    </row>
    <row r="17" spans="2:10" x14ac:dyDescent="0.2">
      <c r="B17" s="331"/>
      <c r="C17" s="313"/>
      <c r="D17" s="314">
        <v>8</v>
      </c>
      <c r="E17" s="315" t="s">
        <v>5</v>
      </c>
      <c r="F17" s="324" t="s">
        <v>555</v>
      </c>
      <c r="G17" s="317" t="s">
        <v>519</v>
      </c>
      <c r="H17" s="317" t="s">
        <v>1</v>
      </c>
      <c r="I17" s="318">
        <v>5</v>
      </c>
      <c r="J17" s="319"/>
    </row>
    <row r="18" spans="2:10" x14ac:dyDescent="0.2">
      <c r="B18" s="320"/>
      <c r="C18" s="320"/>
      <c r="D18" s="325">
        <v>9</v>
      </c>
      <c r="E18" s="326" t="s">
        <v>5</v>
      </c>
      <c r="F18" s="326" t="s">
        <v>556</v>
      </c>
      <c r="G18" s="328" t="s">
        <v>519</v>
      </c>
      <c r="H18" s="328" t="s">
        <v>1</v>
      </c>
      <c r="I18" s="329">
        <v>5</v>
      </c>
      <c r="J18" s="323"/>
    </row>
    <row r="19" spans="2:10" x14ac:dyDescent="0.2">
      <c r="B19" s="313"/>
      <c r="C19" s="313"/>
      <c r="D19" s="314">
        <v>10</v>
      </c>
      <c r="E19" s="315" t="s">
        <v>5</v>
      </c>
      <c r="F19" s="332" t="s">
        <v>557</v>
      </c>
      <c r="G19" s="317" t="s">
        <v>519</v>
      </c>
      <c r="H19" s="317" t="s">
        <v>1</v>
      </c>
      <c r="I19" s="318" t="s">
        <v>558</v>
      </c>
      <c r="J19" s="319"/>
    </row>
    <row r="20" spans="2:10" x14ac:dyDescent="0.2">
      <c r="B20" s="320"/>
      <c r="C20" s="320"/>
      <c r="D20" s="325">
        <v>11</v>
      </c>
      <c r="E20" s="326" t="s">
        <v>5</v>
      </c>
      <c r="F20" s="327" t="s">
        <v>559</v>
      </c>
      <c r="G20" s="328" t="s">
        <v>519</v>
      </c>
      <c r="H20" s="328" t="s">
        <v>1</v>
      </c>
      <c r="I20" s="329" t="s">
        <v>558</v>
      </c>
      <c r="J20" s="323"/>
    </row>
    <row r="21" spans="2:10" x14ac:dyDescent="0.2">
      <c r="B21" s="313"/>
      <c r="C21" s="313"/>
      <c r="D21" s="314">
        <v>12</v>
      </c>
      <c r="E21" s="315" t="s">
        <v>5</v>
      </c>
      <c r="F21" s="332" t="s">
        <v>560</v>
      </c>
      <c r="G21" s="317" t="s">
        <v>519</v>
      </c>
      <c r="H21" s="317" t="s">
        <v>1</v>
      </c>
      <c r="I21" s="318" t="s">
        <v>558</v>
      </c>
      <c r="J21" s="319"/>
    </row>
    <row r="22" spans="2:10" x14ac:dyDescent="0.2">
      <c r="B22" s="320"/>
      <c r="C22" s="320"/>
      <c r="D22" s="325">
        <v>13</v>
      </c>
      <c r="E22" s="326" t="s">
        <v>9</v>
      </c>
      <c r="F22" s="327" t="s">
        <v>27</v>
      </c>
      <c r="G22" s="328" t="s">
        <v>519</v>
      </c>
      <c r="H22" s="328" t="s">
        <v>1</v>
      </c>
      <c r="I22" s="329" t="s">
        <v>558</v>
      </c>
      <c r="J22" s="323"/>
    </row>
    <row r="23" spans="2:10" ht="12.75" x14ac:dyDescent="0.2">
      <c r="B23" s="332"/>
      <c r="C23" s="332"/>
      <c r="D23" s="314"/>
      <c r="E23" s="315"/>
      <c r="F23" s="332"/>
      <c r="G23" s="317" t="s">
        <v>519</v>
      </c>
      <c r="H23" s="317" t="s">
        <v>1</v>
      </c>
      <c r="I23" s="318" t="s">
        <v>558</v>
      </c>
      <c r="J23" s="319"/>
    </row>
    <row r="24" spans="2:10" ht="15.6" customHeight="1" x14ac:dyDescent="0.2">
      <c r="B24" s="327"/>
      <c r="C24" s="320"/>
      <c r="D24" s="325"/>
      <c r="E24" s="333"/>
      <c r="F24" s="334"/>
      <c r="G24" s="328" t="s">
        <v>519</v>
      </c>
      <c r="H24" s="328" t="s">
        <v>1</v>
      </c>
      <c r="I24" s="329" t="s">
        <v>558</v>
      </c>
      <c r="J24" s="323"/>
    </row>
    <row r="25" spans="2:10" ht="15.6" customHeight="1" x14ac:dyDescent="0.2">
      <c r="B25" s="332"/>
      <c r="C25" s="313"/>
      <c r="D25" s="314"/>
      <c r="E25" s="315"/>
      <c r="F25" s="335"/>
      <c r="G25" s="317"/>
      <c r="H25" s="317"/>
      <c r="I25" s="318"/>
      <c r="J25" s="319"/>
    </row>
    <row r="26" spans="2:10" x14ac:dyDescent="0.2">
      <c r="B26" s="320"/>
      <c r="C26" s="320"/>
      <c r="D26" s="325"/>
      <c r="E26" s="326"/>
      <c r="F26" s="334" t="s">
        <v>536</v>
      </c>
      <c r="G26" s="328"/>
      <c r="H26" s="328"/>
      <c r="I26" s="329"/>
      <c r="J26" s="323"/>
    </row>
    <row r="27" spans="2:10" x14ac:dyDescent="0.2">
      <c r="B27" s="336"/>
      <c r="C27" s="313"/>
      <c r="D27" s="314"/>
      <c r="E27" s="315"/>
      <c r="F27" s="335" t="s">
        <v>537</v>
      </c>
      <c r="G27" s="317"/>
      <c r="H27" s="317"/>
      <c r="I27" s="318"/>
      <c r="J27" s="319"/>
    </row>
    <row r="28" spans="2:10" x14ac:dyDescent="0.2">
      <c r="B28" s="337"/>
      <c r="C28" s="337"/>
      <c r="D28" s="325"/>
      <c r="E28" s="338"/>
      <c r="F28" s="334"/>
      <c r="G28" s="310"/>
      <c r="H28" s="310"/>
      <c r="I28" s="311"/>
      <c r="J28" s="339"/>
    </row>
    <row r="29" spans="2:10" x14ac:dyDescent="0.2">
      <c r="B29" s="340"/>
      <c r="C29" s="336"/>
      <c r="D29" s="341"/>
      <c r="E29" s="341"/>
      <c r="F29" s="342" t="s">
        <v>538</v>
      </c>
      <c r="G29" s="343"/>
      <c r="H29" s="343"/>
      <c r="I29" s="343"/>
      <c r="J29" s="344"/>
    </row>
    <row r="30" spans="2:10" x14ac:dyDescent="0.2">
      <c r="B30" s="345"/>
      <c r="C30" s="346"/>
      <c r="D30" s="347" t="s">
        <v>25</v>
      </c>
      <c r="E30" s="347"/>
      <c r="F30" s="334" t="s">
        <v>539</v>
      </c>
      <c r="G30" s="348"/>
      <c r="H30" s="348"/>
      <c r="I30" s="348"/>
      <c r="J30" s="339"/>
    </row>
    <row r="31" spans="2:10" ht="15.75" customHeight="1" x14ac:dyDescent="0.2">
      <c r="B31" s="349"/>
      <c r="C31" s="350"/>
      <c r="D31" s="335"/>
      <c r="E31" s="335"/>
      <c r="F31" s="335"/>
      <c r="G31" s="343"/>
      <c r="H31" s="343"/>
      <c r="I31" s="343"/>
      <c r="J31" s="344"/>
    </row>
    <row r="32" spans="2:10" ht="12.75" customHeight="1" x14ac:dyDescent="0.2">
      <c r="B32" s="351"/>
      <c r="C32" s="352"/>
      <c r="D32" s="353"/>
      <c r="E32" s="353"/>
      <c r="F32" s="334"/>
      <c r="G32" s="348"/>
      <c r="H32" s="348"/>
      <c r="I32" s="348"/>
      <c r="J32" s="339"/>
    </row>
    <row r="33" spans="2:10" ht="12.75" customHeight="1" x14ac:dyDescent="0.2">
      <c r="B33" s="343"/>
      <c r="C33" s="349"/>
      <c r="D33" s="354"/>
      <c r="E33" s="354"/>
      <c r="F33" s="335"/>
      <c r="G33" s="343"/>
      <c r="H33" s="343"/>
      <c r="I33" s="343"/>
      <c r="J33" s="344"/>
    </row>
    <row r="34" spans="2:10" ht="12.75" customHeight="1" x14ac:dyDescent="0.2">
      <c r="B34" s="355"/>
      <c r="C34" s="351"/>
      <c r="D34" s="353"/>
      <c r="E34" s="353"/>
      <c r="F34" s="334"/>
      <c r="G34" s="348"/>
      <c r="H34" s="348"/>
      <c r="I34" s="348"/>
      <c r="J34" s="339"/>
    </row>
    <row r="35" spans="2:10" ht="18" x14ac:dyDescent="0.2">
      <c r="B35" s="356"/>
      <c r="C35" s="343"/>
      <c r="D35" s="357"/>
      <c r="E35" s="343"/>
      <c r="F35" s="343"/>
      <c r="G35" s="343"/>
      <c r="H35" s="343"/>
      <c r="I35" s="343"/>
      <c r="J35" s="344"/>
    </row>
    <row r="36" spans="2:10" ht="15.75" customHeight="1" x14ac:dyDescent="0.2">
      <c r="B36" s="358"/>
      <c r="C36" s="355"/>
      <c r="D36" s="359"/>
      <c r="E36" s="360"/>
      <c r="F36" s="361"/>
      <c r="G36" s="360"/>
      <c r="H36" s="360"/>
      <c r="I36" s="362"/>
      <c r="J36" s="363"/>
    </row>
    <row r="37" spans="2:10" ht="18" x14ac:dyDescent="0.2">
      <c r="B37" s="358"/>
      <c r="C37" s="538"/>
      <c r="D37" s="539"/>
      <c r="E37" s="539"/>
      <c r="F37" s="539"/>
      <c r="G37" s="539"/>
      <c r="H37" s="539"/>
      <c r="I37" s="539"/>
      <c r="J37" s="539"/>
    </row>
    <row r="38" spans="2:10" ht="15.75" customHeight="1" x14ac:dyDescent="0.2">
      <c r="B38" s="289"/>
      <c r="C38" s="289"/>
      <c r="D38" s="289"/>
      <c r="E38" s="289"/>
      <c r="F38" s="289"/>
      <c r="G38" s="289"/>
      <c r="H38" s="289"/>
      <c r="I38" s="289"/>
      <c r="J38" s="289"/>
    </row>
    <row r="39" spans="2:10" ht="15.75" customHeight="1" x14ac:dyDescent="0.2">
      <c r="B39" s="289"/>
      <c r="C39" s="289"/>
      <c r="D39" s="289"/>
      <c r="E39" s="289"/>
      <c r="F39" s="289"/>
      <c r="G39" s="289"/>
      <c r="H39" s="289"/>
      <c r="I39" s="289"/>
      <c r="J39" s="289"/>
    </row>
    <row r="40" spans="2:10" ht="12.75" x14ac:dyDescent="0.2">
      <c r="B40" s="289"/>
      <c r="C40" s="289"/>
      <c r="D40" s="289"/>
      <c r="E40" s="289"/>
      <c r="F40" s="289"/>
      <c r="G40" s="289"/>
      <c r="H40" s="289"/>
      <c r="I40" s="289"/>
      <c r="J40" s="289"/>
    </row>
    <row r="41" spans="2:10" ht="13.9" customHeight="1" x14ac:dyDescent="0.2">
      <c r="B41" s="289"/>
      <c r="C41" s="289"/>
      <c r="D41" s="289"/>
      <c r="E41" s="289"/>
      <c r="F41" s="289"/>
      <c r="G41" s="289"/>
      <c r="H41" s="289"/>
      <c r="I41" s="289"/>
      <c r="J41" s="289"/>
    </row>
    <row r="42" spans="2:10" ht="13.9" customHeight="1" x14ac:dyDescent="0.2">
      <c r="B42" s="358"/>
      <c r="C42" s="358"/>
      <c r="D42" s="358"/>
      <c r="E42" s="358"/>
      <c r="F42" s="358"/>
      <c r="G42" s="358"/>
      <c r="H42" s="358"/>
      <c r="I42" s="358"/>
      <c r="J42" s="358"/>
    </row>
    <row r="43" spans="2:10" ht="12.75" x14ac:dyDescent="0.2">
      <c r="B43" s="289"/>
      <c r="C43" s="289"/>
      <c r="D43" s="289"/>
      <c r="E43" s="289"/>
      <c r="F43" s="289"/>
      <c r="G43" s="289"/>
      <c r="H43" s="289"/>
      <c r="I43" s="289"/>
      <c r="J43" s="289"/>
    </row>
    <row r="44" spans="2:10" ht="12.75" x14ac:dyDescent="0.2">
      <c r="B44" s="289"/>
      <c r="C44" s="289"/>
      <c r="D44" s="289"/>
      <c r="E44" s="289"/>
      <c r="F44" s="289"/>
      <c r="G44" s="289"/>
      <c r="H44" s="289"/>
      <c r="I44" s="289"/>
      <c r="J44" s="289"/>
    </row>
    <row r="45" spans="2:10" ht="12.75" x14ac:dyDescent="0.2">
      <c r="B45" s="289"/>
      <c r="C45" s="289"/>
      <c r="D45" s="289"/>
      <c r="E45" s="289"/>
      <c r="F45" s="289"/>
      <c r="G45" s="289"/>
      <c r="H45" s="289"/>
      <c r="I45" s="289"/>
      <c r="J45" s="289"/>
    </row>
    <row r="46" spans="2:10" ht="12.75" x14ac:dyDescent="0.2">
      <c r="B46" s="289"/>
      <c r="C46" s="289"/>
      <c r="D46" s="289"/>
      <c r="E46" s="289"/>
      <c r="F46" s="289"/>
      <c r="G46" s="289"/>
      <c r="H46" s="289"/>
      <c r="I46" s="289"/>
      <c r="J46" s="289"/>
    </row>
    <row r="47" spans="2:10" ht="12.75" x14ac:dyDescent="0.2">
      <c r="B47" s="289"/>
      <c r="C47" s="289"/>
      <c r="D47" s="289"/>
      <c r="E47" s="289"/>
      <c r="F47" s="289"/>
      <c r="G47" s="289"/>
      <c r="H47" s="289"/>
      <c r="I47" s="289"/>
      <c r="J47" s="289"/>
    </row>
    <row r="48" spans="2:10" ht="12.75" x14ac:dyDescent="0.2">
      <c r="B48" s="289"/>
      <c r="C48" s="289"/>
      <c r="D48" s="289"/>
      <c r="E48" s="289"/>
      <c r="F48" s="289"/>
      <c r="G48" s="289"/>
      <c r="H48" s="289"/>
      <c r="I48" s="289"/>
      <c r="J48" s="289"/>
    </row>
    <row r="49" spans="2:10" ht="12.75" x14ac:dyDescent="0.2">
      <c r="B49" s="289"/>
      <c r="C49" s="289"/>
      <c r="D49" s="289"/>
      <c r="E49" s="289"/>
      <c r="F49" s="289"/>
      <c r="G49" s="289"/>
      <c r="H49" s="289"/>
      <c r="I49" s="289"/>
      <c r="J49" s="289"/>
    </row>
    <row r="50" spans="2:10" ht="12.75" x14ac:dyDescent="0.2">
      <c r="B50" s="289"/>
      <c r="C50" s="289"/>
      <c r="D50" s="289"/>
      <c r="E50" s="289"/>
      <c r="F50" s="289"/>
      <c r="G50" s="289"/>
      <c r="H50" s="289"/>
      <c r="I50" s="289"/>
      <c r="J50" s="289"/>
    </row>
    <row r="51" spans="2:10" ht="12.75" x14ac:dyDescent="0.2">
      <c r="B51" s="289"/>
      <c r="C51" s="289"/>
      <c r="D51" s="289"/>
      <c r="E51" s="289"/>
      <c r="F51" s="289"/>
      <c r="G51" s="289"/>
      <c r="H51" s="289"/>
      <c r="I51" s="289"/>
      <c r="J51" s="289"/>
    </row>
    <row r="52" spans="2:10" ht="12.75" x14ac:dyDescent="0.2">
      <c r="B52" s="289"/>
      <c r="C52" s="289"/>
      <c r="D52" s="289"/>
      <c r="E52" s="289"/>
      <c r="F52" s="289"/>
      <c r="G52" s="289"/>
      <c r="H52" s="289"/>
      <c r="I52" s="289"/>
      <c r="J52" s="289"/>
    </row>
    <row r="53" spans="2:10" ht="12.75" x14ac:dyDescent="0.2">
      <c r="B53" s="289"/>
      <c r="C53" s="289"/>
      <c r="D53" s="289"/>
      <c r="E53" s="289"/>
      <c r="F53" s="289"/>
      <c r="G53" s="289"/>
      <c r="H53" s="289"/>
      <c r="I53" s="289"/>
      <c r="J53" s="289"/>
    </row>
    <row r="54" spans="2:10" ht="12.75" x14ac:dyDescent="0.2">
      <c r="B54" s="289"/>
      <c r="C54" s="289"/>
      <c r="D54" s="289"/>
      <c r="E54" s="289"/>
      <c r="F54" s="289"/>
      <c r="G54" s="289"/>
      <c r="H54" s="289"/>
      <c r="I54" s="289"/>
      <c r="J54" s="289"/>
    </row>
    <row r="55" spans="2:10" ht="12.75" x14ac:dyDescent="0.2">
      <c r="B55" s="289"/>
      <c r="C55" s="289"/>
      <c r="D55" s="289"/>
      <c r="E55" s="289"/>
      <c r="F55" s="289"/>
      <c r="G55" s="289"/>
      <c r="H55" s="289"/>
      <c r="I55" s="289"/>
      <c r="J55" s="289"/>
    </row>
    <row r="56" spans="2:10" ht="12.75" x14ac:dyDescent="0.2">
      <c r="B56" s="289"/>
      <c r="C56" s="289"/>
      <c r="D56" s="289"/>
      <c r="E56" s="289"/>
      <c r="F56" s="289"/>
      <c r="G56" s="289"/>
      <c r="H56" s="289"/>
      <c r="I56" s="289"/>
      <c r="J56" s="289"/>
    </row>
    <row r="57" spans="2:10" ht="12.75" x14ac:dyDescent="0.2">
      <c r="B57" s="289"/>
      <c r="C57" s="289"/>
      <c r="D57" s="289"/>
      <c r="E57" s="289"/>
      <c r="F57" s="289"/>
      <c r="G57" s="289"/>
      <c r="H57" s="289"/>
      <c r="I57" s="289"/>
      <c r="J57" s="289"/>
    </row>
    <row r="58" spans="2:10" ht="12.75" x14ac:dyDescent="0.2">
      <c r="B58" s="289"/>
      <c r="C58" s="289"/>
      <c r="D58" s="289"/>
      <c r="E58" s="289"/>
      <c r="F58" s="289"/>
      <c r="G58" s="289"/>
      <c r="H58" s="289"/>
      <c r="I58" s="289"/>
      <c r="J58" s="289"/>
    </row>
    <row r="59" spans="2:10" ht="12.75" x14ac:dyDescent="0.2">
      <c r="B59" s="289"/>
      <c r="C59" s="289"/>
      <c r="D59" s="289"/>
      <c r="E59" s="289"/>
      <c r="F59" s="289"/>
      <c r="G59" s="289"/>
      <c r="H59" s="289"/>
      <c r="I59" s="289"/>
      <c r="J59" s="289"/>
    </row>
    <row r="60" spans="2:10" ht="12.75" x14ac:dyDescent="0.2">
      <c r="B60" s="289"/>
      <c r="C60" s="289"/>
      <c r="D60" s="289"/>
      <c r="E60" s="289"/>
      <c r="F60" s="289"/>
      <c r="G60" s="289"/>
      <c r="H60" s="289"/>
      <c r="I60" s="289"/>
      <c r="J60" s="289"/>
    </row>
    <row r="61" spans="2:10" ht="12.75" x14ac:dyDescent="0.2">
      <c r="B61" s="289"/>
      <c r="C61" s="289"/>
      <c r="D61" s="289"/>
      <c r="E61" s="289"/>
      <c r="F61" s="289"/>
      <c r="G61" s="289"/>
      <c r="H61" s="289"/>
      <c r="I61" s="289"/>
      <c r="J61" s="289"/>
    </row>
    <row r="62" spans="2:10" ht="12.75" x14ac:dyDescent="0.2">
      <c r="B62" s="289"/>
      <c r="C62" s="289"/>
      <c r="D62" s="289"/>
      <c r="E62" s="289"/>
      <c r="F62" s="289"/>
      <c r="G62" s="289"/>
      <c r="H62" s="289"/>
      <c r="I62" s="289"/>
      <c r="J62" s="289"/>
    </row>
    <row r="63" spans="2:10" ht="12.75" x14ac:dyDescent="0.2">
      <c r="B63" s="289"/>
      <c r="C63" s="289"/>
      <c r="D63" s="289"/>
      <c r="E63" s="289"/>
      <c r="F63" s="289"/>
      <c r="G63" s="289"/>
      <c r="H63" s="289"/>
      <c r="I63" s="289"/>
      <c r="J63" s="289"/>
    </row>
    <row r="64" spans="2:10" ht="12.75" x14ac:dyDescent="0.2">
      <c r="B64" s="289"/>
      <c r="C64" s="289"/>
      <c r="D64" s="289"/>
      <c r="E64" s="289"/>
      <c r="F64" s="289"/>
      <c r="G64" s="289"/>
      <c r="H64" s="289"/>
      <c r="I64" s="289"/>
      <c r="J64" s="289"/>
    </row>
    <row r="65" spans="2:10" ht="12.75" x14ac:dyDescent="0.2">
      <c r="B65" s="289"/>
      <c r="C65" s="289"/>
      <c r="D65" s="289"/>
      <c r="E65" s="289"/>
      <c r="F65" s="289"/>
      <c r="G65" s="289"/>
      <c r="H65" s="289"/>
      <c r="I65" s="289"/>
      <c r="J65" s="289"/>
    </row>
    <row r="66" spans="2:10" ht="12.75" x14ac:dyDescent="0.2">
      <c r="B66" s="289"/>
      <c r="C66" s="289"/>
      <c r="D66" s="289"/>
      <c r="E66" s="289"/>
      <c r="F66" s="289"/>
      <c r="G66" s="289"/>
      <c r="H66" s="289"/>
      <c r="I66" s="289"/>
      <c r="J66" s="289"/>
    </row>
    <row r="67" spans="2:10" ht="12.75" x14ac:dyDescent="0.2">
      <c r="B67" s="289"/>
      <c r="C67" s="289"/>
      <c r="D67" s="289"/>
      <c r="E67" s="289"/>
      <c r="F67" s="289"/>
      <c r="G67" s="289"/>
      <c r="H67" s="289"/>
      <c r="I67" s="289"/>
      <c r="J67" s="289"/>
    </row>
    <row r="68" spans="2:10" ht="12.75" x14ac:dyDescent="0.2">
      <c r="B68" s="289"/>
      <c r="C68" s="289"/>
      <c r="D68" s="289"/>
      <c r="E68" s="289"/>
      <c r="F68" s="289"/>
      <c r="G68" s="289"/>
      <c r="H68" s="289"/>
      <c r="I68" s="289"/>
      <c r="J68" s="289"/>
    </row>
    <row r="69" spans="2:10" ht="12.75" x14ac:dyDescent="0.2">
      <c r="B69" s="289"/>
      <c r="C69" s="289"/>
      <c r="D69" s="289"/>
      <c r="E69" s="289"/>
      <c r="F69" s="289"/>
      <c r="G69" s="289"/>
      <c r="H69" s="289"/>
      <c r="I69" s="289"/>
      <c r="J69" s="289"/>
    </row>
    <row r="70" spans="2:10" ht="12.75" x14ac:dyDescent="0.2">
      <c r="B70" s="289"/>
      <c r="C70" s="289"/>
      <c r="D70" s="289"/>
      <c r="E70" s="289"/>
      <c r="F70" s="289"/>
      <c r="G70" s="289"/>
      <c r="H70" s="289"/>
      <c r="I70" s="289"/>
      <c r="J70" s="289"/>
    </row>
    <row r="71" spans="2:10" ht="12.75" x14ac:dyDescent="0.2">
      <c r="B71" s="289"/>
      <c r="C71" s="289"/>
      <c r="D71" s="289"/>
      <c r="E71" s="289"/>
      <c r="F71" s="289"/>
      <c r="G71" s="289"/>
      <c r="H71" s="289"/>
      <c r="I71" s="289"/>
      <c r="J71" s="289"/>
    </row>
    <row r="72" spans="2:10" ht="12.75" x14ac:dyDescent="0.2">
      <c r="B72" s="289"/>
      <c r="C72" s="289"/>
      <c r="D72" s="289"/>
      <c r="E72" s="289"/>
      <c r="F72" s="289"/>
      <c r="G72" s="289"/>
      <c r="H72" s="289"/>
      <c r="I72" s="289"/>
      <c r="J72" s="289"/>
    </row>
    <row r="73" spans="2:10" ht="12.75" x14ac:dyDescent="0.2">
      <c r="B73" s="289"/>
      <c r="C73" s="289"/>
      <c r="D73" s="289"/>
      <c r="E73" s="289"/>
      <c r="F73" s="289"/>
      <c r="G73" s="289"/>
      <c r="H73" s="289"/>
      <c r="I73" s="289"/>
      <c r="J73" s="289"/>
    </row>
    <row r="74" spans="2:10" ht="12.75" x14ac:dyDescent="0.2">
      <c r="B74" s="289"/>
      <c r="C74" s="289"/>
      <c r="D74" s="289"/>
      <c r="E74" s="289"/>
      <c r="F74" s="289"/>
      <c r="G74" s="289"/>
      <c r="H74" s="289"/>
      <c r="I74" s="289"/>
      <c r="J74" s="289"/>
    </row>
    <row r="75" spans="2:10" ht="12.75" x14ac:dyDescent="0.2">
      <c r="B75" s="289"/>
      <c r="C75" s="289"/>
      <c r="D75" s="289"/>
      <c r="E75" s="289"/>
      <c r="F75" s="289"/>
      <c r="G75" s="289"/>
      <c r="H75" s="289"/>
      <c r="I75" s="289"/>
      <c r="J75" s="289"/>
    </row>
    <row r="76" spans="2:10" ht="12.75" x14ac:dyDescent="0.2">
      <c r="B76" s="289"/>
      <c r="C76" s="289"/>
      <c r="D76" s="289"/>
      <c r="E76" s="289"/>
      <c r="F76" s="289"/>
      <c r="G76" s="289"/>
      <c r="H76" s="289"/>
      <c r="I76" s="289"/>
      <c r="J76" s="289"/>
    </row>
    <row r="77" spans="2:10" ht="12.75" x14ac:dyDescent="0.2">
      <c r="B77" s="289"/>
      <c r="C77" s="289"/>
      <c r="D77" s="289"/>
      <c r="E77" s="289"/>
      <c r="F77" s="289"/>
      <c r="G77" s="289"/>
      <c r="H77" s="289"/>
      <c r="I77" s="289"/>
      <c r="J77" s="289"/>
    </row>
    <row r="78" spans="2:10" ht="12.75" x14ac:dyDescent="0.2">
      <c r="B78" s="289"/>
      <c r="C78" s="289"/>
      <c r="D78" s="289"/>
      <c r="E78" s="289"/>
      <c r="F78" s="289"/>
      <c r="G78" s="289"/>
      <c r="H78" s="289"/>
      <c r="I78" s="289"/>
      <c r="J78" s="289"/>
    </row>
    <row r="79" spans="2:10" ht="12.75" x14ac:dyDescent="0.2">
      <c r="B79" s="289"/>
      <c r="C79" s="289"/>
      <c r="D79" s="289"/>
      <c r="E79" s="289"/>
      <c r="F79" s="289"/>
      <c r="G79" s="289"/>
      <c r="H79" s="289"/>
      <c r="I79" s="289"/>
      <c r="J79" s="289"/>
    </row>
    <row r="80" spans="2:10" ht="12.75" x14ac:dyDescent="0.2">
      <c r="B80" s="289"/>
      <c r="C80" s="289"/>
      <c r="D80" s="289"/>
      <c r="E80" s="289"/>
      <c r="F80" s="289"/>
      <c r="G80" s="289"/>
      <c r="H80" s="289"/>
      <c r="I80" s="289"/>
      <c r="J80" s="289"/>
    </row>
    <row r="81" spans="2:10" ht="12.75" x14ac:dyDescent="0.2">
      <c r="B81" s="289"/>
      <c r="C81" s="289"/>
      <c r="D81" s="289"/>
      <c r="E81" s="289"/>
      <c r="F81" s="289"/>
      <c r="G81" s="289"/>
      <c r="H81" s="289"/>
      <c r="I81" s="289"/>
      <c r="J81" s="289"/>
    </row>
    <row r="82" spans="2:10" ht="12.75" x14ac:dyDescent="0.2">
      <c r="B82" s="289"/>
      <c r="C82" s="289"/>
      <c r="D82" s="289"/>
      <c r="E82" s="289"/>
      <c r="F82" s="289"/>
      <c r="G82" s="289"/>
      <c r="H82" s="289"/>
      <c r="I82" s="289"/>
      <c r="J82" s="289"/>
    </row>
    <row r="83" spans="2:10" ht="12.75" x14ac:dyDescent="0.2">
      <c r="B83" s="289"/>
      <c r="C83" s="289"/>
      <c r="D83" s="289"/>
      <c r="E83" s="289"/>
      <c r="F83" s="289"/>
      <c r="G83" s="289"/>
      <c r="H83" s="289"/>
      <c r="I83" s="289"/>
      <c r="J83" s="289"/>
    </row>
    <row r="84" spans="2:10" ht="12.75" x14ac:dyDescent="0.2">
      <c r="B84" s="289"/>
      <c r="C84" s="289"/>
      <c r="D84" s="289"/>
      <c r="E84" s="289"/>
      <c r="F84" s="289"/>
      <c r="G84" s="289"/>
      <c r="H84" s="289"/>
      <c r="I84" s="289"/>
      <c r="J84" s="289"/>
    </row>
    <row r="85" spans="2:10" ht="12.75" x14ac:dyDescent="0.2">
      <c r="B85" s="289"/>
      <c r="C85" s="289"/>
      <c r="D85" s="289"/>
      <c r="E85" s="289"/>
      <c r="F85" s="289"/>
      <c r="G85" s="289"/>
      <c r="H85" s="289"/>
      <c r="I85" s="289"/>
      <c r="J85" s="289"/>
    </row>
    <row r="86" spans="2:10" ht="12.75" x14ac:dyDescent="0.2">
      <c r="B86" s="289"/>
      <c r="C86" s="289"/>
      <c r="D86" s="289"/>
      <c r="E86" s="289"/>
      <c r="F86" s="289"/>
      <c r="G86" s="289"/>
      <c r="H86" s="289"/>
      <c r="I86" s="289"/>
      <c r="J86" s="289"/>
    </row>
    <row r="87" spans="2:10" ht="12.75" x14ac:dyDescent="0.2">
      <c r="B87" s="289"/>
      <c r="C87" s="289"/>
      <c r="D87" s="289"/>
      <c r="E87" s="289"/>
      <c r="F87" s="289"/>
      <c r="G87" s="289"/>
      <c r="H87" s="289"/>
      <c r="I87" s="289"/>
      <c r="J87" s="289"/>
    </row>
    <row r="88" spans="2:10" ht="12.75" x14ac:dyDescent="0.2">
      <c r="B88" s="289"/>
      <c r="C88" s="289"/>
      <c r="D88" s="289"/>
      <c r="E88" s="289"/>
      <c r="F88" s="289"/>
      <c r="G88" s="289"/>
      <c r="H88" s="289"/>
      <c r="I88" s="289"/>
      <c r="J88" s="289"/>
    </row>
    <row r="89" spans="2:10" ht="12.75" x14ac:dyDescent="0.2">
      <c r="B89" s="289"/>
      <c r="C89" s="289"/>
      <c r="D89" s="289"/>
      <c r="E89" s="289"/>
      <c r="F89" s="289"/>
      <c r="G89" s="289"/>
      <c r="H89" s="289"/>
      <c r="I89" s="289"/>
      <c r="J89" s="289"/>
    </row>
    <row r="90" spans="2:10" ht="12.75" x14ac:dyDescent="0.2">
      <c r="B90" s="289"/>
      <c r="C90" s="289"/>
      <c r="D90" s="289"/>
      <c r="E90" s="289"/>
      <c r="F90" s="289"/>
      <c r="G90" s="289"/>
      <c r="H90" s="289"/>
      <c r="I90" s="289"/>
      <c r="J90" s="289"/>
    </row>
    <row r="91" spans="2:10" ht="12.75" x14ac:dyDescent="0.2">
      <c r="B91" s="289"/>
      <c r="C91" s="289"/>
      <c r="D91" s="289"/>
      <c r="E91" s="289"/>
      <c r="F91" s="289"/>
      <c r="G91" s="289"/>
      <c r="H91" s="289"/>
      <c r="I91" s="289"/>
      <c r="J91" s="289"/>
    </row>
    <row r="92" spans="2:10" ht="12.75" x14ac:dyDescent="0.2">
      <c r="B92" s="289"/>
      <c r="C92" s="289"/>
      <c r="D92" s="289"/>
      <c r="E92" s="289"/>
      <c r="F92" s="289"/>
      <c r="G92" s="289"/>
      <c r="H92" s="289"/>
      <c r="I92" s="289"/>
      <c r="J92" s="289"/>
    </row>
    <row r="93" spans="2:10" ht="12.75" x14ac:dyDescent="0.2">
      <c r="B93" s="289"/>
      <c r="C93" s="289"/>
      <c r="D93" s="289"/>
      <c r="E93" s="289"/>
      <c r="F93" s="289"/>
      <c r="G93" s="289"/>
      <c r="H93" s="289"/>
      <c r="I93" s="289"/>
      <c r="J93" s="289"/>
    </row>
    <row r="94" spans="2:10" ht="12.75" x14ac:dyDescent="0.2">
      <c r="B94" s="289"/>
      <c r="C94" s="289"/>
      <c r="D94" s="289"/>
      <c r="E94" s="289"/>
      <c r="F94" s="289"/>
      <c r="G94" s="289"/>
      <c r="H94" s="289"/>
      <c r="I94" s="289"/>
      <c r="J94" s="289"/>
    </row>
    <row r="95" spans="2:10" ht="12.75" x14ac:dyDescent="0.2">
      <c r="B95" s="289"/>
      <c r="C95" s="289"/>
      <c r="D95" s="289"/>
      <c r="E95" s="289"/>
      <c r="F95" s="289"/>
      <c r="G95" s="289"/>
      <c r="H95" s="289"/>
      <c r="I95" s="289"/>
      <c r="J95" s="289"/>
    </row>
    <row r="96" spans="2:10" ht="12.75" x14ac:dyDescent="0.2">
      <c r="B96" s="289"/>
      <c r="C96" s="289"/>
      <c r="D96" s="289"/>
      <c r="E96" s="289"/>
      <c r="F96" s="289"/>
      <c r="G96" s="289"/>
      <c r="H96" s="289"/>
      <c r="I96" s="289"/>
      <c r="J96" s="289"/>
    </row>
    <row r="97" spans="2:10" ht="12.75" x14ac:dyDescent="0.2">
      <c r="B97" s="289"/>
      <c r="C97" s="289"/>
      <c r="D97" s="289"/>
      <c r="E97" s="289"/>
      <c r="F97" s="289"/>
      <c r="G97" s="289"/>
      <c r="H97" s="289"/>
      <c r="I97" s="289"/>
      <c r="J97" s="289"/>
    </row>
    <row r="98" spans="2:10" ht="12.75" x14ac:dyDescent="0.2">
      <c r="B98" s="289"/>
      <c r="C98" s="289"/>
      <c r="D98" s="289"/>
      <c r="E98" s="289"/>
      <c r="F98" s="289"/>
      <c r="G98" s="289"/>
      <c r="H98" s="289"/>
      <c r="I98" s="289"/>
      <c r="J98" s="289"/>
    </row>
    <row r="99" spans="2:10" ht="12.75" x14ac:dyDescent="0.2">
      <c r="B99" s="289"/>
      <c r="C99" s="289"/>
      <c r="D99" s="289"/>
      <c r="E99" s="289"/>
      <c r="F99" s="289"/>
      <c r="G99" s="289"/>
      <c r="H99" s="289"/>
      <c r="I99" s="289"/>
      <c r="J99" s="289"/>
    </row>
    <row r="100" spans="2:10" ht="12.75" x14ac:dyDescent="0.2">
      <c r="B100" s="289"/>
      <c r="C100" s="289"/>
      <c r="D100" s="289"/>
      <c r="E100" s="289"/>
      <c r="F100" s="289"/>
      <c r="G100" s="289"/>
      <c r="H100" s="289"/>
      <c r="I100" s="289"/>
      <c r="J100" s="289"/>
    </row>
    <row r="101" spans="2:10" ht="12.75" x14ac:dyDescent="0.2">
      <c r="B101" s="289"/>
      <c r="C101" s="289"/>
      <c r="D101" s="289"/>
      <c r="E101" s="289"/>
      <c r="F101" s="289"/>
      <c r="G101" s="289"/>
      <c r="H101" s="289"/>
      <c r="I101" s="289"/>
      <c r="J101" s="289"/>
    </row>
    <row r="102" spans="2:10" ht="12.75" x14ac:dyDescent="0.2">
      <c r="B102" s="289"/>
      <c r="C102" s="289"/>
      <c r="D102" s="289"/>
      <c r="E102" s="289"/>
      <c r="F102" s="289"/>
      <c r="G102" s="289"/>
      <c r="H102" s="289"/>
      <c r="I102" s="289"/>
      <c r="J102" s="289"/>
    </row>
    <row r="103" spans="2:10" ht="12.75" x14ac:dyDescent="0.2">
      <c r="B103" s="289"/>
      <c r="C103" s="289"/>
      <c r="D103" s="289"/>
      <c r="E103" s="289"/>
      <c r="F103" s="289"/>
      <c r="G103" s="289"/>
      <c r="H103" s="289"/>
      <c r="I103" s="289"/>
      <c r="J103" s="289"/>
    </row>
    <row r="104" spans="2:10" ht="12.75" x14ac:dyDescent="0.2">
      <c r="B104" s="289"/>
      <c r="C104" s="289"/>
      <c r="D104" s="289"/>
      <c r="E104" s="289"/>
      <c r="F104" s="289"/>
      <c r="G104" s="289"/>
      <c r="H104" s="289"/>
      <c r="I104" s="289"/>
      <c r="J104" s="289"/>
    </row>
    <row r="105" spans="2:10" ht="12.75" x14ac:dyDescent="0.2">
      <c r="B105" s="289"/>
      <c r="C105" s="289"/>
      <c r="D105" s="289"/>
      <c r="E105" s="289"/>
      <c r="F105" s="289"/>
      <c r="G105" s="289"/>
      <c r="H105" s="289"/>
      <c r="I105" s="289"/>
      <c r="J105" s="289"/>
    </row>
    <row r="106" spans="2:10" ht="12.75" x14ac:dyDescent="0.2">
      <c r="B106" s="289"/>
      <c r="C106" s="289"/>
      <c r="D106" s="289"/>
      <c r="E106" s="289"/>
      <c r="F106" s="289"/>
      <c r="G106" s="289"/>
      <c r="H106" s="289"/>
      <c r="I106" s="289"/>
      <c r="J106" s="289"/>
    </row>
    <row r="107" spans="2:10" ht="12.75" x14ac:dyDescent="0.2">
      <c r="B107" s="289"/>
      <c r="C107" s="289"/>
      <c r="D107" s="289"/>
      <c r="E107" s="289"/>
      <c r="F107" s="289"/>
      <c r="G107" s="289"/>
      <c r="H107" s="289"/>
      <c r="I107" s="289"/>
      <c r="J107" s="289"/>
    </row>
    <row r="108" spans="2:10" ht="12.75" x14ac:dyDescent="0.2">
      <c r="B108" s="289"/>
      <c r="C108" s="289"/>
      <c r="D108" s="289"/>
      <c r="E108" s="289"/>
      <c r="F108" s="289"/>
      <c r="G108" s="289"/>
      <c r="H108" s="289"/>
      <c r="I108" s="289"/>
      <c r="J108" s="289"/>
    </row>
    <row r="109" spans="2:10" ht="12.75" x14ac:dyDescent="0.2">
      <c r="B109" s="289"/>
      <c r="C109" s="289"/>
      <c r="D109" s="289"/>
      <c r="E109" s="289"/>
      <c r="F109" s="289"/>
      <c r="G109" s="289"/>
      <c r="H109" s="289"/>
      <c r="I109" s="289"/>
      <c r="J109" s="289"/>
    </row>
    <row r="110" spans="2:10" ht="12.75" x14ac:dyDescent="0.2">
      <c r="B110" s="289"/>
      <c r="C110" s="289"/>
      <c r="D110" s="289"/>
      <c r="E110" s="289"/>
      <c r="F110" s="289"/>
      <c r="G110" s="289"/>
      <c r="H110" s="289"/>
      <c r="I110" s="289"/>
      <c r="J110" s="289"/>
    </row>
    <row r="111" spans="2:10" ht="12.75" x14ac:dyDescent="0.2">
      <c r="B111" s="289"/>
      <c r="C111" s="289"/>
      <c r="D111" s="289"/>
      <c r="E111" s="289"/>
      <c r="F111" s="289"/>
      <c r="G111" s="289"/>
      <c r="H111" s="289"/>
      <c r="I111" s="289"/>
      <c r="J111" s="289"/>
    </row>
    <row r="112" spans="2:10" ht="12.75" x14ac:dyDescent="0.2">
      <c r="B112" s="289"/>
      <c r="C112" s="289"/>
      <c r="D112" s="289"/>
      <c r="E112" s="289"/>
      <c r="F112" s="289"/>
      <c r="G112" s="289"/>
      <c r="H112" s="289"/>
      <c r="I112" s="289"/>
      <c r="J112" s="289"/>
    </row>
    <row r="113" spans="2:10" ht="12.75" x14ac:dyDescent="0.2">
      <c r="B113" s="289"/>
      <c r="C113" s="289"/>
      <c r="D113" s="289"/>
      <c r="E113" s="289"/>
      <c r="F113" s="289"/>
      <c r="G113" s="289"/>
      <c r="H113" s="289"/>
      <c r="I113" s="289"/>
      <c r="J113" s="289"/>
    </row>
    <row r="114" spans="2:10" ht="12.75" x14ac:dyDescent="0.2">
      <c r="B114" s="289"/>
      <c r="C114" s="289"/>
      <c r="D114" s="289"/>
      <c r="E114" s="289"/>
      <c r="F114" s="289"/>
      <c r="G114" s="289"/>
      <c r="H114" s="289"/>
      <c r="I114" s="289"/>
      <c r="J114" s="289"/>
    </row>
    <row r="115" spans="2:10" ht="12.75" x14ac:dyDescent="0.2">
      <c r="B115" s="289"/>
      <c r="C115" s="289"/>
      <c r="D115" s="289"/>
      <c r="E115" s="289"/>
      <c r="F115" s="289"/>
      <c r="G115" s="289"/>
      <c r="H115" s="289"/>
      <c r="I115" s="289"/>
      <c r="J115" s="289"/>
    </row>
    <row r="116" spans="2:10" ht="12.75" x14ac:dyDescent="0.2">
      <c r="B116" s="289"/>
      <c r="C116" s="289"/>
      <c r="D116" s="289"/>
      <c r="E116" s="289"/>
      <c r="F116" s="289"/>
      <c r="G116" s="289"/>
      <c r="H116" s="289"/>
      <c r="I116" s="289"/>
      <c r="J116" s="289"/>
    </row>
    <row r="117" spans="2:10" ht="12.75" x14ac:dyDescent="0.2">
      <c r="B117" s="289"/>
      <c r="C117" s="289"/>
      <c r="D117" s="289"/>
      <c r="E117" s="289"/>
      <c r="F117" s="289"/>
      <c r="G117" s="289"/>
      <c r="H117" s="289"/>
      <c r="I117" s="289"/>
      <c r="J117" s="289"/>
    </row>
    <row r="118" spans="2:10" ht="12.75" x14ac:dyDescent="0.2">
      <c r="B118" s="289"/>
      <c r="C118" s="289"/>
      <c r="D118" s="289"/>
      <c r="E118" s="289"/>
      <c r="F118" s="289"/>
      <c r="G118" s="289"/>
      <c r="H118" s="289"/>
      <c r="I118" s="289"/>
      <c r="J118" s="289"/>
    </row>
    <row r="119" spans="2:10" ht="12.75" x14ac:dyDescent="0.2">
      <c r="B119" s="289"/>
      <c r="C119" s="289"/>
      <c r="D119" s="289"/>
      <c r="E119" s="289"/>
      <c r="F119" s="289"/>
      <c r="G119" s="289"/>
      <c r="H119" s="289"/>
      <c r="I119" s="289"/>
      <c r="J119" s="289"/>
    </row>
    <row r="120" spans="2:10" ht="12.75" x14ac:dyDescent="0.2">
      <c r="B120" s="289"/>
      <c r="C120" s="289"/>
      <c r="D120" s="289"/>
      <c r="E120" s="289"/>
      <c r="F120" s="289"/>
      <c r="G120" s="289"/>
      <c r="H120" s="289"/>
      <c r="I120" s="289"/>
      <c r="J120" s="289"/>
    </row>
    <row r="121" spans="2:10" ht="12.75" x14ac:dyDescent="0.2">
      <c r="B121" s="289"/>
      <c r="C121" s="289"/>
      <c r="D121" s="289"/>
      <c r="E121" s="289"/>
      <c r="F121" s="289"/>
      <c r="G121" s="289"/>
      <c r="H121" s="289"/>
      <c r="I121" s="289"/>
      <c r="J121" s="289"/>
    </row>
    <row r="122" spans="2:10" ht="12.75" x14ac:dyDescent="0.2">
      <c r="B122" s="289"/>
      <c r="C122" s="289"/>
      <c r="D122" s="289"/>
      <c r="E122" s="289"/>
      <c r="F122" s="289"/>
      <c r="G122" s="289"/>
      <c r="H122" s="289"/>
      <c r="I122" s="289"/>
      <c r="J122" s="289"/>
    </row>
    <row r="123" spans="2:10" ht="12.75" x14ac:dyDescent="0.2">
      <c r="B123" s="289"/>
      <c r="C123" s="289"/>
      <c r="D123" s="289"/>
      <c r="E123" s="289"/>
      <c r="F123" s="289"/>
      <c r="G123" s="289"/>
      <c r="H123" s="289"/>
      <c r="I123" s="289"/>
      <c r="J123" s="289"/>
    </row>
    <row r="124" spans="2:10" ht="12.75" x14ac:dyDescent="0.2">
      <c r="B124" s="289"/>
      <c r="C124" s="289"/>
      <c r="D124" s="289"/>
      <c r="E124" s="289"/>
      <c r="F124" s="289"/>
      <c r="G124" s="289"/>
      <c r="H124" s="289"/>
      <c r="I124" s="289"/>
      <c r="J124" s="289"/>
    </row>
    <row r="125" spans="2:10" ht="12.75" x14ac:dyDescent="0.2">
      <c r="B125" s="289"/>
      <c r="C125" s="289"/>
      <c r="D125" s="289"/>
      <c r="E125" s="289"/>
      <c r="F125" s="289"/>
      <c r="G125" s="289"/>
      <c r="H125" s="289"/>
      <c r="I125" s="289"/>
      <c r="J125" s="289"/>
    </row>
    <row r="126" spans="2:10" ht="12.75" x14ac:dyDescent="0.2">
      <c r="B126" s="289"/>
      <c r="C126" s="289"/>
      <c r="D126" s="289"/>
      <c r="E126" s="289"/>
      <c r="F126" s="289"/>
      <c r="G126" s="289"/>
      <c r="H126" s="289"/>
      <c r="I126" s="289"/>
      <c r="J126" s="289"/>
    </row>
    <row r="127" spans="2:10" ht="12.75" x14ac:dyDescent="0.2">
      <c r="B127" s="289"/>
      <c r="C127" s="289"/>
      <c r="D127" s="289"/>
      <c r="E127" s="289"/>
      <c r="F127" s="289"/>
      <c r="G127" s="289"/>
      <c r="H127" s="289"/>
      <c r="I127" s="289"/>
      <c r="J127" s="289"/>
    </row>
    <row r="128" spans="2:10" ht="12.75" x14ac:dyDescent="0.2">
      <c r="B128" s="289"/>
      <c r="C128" s="289"/>
      <c r="D128" s="289"/>
      <c r="E128" s="289"/>
      <c r="F128" s="289"/>
      <c r="G128" s="289"/>
      <c r="H128" s="289"/>
      <c r="I128" s="289"/>
      <c r="J128" s="289"/>
    </row>
    <row r="129" spans="2:10" ht="12.75" x14ac:dyDescent="0.2">
      <c r="B129" s="289"/>
      <c r="C129" s="289"/>
      <c r="D129" s="289"/>
      <c r="E129" s="289"/>
      <c r="F129" s="289"/>
      <c r="G129" s="289"/>
      <c r="H129" s="289"/>
      <c r="I129" s="289"/>
      <c r="J129" s="289"/>
    </row>
    <row r="130" spans="2:10" ht="12.75" x14ac:dyDescent="0.2">
      <c r="B130" s="289"/>
      <c r="C130" s="289"/>
      <c r="D130" s="289"/>
      <c r="E130" s="289"/>
      <c r="F130" s="289"/>
      <c r="G130" s="289"/>
      <c r="H130" s="289"/>
      <c r="I130" s="289"/>
      <c r="J130" s="289"/>
    </row>
    <row r="131" spans="2:10" ht="12.75" x14ac:dyDescent="0.2">
      <c r="B131" s="289"/>
      <c r="C131" s="289"/>
      <c r="D131" s="289"/>
      <c r="E131" s="289"/>
      <c r="F131" s="289"/>
      <c r="G131" s="289"/>
      <c r="H131" s="289"/>
      <c r="I131" s="289"/>
      <c r="J131" s="289"/>
    </row>
    <row r="132" spans="2:10" ht="12.75" x14ac:dyDescent="0.2">
      <c r="B132" s="289"/>
      <c r="C132" s="289"/>
      <c r="D132" s="289"/>
      <c r="E132" s="289"/>
      <c r="F132" s="289"/>
      <c r="G132" s="289"/>
      <c r="H132" s="289"/>
      <c r="I132" s="289"/>
      <c r="J132" s="289"/>
    </row>
    <row r="133" spans="2:10" ht="12.75" x14ac:dyDescent="0.2">
      <c r="B133" s="289"/>
      <c r="C133" s="289"/>
      <c r="D133" s="289"/>
      <c r="E133" s="289"/>
      <c r="F133" s="289"/>
      <c r="G133" s="289"/>
      <c r="H133" s="289"/>
      <c r="I133" s="289"/>
      <c r="J133" s="289"/>
    </row>
    <row r="134" spans="2:10" ht="12.75" x14ac:dyDescent="0.2">
      <c r="B134" s="289"/>
      <c r="C134" s="289"/>
      <c r="D134" s="289"/>
      <c r="E134" s="289"/>
      <c r="F134" s="289"/>
      <c r="G134" s="289"/>
      <c r="H134" s="289"/>
      <c r="I134" s="289"/>
      <c r="J134" s="289"/>
    </row>
    <row r="135" spans="2:10" ht="12.75" x14ac:dyDescent="0.2">
      <c r="B135" s="289"/>
      <c r="C135" s="289"/>
      <c r="D135" s="289"/>
      <c r="E135" s="289"/>
      <c r="F135" s="289"/>
      <c r="G135" s="289"/>
      <c r="H135" s="289"/>
      <c r="I135" s="289"/>
      <c r="J135" s="289"/>
    </row>
    <row r="136" spans="2:10" ht="12.75" x14ac:dyDescent="0.2">
      <c r="B136" s="289"/>
      <c r="C136" s="289"/>
      <c r="D136" s="289"/>
      <c r="E136" s="289"/>
      <c r="F136" s="289"/>
      <c r="G136" s="289"/>
      <c r="H136" s="289"/>
      <c r="I136" s="289"/>
      <c r="J136" s="289"/>
    </row>
    <row r="137" spans="2:10" ht="12.75" x14ac:dyDescent="0.2">
      <c r="B137" s="289"/>
      <c r="C137" s="289"/>
      <c r="D137" s="289"/>
      <c r="E137" s="289"/>
      <c r="F137" s="289"/>
      <c r="G137" s="289"/>
      <c r="H137" s="289"/>
      <c r="I137" s="289"/>
      <c r="J137" s="289"/>
    </row>
    <row r="138" spans="2:10" ht="12.75" x14ac:dyDescent="0.2">
      <c r="B138" s="289"/>
      <c r="C138" s="289"/>
      <c r="D138" s="289"/>
      <c r="E138" s="289"/>
      <c r="F138" s="289"/>
      <c r="G138" s="289"/>
      <c r="H138" s="289"/>
      <c r="I138" s="289"/>
      <c r="J138" s="289"/>
    </row>
    <row r="139" spans="2:10" ht="12.75" x14ac:dyDescent="0.2">
      <c r="B139" s="289"/>
      <c r="C139" s="289"/>
      <c r="D139" s="289"/>
      <c r="E139" s="289"/>
      <c r="F139" s="289"/>
      <c r="G139" s="289"/>
      <c r="H139" s="289"/>
      <c r="I139" s="289"/>
      <c r="J139" s="289"/>
    </row>
    <row r="140" spans="2:10" ht="12.75" x14ac:dyDescent="0.2">
      <c r="B140" s="289"/>
      <c r="C140" s="289"/>
      <c r="D140" s="289"/>
      <c r="E140" s="289"/>
      <c r="F140" s="289"/>
      <c r="G140" s="289"/>
      <c r="H140" s="289"/>
      <c r="I140" s="289"/>
      <c r="J140" s="289"/>
    </row>
    <row r="141" spans="2:10" ht="12.75" x14ac:dyDescent="0.2">
      <c r="B141" s="289"/>
      <c r="C141" s="289"/>
      <c r="D141" s="289"/>
      <c r="E141" s="289"/>
      <c r="F141" s="289"/>
      <c r="G141" s="289"/>
      <c r="H141" s="289"/>
      <c r="I141" s="289"/>
      <c r="J141" s="289"/>
    </row>
    <row r="142" spans="2:10" ht="12.75" x14ac:dyDescent="0.2">
      <c r="B142" s="289"/>
      <c r="C142" s="289"/>
      <c r="D142" s="289"/>
      <c r="E142" s="289"/>
      <c r="F142" s="289"/>
      <c r="G142" s="289"/>
      <c r="H142" s="289"/>
      <c r="I142" s="289"/>
      <c r="J142" s="289"/>
    </row>
    <row r="143" spans="2:10" ht="12.75" x14ac:dyDescent="0.2">
      <c r="B143" s="289"/>
      <c r="C143" s="289"/>
      <c r="D143" s="289"/>
      <c r="E143" s="289"/>
      <c r="F143" s="289"/>
      <c r="G143" s="289"/>
      <c r="H143" s="289"/>
      <c r="I143" s="289"/>
      <c r="J143" s="289"/>
    </row>
    <row r="144" spans="2:10" ht="12.75" x14ac:dyDescent="0.2">
      <c r="B144" s="289"/>
      <c r="C144" s="289"/>
      <c r="D144" s="289"/>
      <c r="E144" s="289"/>
      <c r="F144" s="289"/>
      <c r="G144" s="289"/>
      <c r="H144" s="289"/>
      <c r="I144" s="289"/>
      <c r="J144" s="289"/>
    </row>
    <row r="145" spans="2:10" ht="12.75" x14ac:dyDescent="0.2">
      <c r="B145" s="289"/>
      <c r="C145" s="289"/>
      <c r="D145" s="289"/>
      <c r="E145" s="289"/>
      <c r="F145" s="289"/>
      <c r="G145" s="289"/>
      <c r="H145" s="289"/>
      <c r="I145" s="289"/>
      <c r="J145" s="289"/>
    </row>
    <row r="146" spans="2:10" ht="12.75" x14ac:dyDescent="0.2">
      <c r="B146" s="289"/>
      <c r="C146" s="289"/>
      <c r="D146" s="289"/>
      <c r="E146" s="289"/>
      <c r="F146" s="289"/>
      <c r="G146" s="289"/>
      <c r="H146" s="289"/>
      <c r="I146" s="289"/>
      <c r="J146" s="289"/>
    </row>
    <row r="147" spans="2:10" ht="12.75" x14ac:dyDescent="0.2">
      <c r="B147" s="289"/>
      <c r="C147" s="289"/>
      <c r="D147" s="289"/>
      <c r="E147" s="289"/>
      <c r="F147" s="289"/>
      <c r="G147" s="289"/>
      <c r="H147" s="289"/>
      <c r="I147" s="289"/>
      <c r="J147" s="289"/>
    </row>
    <row r="148" spans="2:10" ht="12.75" x14ac:dyDescent="0.2">
      <c r="B148" s="289"/>
      <c r="C148" s="289"/>
      <c r="D148" s="289"/>
      <c r="E148" s="289"/>
      <c r="F148" s="289"/>
      <c r="G148" s="289"/>
      <c r="H148" s="289"/>
      <c r="I148" s="289"/>
      <c r="J148" s="289"/>
    </row>
    <row r="149" spans="2:10" ht="12.75" x14ac:dyDescent="0.2">
      <c r="B149" s="289"/>
      <c r="C149" s="289"/>
      <c r="D149" s="289"/>
      <c r="E149" s="289"/>
      <c r="F149" s="289"/>
      <c r="G149" s="289"/>
      <c r="H149" s="289"/>
      <c r="I149" s="289"/>
      <c r="J149" s="289"/>
    </row>
    <row r="150" spans="2:10" ht="12.75" x14ac:dyDescent="0.2">
      <c r="B150" s="289"/>
      <c r="C150" s="289"/>
      <c r="D150" s="289"/>
      <c r="E150" s="289"/>
      <c r="F150" s="289"/>
      <c r="G150" s="289"/>
      <c r="H150" s="289"/>
      <c r="I150" s="289"/>
      <c r="J150" s="289"/>
    </row>
    <row r="151" spans="2:10" ht="12.75" x14ac:dyDescent="0.2">
      <c r="B151" s="289"/>
      <c r="C151" s="289"/>
      <c r="D151" s="289"/>
      <c r="E151" s="289"/>
      <c r="F151" s="289"/>
      <c r="G151" s="289"/>
      <c r="H151" s="289"/>
      <c r="I151" s="289"/>
      <c r="J151" s="289"/>
    </row>
    <row r="152" spans="2:10" ht="12.75" x14ac:dyDescent="0.2">
      <c r="B152" s="289"/>
      <c r="C152" s="289"/>
      <c r="D152" s="289"/>
      <c r="E152" s="289"/>
      <c r="F152" s="289"/>
      <c r="G152" s="289"/>
      <c r="H152" s="289"/>
      <c r="I152" s="289"/>
      <c r="J152" s="289"/>
    </row>
    <row r="153" spans="2:10" ht="12.75" x14ac:dyDescent="0.2">
      <c r="B153" s="289"/>
      <c r="C153" s="289"/>
      <c r="D153" s="289"/>
      <c r="E153" s="289"/>
      <c r="F153" s="289"/>
      <c r="G153" s="289"/>
      <c r="H153" s="289"/>
      <c r="I153" s="289"/>
      <c r="J153" s="289"/>
    </row>
    <row r="154" spans="2:10" ht="12.75" x14ac:dyDescent="0.2">
      <c r="B154" s="289"/>
      <c r="C154" s="289"/>
      <c r="D154" s="289"/>
      <c r="E154" s="289"/>
      <c r="F154" s="289"/>
      <c r="G154" s="289"/>
      <c r="H154" s="289"/>
      <c r="I154" s="289"/>
      <c r="J154" s="289"/>
    </row>
    <row r="155" spans="2:10" ht="12.75" x14ac:dyDescent="0.2">
      <c r="B155" s="289"/>
      <c r="C155" s="289"/>
      <c r="D155" s="289"/>
      <c r="E155" s="289"/>
      <c r="F155" s="289"/>
      <c r="G155" s="289"/>
      <c r="H155" s="289"/>
      <c r="I155" s="289"/>
      <c r="J155" s="289"/>
    </row>
    <row r="156" spans="2:10" ht="12.75" x14ac:dyDescent="0.2">
      <c r="B156" s="289"/>
      <c r="C156" s="289"/>
      <c r="D156" s="289"/>
      <c r="E156" s="289"/>
      <c r="F156" s="289"/>
      <c r="G156" s="289"/>
      <c r="H156" s="289"/>
      <c r="I156" s="289"/>
      <c r="J156" s="289"/>
    </row>
    <row r="157" spans="2:10" ht="12.75" x14ac:dyDescent="0.2">
      <c r="B157" s="289"/>
      <c r="C157" s="289"/>
      <c r="D157" s="289"/>
      <c r="E157" s="289"/>
      <c r="F157" s="289"/>
      <c r="G157" s="289"/>
      <c r="H157" s="289"/>
      <c r="I157" s="289"/>
      <c r="J157" s="289"/>
    </row>
    <row r="158" spans="2:10" ht="12.75" x14ac:dyDescent="0.2">
      <c r="B158" s="289"/>
      <c r="C158" s="289"/>
      <c r="D158" s="289"/>
      <c r="E158" s="289"/>
      <c r="F158" s="289"/>
      <c r="G158" s="289"/>
      <c r="H158" s="289"/>
      <c r="I158" s="289"/>
      <c r="J158" s="289"/>
    </row>
    <row r="159" spans="2:10" ht="12.75" x14ac:dyDescent="0.2">
      <c r="B159" s="289"/>
      <c r="C159" s="289"/>
      <c r="D159" s="289"/>
      <c r="E159" s="289"/>
      <c r="F159" s="289"/>
      <c r="G159" s="289"/>
      <c r="H159" s="289"/>
      <c r="I159" s="289"/>
      <c r="J159" s="289"/>
    </row>
    <row r="160" spans="2:10" ht="12.75" x14ac:dyDescent="0.2">
      <c r="B160" s="289"/>
      <c r="C160" s="289"/>
      <c r="D160" s="289"/>
      <c r="E160" s="289"/>
      <c r="F160" s="289"/>
      <c r="G160" s="289"/>
      <c r="H160" s="289"/>
      <c r="I160" s="289"/>
      <c r="J160" s="289"/>
    </row>
    <row r="161" spans="2:10" ht="12.75" x14ac:dyDescent="0.2">
      <c r="B161" s="289"/>
      <c r="C161" s="289"/>
      <c r="D161" s="289"/>
      <c r="E161" s="289"/>
      <c r="F161" s="289"/>
      <c r="G161" s="289"/>
      <c r="H161" s="289"/>
      <c r="I161" s="289"/>
      <c r="J161" s="289"/>
    </row>
    <row r="162" spans="2:10" ht="12.75" x14ac:dyDescent="0.2">
      <c r="B162" s="289"/>
      <c r="C162" s="289"/>
      <c r="D162" s="289"/>
      <c r="E162" s="289"/>
      <c r="F162" s="289"/>
      <c r="G162" s="289"/>
      <c r="H162" s="289"/>
      <c r="I162" s="289"/>
      <c r="J162" s="289"/>
    </row>
    <row r="163" spans="2:10" ht="12.75" x14ac:dyDescent="0.2">
      <c r="B163" s="289"/>
      <c r="C163" s="289"/>
      <c r="D163" s="289"/>
      <c r="E163" s="289"/>
      <c r="F163" s="289"/>
      <c r="G163" s="289"/>
      <c r="H163" s="289"/>
      <c r="I163" s="289"/>
      <c r="J163" s="289"/>
    </row>
    <row r="164" spans="2:10" ht="12.75" x14ac:dyDescent="0.2">
      <c r="B164" s="289"/>
      <c r="C164" s="289"/>
      <c r="D164" s="289"/>
      <c r="E164" s="289"/>
      <c r="F164" s="289"/>
      <c r="G164" s="289"/>
      <c r="H164" s="289"/>
      <c r="I164" s="289"/>
      <c r="J164" s="289"/>
    </row>
    <row r="165" spans="2:10" ht="12.75" x14ac:dyDescent="0.2">
      <c r="B165" s="289"/>
      <c r="C165" s="289"/>
      <c r="D165" s="289"/>
      <c r="E165" s="289"/>
      <c r="F165" s="289"/>
      <c r="G165" s="289"/>
      <c r="H165" s="289"/>
      <c r="I165" s="289"/>
      <c r="J165" s="289"/>
    </row>
    <row r="166" spans="2:10" ht="12.75" x14ac:dyDescent="0.2">
      <c r="B166" s="289"/>
      <c r="C166" s="289"/>
      <c r="D166" s="289"/>
      <c r="E166" s="289"/>
      <c r="F166" s="289"/>
      <c r="G166" s="289"/>
      <c r="H166" s="289"/>
      <c r="I166" s="289"/>
      <c r="J166" s="289"/>
    </row>
    <row r="167" spans="2:10" ht="12.75" x14ac:dyDescent="0.2">
      <c r="B167" s="289"/>
      <c r="C167" s="289"/>
      <c r="D167" s="289"/>
      <c r="E167" s="289"/>
      <c r="F167" s="289"/>
      <c r="G167" s="289"/>
      <c r="H167" s="289"/>
      <c r="I167" s="289"/>
      <c r="J167" s="289"/>
    </row>
    <row r="168" spans="2:10" ht="12.75" x14ac:dyDescent="0.2">
      <c r="B168" s="289"/>
      <c r="C168" s="289"/>
      <c r="D168" s="289"/>
      <c r="E168" s="289"/>
      <c r="F168" s="289"/>
      <c r="G168" s="289"/>
      <c r="H168" s="289"/>
      <c r="I168" s="289"/>
      <c r="J168" s="289"/>
    </row>
    <row r="169" spans="2:10" ht="12.75" x14ac:dyDescent="0.2">
      <c r="B169" s="289"/>
      <c r="C169" s="289"/>
      <c r="D169" s="289"/>
      <c r="E169" s="289"/>
      <c r="F169" s="289"/>
      <c r="G169" s="289"/>
      <c r="H169" s="289"/>
      <c r="I169" s="289"/>
      <c r="J169" s="289"/>
    </row>
    <row r="170" spans="2:10" ht="12.75" x14ac:dyDescent="0.2">
      <c r="B170" s="289"/>
      <c r="C170" s="289"/>
      <c r="D170" s="289"/>
      <c r="E170" s="289"/>
      <c r="F170" s="289"/>
      <c r="G170" s="289"/>
      <c r="H170" s="289"/>
      <c r="I170" s="289"/>
      <c r="J170" s="289"/>
    </row>
    <row r="171" spans="2:10" ht="12.75" x14ac:dyDescent="0.2">
      <c r="B171" s="289"/>
      <c r="C171" s="289"/>
      <c r="D171" s="289"/>
      <c r="E171" s="289"/>
      <c r="F171" s="289"/>
      <c r="G171" s="289"/>
      <c r="H171" s="289"/>
      <c r="I171" s="289"/>
      <c r="J171" s="289"/>
    </row>
    <row r="172" spans="2:10" ht="12.75" x14ac:dyDescent="0.2">
      <c r="B172" s="289"/>
      <c r="C172" s="289"/>
      <c r="D172" s="289"/>
      <c r="E172" s="289"/>
      <c r="F172" s="289"/>
      <c r="G172" s="289"/>
      <c r="H172" s="289"/>
      <c r="I172" s="289"/>
      <c r="J172" s="289"/>
    </row>
    <row r="173" spans="2:10" ht="12.75" x14ac:dyDescent="0.2">
      <c r="B173" s="289"/>
      <c r="C173" s="289"/>
      <c r="D173" s="289"/>
      <c r="E173" s="289"/>
      <c r="F173" s="289"/>
      <c r="G173" s="289"/>
      <c r="H173" s="289"/>
      <c r="I173" s="289"/>
      <c r="J173" s="289"/>
    </row>
    <row r="174" spans="2:10" ht="12.75" x14ac:dyDescent="0.2">
      <c r="B174" s="289"/>
      <c r="C174" s="289"/>
      <c r="D174" s="289"/>
      <c r="E174" s="289"/>
      <c r="F174" s="289"/>
      <c r="G174" s="289"/>
      <c r="H174" s="289"/>
      <c r="I174" s="289"/>
      <c r="J174" s="289"/>
    </row>
    <row r="175" spans="2:10" ht="12.75" x14ac:dyDescent="0.2">
      <c r="B175" s="289"/>
      <c r="C175" s="289"/>
      <c r="D175" s="289"/>
      <c r="E175" s="289"/>
      <c r="F175" s="289"/>
      <c r="G175" s="289"/>
      <c r="H175" s="289"/>
      <c r="I175" s="289"/>
      <c r="J175" s="289"/>
    </row>
    <row r="176" spans="2:10" ht="12.75" x14ac:dyDescent="0.2">
      <c r="B176" s="289"/>
      <c r="C176" s="289"/>
      <c r="D176" s="289"/>
      <c r="E176" s="289"/>
      <c r="F176" s="289"/>
      <c r="G176" s="289"/>
      <c r="H176" s="289"/>
      <c r="I176" s="289"/>
      <c r="J176" s="289"/>
    </row>
    <row r="177" spans="2:10" ht="12.75" x14ac:dyDescent="0.2">
      <c r="B177" s="289"/>
      <c r="C177" s="289"/>
      <c r="D177" s="289"/>
      <c r="E177" s="289"/>
      <c r="F177" s="289"/>
      <c r="G177" s="289"/>
      <c r="H177" s="289"/>
      <c r="I177" s="289"/>
      <c r="J177" s="289"/>
    </row>
    <row r="178" spans="2:10" ht="12.75" x14ac:dyDescent="0.2">
      <c r="B178" s="289"/>
      <c r="C178" s="289"/>
      <c r="D178" s="289"/>
      <c r="E178" s="289"/>
      <c r="F178" s="289"/>
      <c r="G178" s="289"/>
      <c r="H178" s="289"/>
      <c r="I178" s="289"/>
      <c r="J178" s="289"/>
    </row>
    <row r="179" spans="2:10" ht="12.75" x14ac:dyDescent="0.2">
      <c r="B179" s="289"/>
      <c r="C179" s="289"/>
      <c r="D179" s="289"/>
      <c r="E179" s="289"/>
      <c r="F179" s="289"/>
      <c r="G179" s="289"/>
      <c r="H179" s="289"/>
      <c r="I179" s="289"/>
      <c r="J179" s="289"/>
    </row>
    <row r="180" spans="2:10" ht="12.75" x14ac:dyDescent="0.2">
      <c r="B180" s="289"/>
      <c r="C180" s="289"/>
      <c r="D180" s="289"/>
      <c r="E180" s="289"/>
      <c r="F180" s="289"/>
      <c r="G180" s="289"/>
      <c r="H180" s="289"/>
      <c r="I180" s="289"/>
      <c r="J180" s="289"/>
    </row>
    <row r="181" spans="2:10" ht="12.75" x14ac:dyDescent="0.2">
      <c r="B181" s="289"/>
      <c r="C181" s="289"/>
      <c r="D181" s="289"/>
      <c r="E181" s="289"/>
      <c r="F181" s="289"/>
      <c r="G181" s="289"/>
      <c r="H181" s="289"/>
      <c r="I181" s="289"/>
      <c r="J181" s="289"/>
    </row>
    <row r="182" spans="2:10" ht="12.75" x14ac:dyDescent="0.2">
      <c r="B182" s="289"/>
      <c r="C182" s="289"/>
      <c r="D182" s="289"/>
      <c r="E182" s="289"/>
      <c r="F182" s="289"/>
      <c r="G182" s="289"/>
      <c r="H182" s="289"/>
      <c r="I182" s="289"/>
      <c r="J182" s="289"/>
    </row>
    <row r="183" spans="2:10" ht="12.75" x14ac:dyDescent="0.2">
      <c r="B183" s="289"/>
      <c r="C183" s="289"/>
      <c r="D183" s="289"/>
      <c r="E183" s="289"/>
      <c r="F183" s="289"/>
      <c r="G183" s="289"/>
      <c r="H183" s="289"/>
      <c r="I183" s="289"/>
      <c r="J183" s="289"/>
    </row>
    <row r="184" spans="2:10" ht="12.75" x14ac:dyDescent="0.2">
      <c r="B184" s="289"/>
      <c r="C184" s="289"/>
      <c r="D184" s="289"/>
      <c r="E184" s="289"/>
      <c r="F184" s="289"/>
      <c r="G184" s="289"/>
      <c r="H184" s="289"/>
      <c r="I184" s="289"/>
      <c r="J184" s="289"/>
    </row>
    <row r="185" spans="2:10" ht="12.75" x14ac:dyDescent="0.2">
      <c r="B185" s="289"/>
      <c r="C185" s="289"/>
      <c r="D185" s="289"/>
      <c r="E185" s="289"/>
      <c r="F185" s="289"/>
      <c r="G185" s="289"/>
      <c r="H185" s="289"/>
      <c r="I185" s="289"/>
      <c r="J185" s="289"/>
    </row>
    <row r="186" spans="2:10" ht="12.75" x14ac:dyDescent="0.2">
      <c r="B186" s="289"/>
      <c r="C186" s="289"/>
      <c r="D186" s="289"/>
      <c r="E186" s="289"/>
      <c r="F186" s="289"/>
      <c r="G186" s="289"/>
      <c r="H186" s="289"/>
      <c r="I186" s="289"/>
      <c r="J186" s="289"/>
    </row>
    <row r="187" spans="2:10" ht="12.75" x14ac:dyDescent="0.2">
      <c r="B187" s="289"/>
      <c r="C187" s="289"/>
      <c r="D187" s="289"/>
      <c r="E187" s="289"/>
      <c r="F187" s="289"/>
      <c r="G187" s="289"/>
      <c r="H187" s="289"/>
      <c r="I187" s="289"/>
      <c r="J187" s="289"/>
    </row>
    <row r="188" spans="2:10" ht="12.75" x14ac:dyDescent="0.2">
      <c r="B188" s="289"/>
      <c r="C188" s="289"/>
      <c r="D188" s="289"/>
      <c r="E188" s="289"/>
      <c r="F188" s="289"/>
      <c r="G188" s="289"/>
      <c r="H188" s="289"/>
      <c r="I188" s="289"/>
      <c r="J188" s="289"/>
    </row>
    <row r="189" spans="2:10" ht="12.75" x14ac:dyDescent="0.2">
      <c r="B189" s="289"/>
      <c r="C189" s="289"/>
      <c r="D189" s="289"/>
      <c r="E189" s="289"/>
      <c r="F189" s="289"/>
      <c r="G189" s="289"/>
      <c r="H189" s="289"/>
      <c r="I189" s="289"/>
      <c r="J189" s="289"/>
    </row>
    <row r="190" spans="2:10" ht="12.75" x14ac:dyDescent="0.2">
      <c r="B190" s="289"/>
      <c r="C190" s="289"/>
      <c r="D190" s="289"/>
      <c r="E190" s="289"/>
      <c r="F190" s="289"/>
      <c r="G190" s="289"/>
      <c r="H190" s="289"/>
      <c r="I190" s="289"/>
      <c r="J190" s="289"/>
    </row>
    <row r="191" spans="2:10" ht="12.75" x14ac:dyDescent="0.2">
      <c r="B191" s="289"/>
      <c r="C191" s="289"/>
      <c r="D191" s="289"/>
      <c r="E191" s="289"/>
      <c r="F191" s="289"/>
      <c r="G191" s="289"/>
      <c r="H191" s="289"/>
      <c r="I191" s="289"/>
      <c r="J191" s="289"/>
    </row>
    <row r="192" spans="2:10" ht="12.75" x14ac:dyDescent="0.2">
      <c r="B192" s="289"/>
      <c r="C192" s="289"/>
      <c r="D192" s="289"/>
      <c r="E192" s="289"/>
      <c r="F192" s="289"/>
      <c r="G192" s="289"/>
      <c r="H192" s="289"/>
      <c r="I192" s="289"/>
      <c r="J192" s="289"/>
    </row>
    <row r="193" spans="2:10" ht="12.75" x14ac:dyDescent="0.2">
      <c r="B193" s="289"/>
      <c r="C193" s="289"/>
      <c r="D193" s="289"/>
      <c r="E193" s="289"/>
      <c r="F193" s="289"/>
      <c r="G193" s="289"/>
      <c r="H193" s="289"/>
      <c r="I193" s="289"/>
      <c r="J193" s="289"/>
    </row>
    <row r="194" spans="2:10" ht="12.75" x14ac:dyDescent="0.2">
      <c r="B194" s="289"/>
      <c r="C194" s="289"/>
      <c r="D194" s="289"/>
      <c r="E194" s="289"/>
      <c r="F194" s="289"/>
      <c r="G194" s="289"/>
      <c r="H194" s="289"/>
      <c r="I194" s="289"/>
      <c r="J194" s="289"/>
    </row>
    <row r="195" spans="2:10" ht="12.75" x14ac:dyDescent="0.2">
      <c r="B195" s="289"/>
      <c r="C195" s="289"/>
      <c r="D195" s="289"/>
      <c r="E195" s="289"/>
      <c r="F195" s="289"/>
      <c r="G195" s="289"/>
      <c r="H195" s="289"/>
      <c r="I195" s="289"/>
      <c r="J195" s="289"/>
    </row>
    <row r="196" spans="2:10" ht="12.75" x14ac:dyDescent="0.2">
      <c r="B196" s="289"/>
      <c r="C196" s="289"/>
      <c r="D196" s="289"/>
      <c r="E196" s="289"/>
      <c r="F196" s="289"/>
      <c r="G196" s="289"/>
      <c r="H196" s="289"/>
      <c r="I196" s="289"/>
      <c r="J196" s="289"/>
    </row>
    <row r="197" spans="2:10" ht="12.75" x14ac:dyDescent="0.2">
      <c r="B197" s="289"/>
      <c r="C197" s="289"/>
      <c r="D197" s="289"/>
      <c r="E197" s="289"/>
      <c r="F197" s="289"/>
      <c r="G197" s="289"/>
      <c r="H197" s="289"/>
      <c r="I197" s="289"/>
      <c r="J197" s="289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A18" sqref="A18:I18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40" t="s">
        <v>11</v>
      </c>
      <c r="C1" s="540"/>
      <c r="D1" s="540"/>
      <c r="E1" s="540"/>
      <c r="F1" s="540"/>
      <c r="G1" s="540"/>
      <c r="H1" s="540"/>
      <c r="I1" s="29"/>
    </row>
    <row r="2" spans="1:10" ht="18" x14ac:dyDescent="0.2">
      <c r="A2" s="30"/>
      <c r="B2" s="543" t="s">
        <v>10</v>
      </c>
      <c r="C2" s="543"/>
      <c r="D2" s="543"/>
      <c r="E2" s="543"/>
      <c r="F2" s="543"/>
      <c r="G2" s="543"/>
      <c r="H2" s="543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41" t="str">
        <f>"CAC AGENDA -  " &amp; TEXT(Parameters!B4,"dddd yyyy-mm-dd") &amp; " 18:00 - 19:30"</f>
        <v>CAC AGENDA -  Sunday 2014-09-14 18:00 - 19:30</v>
      </c>
      <c r="B7" s="541"/>
      <c r="C7" s="541"/>
      <c r="D7" s="541"/>
      <c r="E7" s="541"/>
      <c r="F7" s="541"/>
      <c r="G7" s="541"/>
      <c r="H7" s="541"/>
      <c r="I7" s="541"/>
      <c r="J7" s="8"/>
    </row>
    <row r="8" spans="1:10" ht="20.25" x14ac:dyDescent="0.2">
      <c r="A8" s="124"/>
      <c r="B8" s="125"/>
      <c r="C8" s="125"/>
      <c r="D8" s="125"/>
      <c r="E8" s="125"/>
      <c r="F8" s="125"/>
      <c r="G8" s="15"/>
      <c r="H8" s="126" t="s">
        <v>66</v>
      </c>
      <c r="I8" s="21" t="s">
        <v>15</v>
      </c>
    </row>
    <row r="9" spans="1:10" ht="20.25" x14ac:dyDescent="0.2">
      <c r="A9" s="124"/>
      <c r="B9" s="127"/>
      <c r="C9" s="17">
        <v>1</v>
      </c>
      <c r="D9" s="128"/>
      <c r="E9" s="128" t="s">
        <v>18</v>
      </c>
      <c r="F9" s="1" t="s">
        <v>184</v>
      </c>
      <c r="G9" s="15"/>
      <c r="H9" s="129">
        <f>TIME(18,30,0)</f>
        <v>0.77083333333333337</v>
      </c>
      <c r="I9" s="130">
        <v>5</v>
      </c>
    </row>
    <row r="10" spans="1:10" ht="15" customHeight="1" x14ac:dyDescent="0.2">
      <c r="A10" s="124"/>
      <c r="B10" s="127"/>
      <c r="C10" s="1">
        <f t="shared" ref="C10:C15" si="0">C9+1</f>
        <v>2</v>
      </c>
      <c r="D10" s="1" t="s">
        <v>29</v>
      </c>
      <c r="E10" s="131" t="s">
        <v>13</v>
      </c>
      <c r="F10" s="1" t="s">
        <v>184</v>
      </c>
      <c r="G10" s="15"/>
      <c r="H10" s="16">
        <f t="shared" ref="H10:H15" si="1">H9+TIME(0,I9,0)</f>
        <v>0.77430555555555558</v>
      </c>
      <c r="I10" s="130">
        <v>10</v>
      </c>
    </row>
    <row r="11" spans="1:10" ht="20.25" x14ac:dyDescent="0.2">
      <c r="A11" s="124"/>
      <c r="B11" s="127"/>
      <c r="C11" s="1">
        <f t="shared" si="0"/>
        <v>3</v>
      </c>
      <c r="D11" s="1" t="s">
        <v>29</v>
      </c>
      <c r="E11" s="128" t="s">
        <v>12</v>
      </c>
      <c r="F11" s="1" t="s">
        <v>1</v>
      </c>
      <c r="G11" s="15"/>
      <c r="H11" s="16">
        <f t="shared" si="1"/>
        <v>0.78125</v>
      </c>
      <c r="I11" s="130">
        <v>80</v>
      </c>
    </row>
    <row r="12" spans="1:10" ht="20.25" x14ac:dyDescent="0.2">
      <c r="A12" s="124"/>
      <c r="B12" s="127"/>
      <c r="C12" s="1">
        <f t="shared" si="0"/>
        <v>4</v>
      </c>
      <c r="D12" s="1" t="s">
        <v>29</v>
      </c>
      <c r="E12" s="128" t="s">
        <v>74</v>
      </c>
      <c r="F12" s="1" t="s">
        <v>57</v>
      </c>
      <c r="G12" s="15"/>
      <c r="H12" s="16">
        <f t="shared" si="1"/>
        <v>0.83680555555555558</v>
      </c>
      <c r="I12" s="130">
        <v>15</v>
      </c>
    </row>
    <row r="13" spans="1:10" ht="20.25" x14ac:dyDescent="0.2">
      <c r="A13" s="124"/>
      <c r="B13" s="127"/>
      <c r="C13" s="1">
        <f t="shared" si="0"/>
        <v>5</v>
      </c>
      <c r="D13" s="1" t="s">
        <v>29</v>
      </c>
      <c r="E13" s="128" t="s">
        <v>72</v>
      </c>
      <c r="F13" s="1" t="s">
        <v>184</v>
      </c>
      <c r="G13" s="15"/>
      <c r="H13" s="16">
        <f t="shared" si="1"/>
        <v>0.84722222222222221</v>
      </c>
      <c r="I13" s="130">
        <v>10</v>
      </c>
    </row>
    <row r="14" spans="1:10" s="36" customFormat="1" ht="20.25" x14ac:dyDescent="0.2">
      <c r="A14" s="124"/>
      <c r="B14" s="127"/>
      <c r="C14" s="1">
        <f t="shared" si="0"/>
        <v>6</v>
      </c>
      <c r="D14" s="1" t="s">
        <v>5</v>
      </c>
      <c r="E14" s="128" t="s">
        <v>183</v>
      </c>
      <c r="F14" s="1" t="s">
        <v>184</v>
      </c>
      <c r="G14" s="15"/>
      <c r="H14" s="16">
        <f t="shared" si="1"/>
        <v>0.85416666666666663</v>
      </c>
      <c r="I14" s="130">
        <v>30</v>
      </c>
    </row>
    <row r="15" spans="1:10" ht="20.25" x14ac:dyDescent="0.2">
      <c r="A15" s="124"/>
      <c r="B15" s="127"/>
      <c r="C15" s="132">
        <f t="shared" si="0"/>
        <v>7</v>
      </c>
      <c r="D15" s="1" t="s">
        <v>28</v>
      </c>
      <c r="E15" s="128" t="s">
        <v>27</v>
      </c>
      <c r="F15" s="1"/>
      <c r="G15" s="15"/>
      <c r="H15" s="16">
        <f t="shared" si="1"/>
        <v>0.875</v>
      </c>
      <c r="I15" s="130" t="s">
        <v>25</v>
      </c>
    </row>
    <row r="18" spans="1:9" ht="18" x14ac:dyDescent="0.25">
      <c r="A18" s="541" t="str">
        <f>"CAC AGENDA -  " &amp; TEXT(Parameters!B4+4,"dddd yyyy-mm-dd") &amp; " 19:30 - 21:30"</f>
        <v>CAC AGENDA -  Thursday 2014-09-18 19:30 - 21:30</v>
      </c>
      <c r="B18" s="542"/>
      <c r="C18" s="542"/>
      <c r="D18" s="542"/>
      <c r="E18" s="542"/>
      <c r="F18" s="542"/>
      <c r="G18" s="542"/>
      <c r="H18" s="542"/>
      <c r="I18" s="542"/>
    </row>
    <row r="19" spans="1:9" ht="20.25" x14ac:dyDescent="0.2">
      <c r="A19" s="124"/>
      <c r="B19" s="125"/>
      <c r="C19" s="125"/>
      <c r="D19" s="125"/>
      <c r="E19" s="125"/>
      <c r="F19" s="125"/>
      <c r="G19" s="15"/>
      <c r="H19" s="126" t="s">
        <v>66</v>
      </c>
      <c r="I19" s="21" t="s">
        <v>15</v>
      </c>
    </row>
    <row r="20" spans="1:9" ht="20.25" x14ac:dyDescent="0.2">
      <c r="A20" s="124"/>
      <c r="B20" s="127"/>
      <c r="C20" s="17">
        <v>1</v>
      </c>
      <c r="D20" s="128"/>
      <c r="E20" s="128" t="s">
        <v>18</v>
      </c>
      <c r="F20" s="1" t="s">
        <v>184</v>
      </c>
      <c r="G20" s="15"/>
      <c r="H20" s="129">
        <f>TIME(19,30,0)</f>
        <v>0.8125</v>
      </c>
      <c r="I20" s="130">
        <v>5</v>
      </c>
    </row>
    <row r="21" spans="1:9" ht="20.25" x14ac:dyDescent="0.2">
      <c r="A21" s="124"/>
      <c r="B21" s="127"/>
      <c r="C21" s="1">
        <f>C20+1</f>
        <v>2</v>
      </c>
      <c r="D21" s="1" t="s">
        <v>29</v>
      </c>
      <c r="E21" s="131" t="s">
        <v>6</v>
      </c>
      <c r="F21" s="1" t="s">
        <v>182</v>
      </c>
      <c r="G21" s="15"/>
      <c r="H21" s="16">
        <f>H20+TIME(0,I20,0)</f>
        <v>0.81597222222222221</v>
      </c>
      <c r="I21" s="130">
        <v>20</v>
      </c>
    </row>
    <row r="22" spans="1:9" ht="20.25" x14ac:dyDescent="0.2">
      <c r="A22" s="124"/>
      <c r="B22" s="127"/>
      <c r="C22" s="1">
        <f>C21+1</f>
        <v>3</v>
      </c>
      <c r="D22" s="1" t="s">
        <v>29</v>
      </c>
      <c r="E22" s="128" t="s">
        <v>8</v>
      </c>
      <c r="F22" s="1" t="s">
        <v>182</v>
      </c>
      <c r="G22" s="15"/>
      <c r="H22" s="16">
        <f>H21+TIME(0,I21,0)</f>
        <v>0.82986111111111105</v>
      </c>
      <c r="I22" s="130">
        <v>20</v>
      </c>
    </row>
    <row r="23" spans="1:9" ht="20.25" x14ac:dyDescent="0.2">
      <c r="A23" s="124"/>
      <c r="B23" s="127"/>
      <c r="C23" s="1">
        <f>C22+1</f>
        <v>4</v>
      </c>
      <c r="D23" s="1" t="s">
        <v>29</v>
      </c>
      <c r="E23" s="128" t="s">
        <v>7</v>
      </c>
      <c r="F23" s="1" t="s">
        <v>80</v>
      </c>
      <c r="G23" s="15"/>
      <c r="H23" s="16">
        <f>H22+TIME(0,I22,0)</f>
        <v>0.84374999999999989</v>
      </c>
      <c r="I23" s="130">
        <v>40</v>
      </c>
    </row>
    <row r="24" spans="1:9" ht="20.25" x14ac:dyDescent="0.2">
      <c r="A24" s="124"/>
      <c r="B24" s="127"/>
      <c r="C24" s="1">
        <f>C23+1</f>
        <v>5</v>
      </c>
      <c r="D24" s="1" t="s">
        <v>29</v>
      </c>
      <c r="E24" s="128" t="s">
        <v>201</v>
      </c>
      <c r="F24" s="1" t="s">
        <v>184</v>
      </c>
      <c r="G24" s="15"/>
      <c r="H24" s="16">
        <f>H23+TIME(0,I23,0)</f>
        <v>0.87152777777777768</v>
      </c>
      <c r="I24" s="130">
        <v>0</v>
      </c>
    </row>
    <row r="25" spans="1:9" ht="20.25" x14ac:dyDescent="0.2">
      <c r="A25" s="124"/>
      <c r="B25" s="127"/>
      <c r="C25" s="1">
        <f>C24+1</f>
        <v>6</v>
      </c>
      <c r="D25" s="1" t="s">
        <v>9</v>
      </c>
      <c r="E25" s="128" t="s">
        <v>27</v>
      </c>
      <c r="F25" s="1" t="s">
        <v>184</v>
      </c>
      <c r="G25" s="15"/>
      <c r="H25" s="16">
        <f>H24+TIME(0,I24,0)</f>
        <v>0.87152777777777768</v>
      </c>
      <c r="I25" s="130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JTC1</vt:lpstr>
      <vt:lpstr>CAC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2014-08-13T10:18:16Z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