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7" r:id="rId7"/>
    <sheet name="Parameters" sheetId="782" r:id="rId8"/>
  </sheet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Agenda'!$A$1:$I$62</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5251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104" i="798" l="1"/>
  <c r="H103" i="798"/>
  <c r="F103" i="798"/>
  <c r="H102" i="798"/>
  <c r="F102" i="798"/>
  <c r="H101" i="798"/>
  <c r="F101" i="798"/>
  <c r="H98" i="798"/>
  <c r="F98" i="798"/>
  <c r="H95" i="798"/>
  <c r="F95" i="798"/>
  <c r="H91" i="798"/>
  <c r="F91" i="798"/>
  <c r="H88" i="798"/>
  <c r="F88" i="798"/>
  <c r="H86" i="798"/>
  <c r="F86" i="798"/>
  <c r="H82" i="798"/>
  <c r="F82" i="798"/>
  <c r="H81" i="798"/>
  <c r="F81" i="798"/>
  <c r="H80" i="798"/>
  <c r="F80" i="798"/>
  <c r="H79" i="798"/>
  <c r="F79" i="798"/>
  <c r="H78" i="798"/>
  <c r="F78" i="798"/>
  <c r="H77" i="798"/>
  <c r="F77" i="798"/>
  <c r="H76" i="798"/>
  <c r="F76" i="798"/>
  <c r="H75" i="798"/>
  <c r="F75" i="798"/>
  <c r="H74" i="798"/>
  <c r="F74" i="798"/>
  <c r="H71" i="798"/>
  <c r="F71" i="798"/>
  <c r="H70" i="798"/>
  <c r="F70" i="798"/>
  <c r="H69" i="798"/>
  <c r="G64" i="798"/>
  <c r="H63" i="798"/>
  <c r="F63" i="798"/>
  <c r="H61" i="798"/>
  <c r="F61" i="798"/>
  <c r="H60" i="798"/>
  <c r="F60" i="798"/>
  <c r="H58" i="798"/>
  <c r="F58" i="798"/>
  <c r="H57" i="798"/>
  <c r="F57" i="798"/>
  <c r="H56" i="798"/>
  <c r="F56" i="798"/>
  <c r="H55" i="798"/>
  <c r="F55" i="798"/>
  <c r="H54" i="798"/>
  <c r="F54" i="798"/>
  <c r="H53" i="798"/>
  <c r="F53" i="798"/>
  <c r="H52" i="798"/>
  <c r="F52" i="798"/>
  <c r="H51" i="798"/>
  <c r="F51" i="798"/>
  <c r="H50" i="798"/>
  <c r="F50" i="798"/>
  <c r="H46" i="798"/>
  <c r="F46" i="798"/>
  <c r="H45" i="798"/>
  <c r="F45" i="798"/>
  <c r="H44" i="798"/>
  <c r="F44" i="798"/>
  <c r="H43" i="798"/>
  <c r="F43" i="798"/>
  <c r="H42" i="798"/>
  <c r="F42" i="798"/>
  <c r="H41" i="798"/>
  <c r="F41" i="798"/>
  <c r="H40" i="798"/>
  <c r="F40" i="798"/>
  <c r="H39" i="798"/>
  <c r="F39" i="798"/>
  <c r="H36" i="798"/>
  <c r="F36" i="798"/>
  <c r="H35" i="798"/>
  <c r="F35" i="798"/>
  <c r="H34" i="798"/>
  <c r="F34" i="798"/>
  <c r="H33" i="798"/>
  <c r="F33" i="798"/>
  <c r="H32" i="798"/>
  <c r="F32" i="798"/>
  <c r="H31" i="798"/>
  <c r="F31" i="798"/>
  <c r="H30" i="798"/>
  <c r="F30" i="798"/>
  <c r="H29" i="798"/>
  <c r="F29" i="798"/>
  <c r="H28" i="798"/>
  <c r="F28" i="798"/>
  <c r="H27" i="798"/>
  <c r="F27" i="798"/>
  <c r="H26" i="798"/>
  <c r="F26" i="798"/>
  <c r="H25" i="798"/>
  <c r="F25" i="798"/>
  <c r="H23" i="798"/>
  <c r="F23" i="798"/>
  <c r="H19" i="798"/>
  <c r="F19" i="798"/>
  <c r="H18" i="798"/>
  <c r="F18" i="798"/>
  <c r="H17" i="798"/>
  <c r="F17" i="798"/>
  <c r="H16" i="798"/>
  <c r="F16" i="798"/>
  <c r="H15" i="798"/>
  <c r="A8" i="798"/>
  <c r="A3" i="798"/>
  <c r="A2" i="798"/>
  <c r="A1" i="798"/>
  <c r="H45" i="797"/>
  <c r="H46" i="797"/>
  <c r="H47" i="797"/>
  <c r="H48" i="797"/>
  <c r="H49" i="797"/>
  <c r="H50" i="797"/>
  <c r="H51" i="797"/>
  <c r="H34" i="797"/>
  <c r="H35" i="797"/>
  <c r="H36" i="797"/>
  <c r="H37" i="797"/>
  <c r="H38" i="797"/>
  <c r="H23" i="797"/>
  <c r="H24" i="797"/>
  <c r="H25" i="797"/>
  <c r="H26" i="797"/>
  <c r="H27" i="797"/>
  <c r="H28" i="797"/>
  <c r="H11" i="797"/>
  <c r="H12" i="797"/>
  <c r="H13" i="797"/>
  <c r="H14" i="797"/>
  <c r="H15" i="797"/>
  <c r="H16" i="797"/>
  <c r="H17" i="797"/>
  <c r="B1" i="779"/>
  <c r="B3" i="779"/>
  <c r="B5" i="782"/>
  <c r="B8"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67" authorId="0" shapeId="0">
      <text>
        <r>
          <rPr>
            <b/>
            <sz val="9"/>
            <color indexed="81"/>
            <rFont val="Tahoma"/>
            <family val="2"/>
          </rPr>
          <t>II - Information Item_x000D_
DT - Discussion Topic_x000D_
MI - Motion Internal_x000D_
ME - Motion External_x000D_
* - on Consent Agenda</t>
        </r>
      </text>
    </comment>
    <comment ref="G67" authorId="0" shapeId="0">
      <text>
        <r>
          <rPr>
            <b/>
            <sz val="9"/>
            <color indexed="81"/>
            <rFont val="Tahoma"/>
            <family val="2"/>
          </rPr>
          <t>Duration of item in minutes</t>
        </r>
      </text>
    </comment>
  </commentList>
</comments>
</file>

<file path=xl/sharedStrings.xml><?xml version="1.0" encoding="utf-8"?>
<sst xmlns="http://schemas.openxmlformats.org/spreadsheetml/2006/main" count="538" uniqueCount="301">
  <si>
    <t>All</t>
  </si>
  <si>
    <t>DT</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</si>
  <si>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</si>
  <si>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</si>
  <si>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</si>
  <si>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</si>
  <si>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</si>
  <si>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</si>
  <si>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</si>
  <si>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</si>
  <si>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</si>
  <si>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</si>
  <si>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</si>
  <si>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</si>
  <si>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</si>
  <si>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</si>
  <si>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</si>
  <si>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</si>
  <si>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</si>
  <si>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</si>
  <si>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</si>
  <si>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</si>
  <si>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</si>
  <si>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</si>
  <si>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</si>
  <si>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</si>
  <si>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</si>
  <si>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</si>
  <si>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</si>
  <si>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</si>
  <si>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</si>
  <si>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</si>
  <si>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</si>
  <si>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</si>
  <si>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</si>
  <si>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</si>
  <si>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Rosdahl</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</si>
  <si>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</si>
  <si>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</si>
  <si>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</si>
  <si>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</si>
  <si>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</si>
  <si>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</si>
  <si>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</si>
  <si>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</si>
  <si>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</si>
  <si>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</si>
  <si>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</si>
  <si>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Adrian Stephens, 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</si>
  <si>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</si>
  <si>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</si>
  <si>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</si>
  <si>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</si>
  <si>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</si>
  <si>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</si>
  <si>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</si>
  <si>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</si>
  <si>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</si>
  <si>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</si>
  <si>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</si>
  <si>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</si>
  <si>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</si>
  <si>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</si>
  <si>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</si>
  <si>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</si>
  <si>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</si>
  <si>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</si>
  <si>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</si>
  <si>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</si>
  <si>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</si>
  <si>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</si>
  <si>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</si>
  <si>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</si>
  <si>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</si>
  <si>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</si>
  <si>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</si>
  <si>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</si>
  <si>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</si>
  <si>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</si>
  <si>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</si>
  <si>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</si>
  <si>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</si>
  <si>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</si>
  <si>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</si>
  <si>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Stephens</t>
  </si>
  <si>
    <t>Opening report</t>
  </si>
  <si>
    <t>Supplementary Material</t>
  </si>
  <si>
    <t>Closing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</si>
  <si>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</si>
  <si>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</si>
  <si>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</si>
  <si>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</si>
  <si>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</si>
  <si>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</si>
  <si>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</si>
  <si>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</si>
  <si>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</si>
  <si>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</si>
  <si>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</si>
  <si>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</si>
  <si>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</si>
  <si>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</si>
  <si>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</si>
  <si>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</si>
  <si>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</si>
  <si>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</si>
  <si>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</si>
  <si>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</si>
  <si>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</si>
  <si>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</si>
  <si>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</si>
  <si>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</si>
  <si>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</si>
  <si>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</si>
  <si>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</si>
  <si>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</si>
  <si>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</si>
  <si>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</si>
  <si>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</si>
  <si>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</si>
  <si>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</si>
  <si>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</si>
  <si>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</si>
  <si>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</si>
  <si>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</si>
  <si>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</si>
  <si>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</si>
  <si>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</si>
  <si>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</si>
  <si>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</si>
  <si>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</si>
  <si>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</si>
  <si>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</si>
  <si>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</si>
  <si>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</si>
  <si>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</si>
  <si>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</si>
  <si>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</si>
  <si>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</si>
  <si>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</si>
  <si>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</si>
  <si>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</si>
  <si>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</si>
  <si>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</si>
  <si>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</si>
  <si>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</si>
  <si>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</si>
  <si>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</si>
  <si>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</si>
  <si>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</si>
  <si>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</si>
  <si>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</si>
  <si>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</si>
  <si>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</si>
  <si>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</si>
  <si>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</si>
  <si>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Other Anouncements</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</si>
  <si>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</si>
  <si>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</si>
  <si>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</si>
  <si>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</si>
  <si>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</si>
  <si>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</si>
  <si>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</si>
  <si>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</si>
  <si>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</si>
  <si>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</si>
  <si>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</si>
  <si>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</si>
  <si>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</si>
  <si>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</si>
  <si>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</si>
  <si>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</si>
  <si>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Breakfast, breaks, BoF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</si>
  <si>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</si>
  <si>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</si>
  <si>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</si>
  <si>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</si>
  <si>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</si>
  <si>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</si>
  <si>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</si>
  <si>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</si>
  <si>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</si>
  <si>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</si>
  <si>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</si>
  <si>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</si>
  <si>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</si>
  <si>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</si>
  <si>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</si>
  <si>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</si>
  <si>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</si>
  <si>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</si>
  <si>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</si>
  <si>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</si>
  <si>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</si>
  <si>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</si>
  <si>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</si>
  <si>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</si>
  <si>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</si>
  <si>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</si>
  <si>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</si>
  <si>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</si>
  <si>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</si>
  <si>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</si>
  <si>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</si>
  <si>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</si>
  <si>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</si>
  <si>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</si>
  <si>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</si>
  <si>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</si>
  <si>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</si>
  <si>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</si>
  <si>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</si>
  <si>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</si>
  <si>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</si>
  <si>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</si>
  <si>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</si>
  <si>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</si>
  <si>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</si>
  <si>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Nov 2014 Tutorials and Birds of a Feather (BoF)</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</si>
  <si>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</si>
  <si>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</si>
  <si>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</si>
  <si>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</si>
  <si>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</si>
  <si>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</si>
  <si>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</si>
  <si>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</si>
  <si>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</si>
  <si>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</si>
  <si>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</si>
  <si>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</si>
  <si>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</si>
  <si>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</si>
  <si>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</si>
  <si>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</si>
  <si>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Embedded Agendas</t>
  </si>
  <si>
    <t>WG11</t>
  </si>
  <si>
    <t>IEEE 802.11 Working Group</t>
  </si>
  <si>
    <t>TGaj</t>
  </si>
  <si>
    <t>China Millimeter-Wave Task Group</t>
  </si>
  <si>
    <t>IEEE 802 LMSC rules changes</t>
  </si>
  <si>
    <t xml:space="preserve">        2.1.2.9</t>
  </si>
  <si>
    <t>Reminder about wireless chairs meeting</t>
  </si>
  <si>
    <t xml:space="preserve">    7.3</t>
  </si>
  <si>
    <t>doc.: IEEE 802.11-14/996r0</t>
  </si>
  <si>
    <t>Sept 2014</t>
  </si>
  <si>
    <t>Tentative Agenda Sept 2014 China Interim</t>
  </si>
  <si>
    <t>147.5th IEEE 802.11 WIRELESS LOCAL AREA NETWORKS SESSION</t>
  </si>
  <si>
    <t>Sofitel Luxury Hotel, Chengdu, China</t>
  </si>
  <si>
    <t>Sept 9-10, 2014</t>
  </si>
  <si>
    <t>WG China Interim Agenda</t>
  </si>
  <si>
    <t>https://mentor.ieee.org/802.11/dcn/11-14-0996</t>
  </si>
  <si>
    <t>https://mentor.ieee.org/802.11/dcn/11-14-0998</t>
  </si>
  <si>
    <t>https://mentor.ieee.org/802.11/dcn/11-14-0999</t>
  </si>
  <si>
    <t>Changes</t>
  </si>
  <si>
    <t>Front table introductions.</t>
  </si>
  <si>
    <t>Documentation project status</t>
  </si>
  <si>
    <t>https://mentor.ieee.org/802.11/dcn/11-14-</t>
  </si>
  <si>
    <t>TASK GROUP AJ OBJECTIVES FOR THIS SESSION</t>
  </si>
  <si>
    <t>IEEE 802.11aj China Milli-Meter Wave (CMMW)</t>
  </si>
  <si>
    <t>CHAIR - Xiaoming Peng (I2R)</t>
  </si>
  <si>
    <t>-</t>
  </si>
  <si>
    <t>TASK GROUP AJ AGENDA - Tuesday, Sept 09, 2014 - 10:30 - 12:30</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</si>
  <si>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</si>
  <si>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</si>
  <si>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</si>
  <si>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</si>
  <si>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</si>
  <si>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</si>
  <si>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</si>
  <si>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</si>
  <si>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Editor Report of CIDs from CC20</t>
  </si>
  <si>
    <t>Presentation of CIDs from CC20</t>
  </si>
  <si>
    <t>TASK GROUP AJ AGENDA - Tuesday, Sept 09, 2014 - 13:30 - 15:30</t>
  </si>
  <si>
    <t>Proposal Presentation 1 for CIDs received from CC20</t>
  </si>
  <si>
    <t>Propsoal Presentation 2 for CIDs received from CC20</t>
  </si>
  <si>
    <t>Propsoal Presentation 3 for CIDs received from CC20</t>
  </si>
  <si>
    <t>TASK GROUP AJ AGENDA - Tuesday, Sept 09, 2014 - 16:00 - 18:00</t>
  </si>
  <si>
    <t>Propsoal Presentation 4 for CIDs received from CC20</t>
  </si>
  <si>
    <t>Propsoal Presentation 5 for CIDs received from CC20</t>
  </si>
  <si>
    <t>New technique proposal 1 for 45GHz</t>
  </si>
  <si>
    <t>New technique proposal 2 for 45GHz</t>
  </si>
  <si>
    <t>TASK GROUP AJ AGENDA - Wednesday, Sept 10, 2014 - 09:00 - 10:00</t>
  </si>
  <si>
    <t>New technique proposal 3 for 45GHz</t>
  </si>
  <si>
    <t>New technique proposal 4 for 45GHz</t>
  </si>
  <si>
    <t>Motion</t>
  </si>
  <si>
    <t>Plan for November 2014 meeting</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</si>
  <si>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</si>
  <si>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</si>
  <si>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</si>
  <si>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</si>
  <si>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</si>
  <si>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</si>
  <si>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</si>
  <si>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</si>
  <si>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</si>
  <si>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</si>
  <si>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802.11 Closing Plenary</t>
  </si>
  <si>
    <t>WG11 Agenda - Tue 2014-09-09 - 09:00 to 10:00</t>
  </si>
  <si>
    <t>WG11 Agenda - Wed 2014-09-10 - 13:30 to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</si>
</sst>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General_)"/>
    <numFmt numFmtId="166" formatCode="_([$€]* #,##0.00_);_([$€]* \(#,##0.00\);_([$€]* &quot;-&quot;??_);_(@_)"/>
    <numFmt numFmtId="167" formatCode="dddd\ yyyy\-mm\-dd"/>
    <numFmt numFmtId="168"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
      <patternFill patternType="solid">
        <fgColor rgb="FFD9D9D9"/>
        <bgColor rgb="FF00000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164" fontId="7" fillId="0" borderId="0" applyFont="0" applyFill="0" applyBorder="0" applyAlignment="0" applyProtection="0"/>
    <xf numFmtId="166"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6" fontId="7" fillId="0" borderId="0"/>
    <xf numFmtId="166" fontId="7" fillId="0" borderId="0"/>
    <xf numFmtId="0" fontId="5" fillId="0" borderId="0"/>
    <xf numFmtId="166" fontId="10" fillId="0" borderId="0" applyNumberFormat="0" applyFill="0" applyBorder="0" applyAlignment="0" applyProtection="0">
      <alignment vertical="top"/>
      <protection locked="0"/>
    </xf>
    <xf numFmtId="166" fontId="10" fillId="0" borderId="0" applyNumberFormat="0" applyFill="0" applyBorder="0" applyAlignment="0" applyProtection="0">
      <alignment vertical="top"/>
      <protection locked="0"/>
    </xf>
    <xf numFmtId="166" fontId="7" fillId="0" borderId="0"/>
    <xf numFmtId="166" fontId="5" fillId="0" borderId="0"/>
    <xf numFmtId="166"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6" fontId="4" fillId="0" borderId="0"/>
    <xf numFmtId="0" fontId="3" fillId="0" borderId="0"/>
    <xf numFmtId="166" fontId="57" fillId="0" borderId="0"/>
    <xf numFmtId="166" fontId="2" fillId="0" borderId="0"/>
    <xf numFmtId="0" fontId="1" fillId="0" borderId="0"/>
    <xf numFmtId="166" fontId="75" fillId="0" borderId="0"/>
    <xf numFmtId="0" fontId="75" fillId="0" borderId="0"/>
    <xf numFmtId="0" fontId="7" fillId="0" borderId="0"/>
    <xf numFmtId="165" fontId="11" fillId="0" borderId="0"/>
    <xf numFmtId="165" fontId="11" fillId="0" borderId="0"/>
  </cellStyleXfs>
  <cellXfs count="298">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5"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7" fontId="7" fillId="0" borderId="14" xfId="0" applyNumberFormat="1" applyFont="1" applyFill="1" applyBorder="1" applyAlignment="1">
      <alignment horizontal="left" vertical="center"/>
    </xf>
    <xf numFmtId="167"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5"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5"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8"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7"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7"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0" fillId="0" borderId="0" xfId="0"/>
    <xf numFmtId="0" fontId="61" fillId="30" borderId="17" xfId="0" applyFont="1" applyFill="1" applyBorder="1" applyAlignment="1">
      <alignment horizontal="center" vertical="center" wrapText="1"/>
    </xf>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43" borderId="0" xfId="105" applyFill="1"/>
    <xf numFmtId="0" fontId="0" fillId="43" borderId="0" xfId="0" applyFill="1"/>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0" fontId="79" fillId="49" borderId="0" xfId="105" applyFont="1" applyFill="1" applyBorder="1" applyAlignment="1">
      <alignment vertical="center"/>
    </xf>
    <xf numFmtId="0" fontId="7" fillId="50" borderId="0" xfId="105" applyFill="1" applyBorder="1" applyAlignment="1">
      <alignment vertical="center"/>
    </xf>
    <xf numFmtId="165"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5"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5" fontId="16" fillId="0" borderId="0" xfId="106" applyFont="1" applyFill="1" applyAlignment="1" applyProtection="1">
      <alignment vertical="center"/>
      <protection locked="0"/>
    </xf>
    <xf numFmtId="165" fontId="82" fillId="0" borderId="0" xfId="106" applyNumberFormat="1" applyFont="1" applyFill="1" applyAlignment="1" applyProtection="1">
      <alignment horizontal="left" vertical="center"/>
      <protection locked="0"/>
    </xf>
    <xf numFmtId="165"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5" fontId="16" fillId="43" borderId="0" xfId="106" applyFont="1" applyFill="1" applyAlignment="1" applyProtection="1">
      <alignment vertical="center"/>
      <protection locked="0"/>
    </xf>
    <xf numFmtId="165" fontId="16" fillId="43" borderId="0" xfId="106" quotePrefix="1" applyNumberFormat="1" applyFont="1" applyFill="1" applyAlignment="1" applyProtection="1">
      <alignment horizontal="left" vertical="center"/>
      <protection locked="0"/>
    </xf>
    <xf numFmtId="165" fontId="82" fillId="43" borderId="0" xfId="106" applyNumberFormat="1" applyFont="1" applyFill="1" applyAlignment="1" applyProtection="1">
      <alignment horizontal="left" vertical="center"/>
      <protection locked="0"/>
    </xf>
    <xf numFmtId="165"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protection locked="0"/>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protection locked="0"/>
    </xf>
    <xf numFmtId="165"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165"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5" fontId="16" fillId="51" borderId="0" xfId="106" applyFont="1" applyFill="1" applyAlignment="1" applyProtection="1">
      <alignment horizontal="left" vertical="center"/>
      <protection locked="0"/>
    </xf>
    <xf numFmtId="165" fontId="82" fillId="51" borderId="0" xfId="106" applyNumberFormat="1" applyFont="1" applyFill="1" applyAlignment="1" applyProtection="1">
      <alignment horizontal="left" vertical="center"/>
      <protection locked="0"/>
    </xf>
    <xf numFmtId="165" fontId="16" fillId="51" borderId="0" xfId="106" applyNumberFormat="1" applyFont="1" applyFill="1" applyAlignment="1" applyProtection="1">
      <alignment horizontal="left" vertical="center"/>
      <protection locked="0"/>
    </xf>
    <xf numFmtId="165" fontId="16" fillId="51" borderId="0" xfId="106" applyNumberFormat="1" applyFont="1" applyFill="1" applyAlignment="1" applyProtection="1">
      <alignment vertical="center"/>
      <protection locked="0"/>
    </xf>
    <xf numFmtId="0" fontId="7" fillId="51" borderId="0" xfId="105" applyFill="1"/>
    <xf numFmtId="0" fontId="0" fillId="51" borderId="0" xfId="0" applyFill="1"/>
    <xf numFmtId="0" fontId="16" fillId="43" borderId="0" xfId="105" applyFont="1" applyFill="1" applyBorder="1" applyAlignment="1" applyProtection="1">
      <alignment vertical="center" wrapText="1"/>
      <protection locked="0"/>
    </xf>
    <xf numFmtId="165" fontId="16" fillId="0" borderId="0" xfId="106" applyFont="1" applyFill="1" applyAlignment="1" applyProtection="1">
      <alignment horizontal="left" vertical="center"/>
      <protection locked="0"/>
    </xf>
    <xf numFmtId="0" fontId="9" fillId="28" borderId="0" xfId="105" applyFont="1" applyFill="1" applyBorder="1" applyAlignment="1">
      <alignment vertical="center"/>
    </xf>
    <xf numFmtId="165" fontId="16" fillId="28" borderId="0" xfId="106" applyFont="1" applyFill="1" applyAlignment="1" applyProtection="1">
      <alignment horizontal="left" vertical="center"/>
      <protection locked="0"/>
    </xf>
    <xf numFmtId="165" fontId="82" fillId="28" borderId="0" xfId="106" applyNumberFormat="1" applyFont="1" applyFill="1" applyAlignment="1" applyProtection="1">
      <alignment horizontal="left" vertical="center"/>
      <protection locked="0"/>
    </xf>
    <xf numFmtId="165"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5" fontId="16" fillId="52" borderId="0" xfId="0" applyNumberFormat="1" applyFont="1" applyFill="1" applyAlignment="1" applyProtection="1">
      <alignment horizontal="left" vertical="center"/>
      <protection locked="0"/>
    </xf>
    <xf numFmtId="165" fontId="82" fillId="0" borderId="0" xfId="106" quotePrefix="1" applyFont="1" applyFill="1" applyBorder="1" applyAlignment="1">
      <alignment horizontal="left" vertical="center"/>
    </xf>
    <xf numFmtId="0" fontId="82" fillId="43" borderId="0" xfId="106" applyNumberFormat="1" applyFont="1" applyFill="1" applyBorder="1" applyAlignment="1" applyProtection="1">
      <alignment horizontal="left" vertical="center"/>
      <protection locked="0"/>
    </xf>
    <xf numFmtId="165" fontId="82" fillId="43" borderId="0" xfId="106" applyNumberFormat="1" applyFont="1" applyFill="1" applyBorder="1" applyAlignment="1" applyProtection="1">
      <alignment horizontal="left" vertical="center"/>
      <protection locked="0"/>
    </xf>
    <xf numFmtId="0" fontId="16" fillId="0" borderId="0" xfId="105" applyFont="1" applyFill="1" applyAlignment="1" applyProtection="1">
      <alignment vertical="center" wrapText="1"/>
      <protection locked="0"/>
    </xf>
    <xf numFmtId="165" fontId="16" fillId="43" borderId="0" xfId="106" applyNumberFormat="1" applyFont="1" applyFill="1" applyBorder="1" applyAlignment="1" applyProtection="1">
      <alignment vertical="center"/>
      <protection locked="0"/>
    </xf>
    <xf numFmtId="165" fontId="16" fillId="0" borderId="0" xfId="106" applyFont="1" applyFill="1" applyBorder="1" applyAlignment="1" applyProtection="1">
      <alignment vertical="center"/>
      <protection locked="0"/>
    </xf>
    <xf numFmtId="165" fontId="82" fillId="0" borderId="0" xfId="106" applyNumberFormat="1" applyFont="1" applyFill="1" applyBorder="1" applyAlignment="1" applyProtection="1">
      <alignment horizontal="left" vertical="center"/>
      <protection locked="0"/>
    </xf>
    <xf numFmtId="165"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5" fontId="82" fillId="42" borderId="0" xfId="106" applyNumberFormat="1" applyFont="1" applyFill="1" applyBorder="1" applyAlignment="1" applyProtection="1">
      <alignment horizontal="left" vertical="center"/>
    </xf>
    <xf numFmtId="165" fontId="82" fillId="42" borderId="0" xfId="106" applyNumberFormat="1" applyFont="1" applyFill="1" applyBorder="1" applyAlignment="1" applyProtection="1">
      <alignment horizontal="left" vertical="center"/>
      <protection locked="0"/>
    </xf>
    <xf numFmtId="165"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5"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5" fontId="16" fillId="42" borderId="0" xfId="106" applyFont="1" applyFill="1" applyBorder="1" applyAlignment="1">
      <alignment vertical="center"/>
    </xf>
    <xf numFmtId="165"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5" fontId="16" fillId="0" borderId="0" xfId="106" applyFont="1" applyFill="1" applyBorder="1" applyAlignment="1">
      <alignment vertical="center"/>
    </xf>
    <xf numFmtId="165" fontId="82" fillId="0" borderId="0" xfId="107" applyFont="1" applyFill="1" applyBorder="1" applyAlignment="1">
      <alignment horizontal="left" vertical="center"/>
    </xf>
    <xf numFmtId="165"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5" fontId="7" fillId="42" borderId="0" xfId="106" applyFont="1" applyFill="1" applyBorder="1" applyAlignment="1">
      <alignment vertical="center"/>
    </xf>
    <xf numFmtId="165" fontId="83" fillId="42" borderId="0" xfId="107" applyFont="1" applyFill="1" applyBorder="1" applyAlignment="1">
      <alignment horizontal="left" vertical="center"/>
    </xf>
    <xf numFmtId="165"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5" fillId="0" borderId="0" xfId="0" applyFont="1" applyAlignment="1">
      <alignment horizontal="center" vertical="center"/>
    </xf>
    <xf numFmtId="164" fontId="24" fillId="26" borderId="23" xfId="52" applyFont="1" applyFill="1" applyBorder="1" applyAlignment="1">
      <alignment horizontal="center" vertical="center"/>
    </xf>
    <xf numFmtId="164" fontId="24" fillId="26" borderId="11" xfId="52" applyFont="1" applyFill="1" applyBorder="1" applyAlignment="1">
      <alignment horizontal="center" vertical="center"/>
    </xf>
    <xf numFmtId="164" fontId="24" fillId="26" borderId="24" xfId="52" applyFont="1" applyFill="1" applyBorder="1" applyAlignment="1">
      <alignment horizontal="center" vertical="center"/>
    </xf>
    <xf numFmtId="164" fontId="24" fillId="26" borderId="20" xfId="52" applyFont="1" applyFill="1" applyBorder="1" applyAlignment="1">
      <alignment horizontal="center" vertical="center"/>
    </xf>
    <xf numFmtId="164" fontId="24" fillId="26" borderId="0" xfId="52" applyFont="1" applyFill="1" applyBorder="1" applyAlignment="1">
      <alignment horizontal="center" vertical="center"/>
    </xf>
    <xf numFmtId="164" fontId="24" fillId="26" borderId="15" xfId="52" applyFont="1" applyFill="1" applyBorder="1" applyAlignment="1">
      <alignment horizontal="center" vertical="center"/>
    </xf>
    <xf numFmtId="164" fontId="24" fillId="26" borderId="21" xfId="52" applyFont="1" applyFill="1" applyBorder="1" applyAlignment="1">
      <alignment horizontal="center" vertical="center"/>
    </xf>
    <xf numFmtId="164" fontId="24" fillId="26" borderId="10" xfId="52" applyFont="1" applyFill="1" applyBorder="1" applyAlignment="1">
      <alignment horizontal="center" vertical="center"/>
    </xf>
    <xf numFmtId="16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0" fontId="0" fillId="0" borderId="0" xfId="0"/>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165" fontId="81" fillId="48" borderId="0" xfId="106" applyNumberFormat="1" applyFont="1" applyFill="1" applyBorder="1" applyAlignment="1" applyProtection="1">
      <alignment horizontal="center" vertical="center" wrapText="1"/>
    </xf>
    <xf numFmtId="165" fontId="80" fillId="48" borderId="0" xfId="106" applyFont="1" applyFill="1" applyBorder="1" applyAlignment="1">
      <alignment horizontal="center" vertical="center" wrapText="1"/>
    </xf>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17" fillId="44" borderId="0" xfId="105" applyFont="1" applyFill="1" applyBorder="1" applyAlignment="1">
      <alignment horizontal="center" vertical="center"/>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4-0998"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4-0996" TargetMode="External"/><Relationship Id="rId12" Type="http://schemas.openxmlformats.org/officeDocument/2006/relationships/printerSettings" Target="../printerSettings/printerSettings12.bin"/><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14-"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11-1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4-099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3/11-13-0001-03-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standards.ieee.org/board/aud/LMSC.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C10" sqref="C10"/>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8</v>
      </c>
      <c r="D2" s="21"/>
      <c r="E2" s="21"/>
      <c r="F2" s="21"/>
      <c r="G2" s="21"/>
      <c r="H2" s="21"/>
      <c r="I2" s="21"/>
      <c r="J2" s="21"/>
      <c r="K2" s="21"/>
      <c r="L2" s="21"/>
      <c r="M2" s="21"/>
    </row>
    <row r="3" spans="1:15" ht="20.100000000000001" customHeight="1" x14ac:dyDescent="0.3">
      <c r="B3" s="21"/>
      <c r="C3" s="24" t="s">
        <v>9</v>
      </c>
      <c r="D3" s="21"/>
      <c r="E3" s="21"/>
      <c r="F3" s="21"/>
      <c r="G3" s="21"/>
      <c r="H3" s="21"/>
      <c r="I3" s="21"/>
      <c r="J3" s="21"/>
      <c r="K3" s="21"/>
      <c r="L3" s="21"/>
      <c r="M3" s="21"/>
    </row>
    <row r="4" spans="1:15" ht="20.100000000000001" customHeight="1" x14ac:dyDescent="0.3">
      <c r="B4" s="24" t="s">
        <v>10</v>
      </c>
      <c r="C4" s="24" t="s">
        <v>245</v>
      </c>
      <c r="D4" s="21"/>
      <c r="E4" s="21"/>
      <c r="F4" s="21"/>
      <c r="G4" s="21"/>
      <c r="H4" s="21"/>
      <c r="I4" s="21"/>
      <c r="J4" s="21"/>
      <c r="K4" s="21"/>
      <c r="L4" s="21"/>
      <c r="M4" s="21"/>
    </row>
    <row r="5" spans="1:15" ht="20.100000000000001" customHeight="1" x14ac:dyDescent="0.3">
      <c r="B5" s="24" t="s">
        <v>11</v>
      </c>
      <c r="C5" s="25" t="s">
        <v>246</v>
      </c>
      <c r="D5" s="21"/>
      <c r="E5" s="21"/>
      <c r="F5" s="21"/>
      <c r="G5" s="26"/>
      <c r="H5" s="21"/>
      <c r="I5" s="21"/>
      <c r="J5" s="21"/>
      <c r="K5" s="21"/>
      <c r="L5" s="21"/>
      <c r="M5" s="21"/>
    </row>
    <row r="6" spans="1:15" ht="20.100000000000001" customHeight="1" x14ac:dyDescent="0.3">
      <c r="B6" s="24" t="s">
        <v>12</v>
      </c>
      <c r="C6" s="27" t="s">
        <v>48</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13</v>
      </c>
      <c r="C8" s="33" t="s">
        <v>247</v>
      </c>
      <c r="D8" s="34"/>
      <c r="E8" s="34"/>
      <c r="F8" s="34"/>
      <c r="G8" s="34"/>
      <c r="H8" s="35"/>
      <c r="I8" s="35"/>
      <c r="J8" s="35"/>
      <c r="K8" s="35"/>
      <c r="L8" s="35"/>
      <c r="M8" s="35"/>
    </row>
    <row r="9" spans="1:15" ht="20.100000000000001" customHeight="1" x14ac:dyDescent="0.3">
      <c r="B9" s="24" t="s">
        <v>14</v>
      </c>
      <c r="C9" s="65">
        <v>41864</v>
      </c>
      <c r="D9" s="37"/>
      <c r="E9" s="37"/>
      <c r="F9" s="37"/>
      <c r="G9" s="37"/>
      <c r="H9" s="21"/>
      <c r="I9" s="21"/>
      <c r="J9" s="21"/>
      <c r="K9" s="21"/>
      <c r="L9" s="21"/>
      <c r="M9" s="21"/>
    </row>
    <row r="10" spans="1:15" ht="20.100000000000001" customHeight="1" x14ac:dyDescent="0.3">
      <c r="B10" s="24" t="s">
        <v>15</v>
      </c>
      <c r="C10" s="66" t="s">
        <v>43</v>
      </c>
      <c r="D10" s="27"/>
      <c r="E10" s="27"/>
      <c r="F10" s="27"/>
      <c r="G10" s="27"/>
      <c r="H10" s="38"/>
      <c r="I10" s="66" t="s">
        <v>3</v>
      </c>
      <c r="J10" s="27"/>
      <c r="K10" s="37"/>
      <c r="L10" s="37"/>
      <c r="M10" s="37"/>
    </row>
    <row r="11" spans="1:15" ht="20.100000000000001" customHeight="1" x14ac:dyDescent="0.3">
      <c r="B11" s="37"/>
      <c r="C11" s="27" t="s">
        <v>16</v>
      </c>
      <c r="D11" s="27"/>
      <c r="E11" s="27"/>
      <c r="F11" s="27"/>
      <c r="G11" s="27"/>
      <c r="H11" s="38"/>
      <c r="I11" s="27" t="s">
        <v>51</v>
      </c>
      <c r="J11" s="27"/>
      <c r="K11" s="37"/>
      <c r="L11" s="37"/>
      <c r="M11" s="37"/>
    </row>
    <row r="12" spans="1:15" ht="20.100000000000001" customHeight="1" x14ac:dyDescent="0.3">
      <c r="B12" s="37"/>
      <c r="C12" s="27" t="s">
        <v>19</v>
      </c>
      <c r="D12" s="27" t="s">
        <v>44</v>
      </c>
      <c r="E12" s="27"/>
      <c r="F12" s="27"/>
      <c r="G12" s="27"/>
      <c r="H12" s="38"/>
      <c r="I12" s="27" t="s">
        <v>55</v>
      </c>
      <c r="J12" s="27"/>
      <c r="K12" s="37"/>
      <c r="L12" s="37"/>
      <c r="M12" s="37"/>
    </row>
    <row r="13" spans="1:15" ht="20.100000000000001" customHeight="1" x14ac:dyDescent="0.3">
      <c r="B13" s="37"/>
      <c r="C13" s="27" t="s">
        <v>20</v>
      </c>
      <c r="D13" s="27" t="s">
        <v>45</v>
      </c>
      <c r="E13" s="27"/>
      <c r="F13" s="27"/>
      <c r="G13" s="27"/>
      <c r="H13" s="38"/>
      <c r="I13" s="37" t="s">
        <v>35</v>
      </c>
      <c r="J13" s="27"/>
      <c r="K13" s="37"/>
      <c r="L13" s="37"/>
      <c r="M13" s="37"/>
    </row>
    <row r="14" spans="1:15" ht="20.100000000000001" customHeight="1" x14ac:dyDescent="0.3">
      <c r="B14" s="37"/>
      <c r="C14" s="39" t="s">
        <v>46</v>
      </c>
      <c r="D14" s="27"/>
      <c r="E14" s="27"/>
      <c r="F14" s="27"/>
      <c r="G14" s="27"/>
      <c r="H14" s="38"/>
      <c r="I14" s="39" t="s">
        <v>38</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50</v>
      </c>
      <c r="J16" s="21"/>
      <c r="K16" s="21"/>
      <c r="L16" s="21"/>
      <c r="M16" s="21"/>
    </row>
    <row r="17" spans="1:16" ht="20.100000000000001" customHeight="1" x14ac:dyDescent="0.3">
      <c r="A17" s="44"/>
      <c r="C17" s="21"/>
      <c r="D17" s="21"/>
      <c r="E17" s="21"/>
      <c r="F17" s="21"/>
      <c r="G17" s="21"/>
      <c r="H17" s="21"/>
      <c r="I17" s="27" t="s">
        <v>52</v>
      </c>
      <c r="J17" s="21"/>
      <c r="K17" s="21"/>
      <c r="L17" s="21"/>
      <c r="M17" s="21"/>
    </row>
    <row r="18" spans="1:16" ht="20.100000000000001" customHeight="1" x14ac:dyDescent="0.3">
      <c r="A18" s="44"/>
      <c r="C18" s="21"/>
      <c r="D18" s="21"/>
      <c r="E18" s="21"/>
      <c r="F18" s="21"/>
      <c r="G18" s="21"/>
      <c r="H18" s="21"/>
      <c r="I18" s="27" t="s">
        <v>54</v>
      </c>
      <c r="J18" s="21"/>
      <c r="K18" s="21"/>
      <c r="L18" s="21"/>
      <c r="M18" s="21"/>
    </row>
    <row r="19" spans="1:16" ht="20.100000000000001" customHeight="1" x14ac:dyDescent="0.3">
      <c r="A19" s="44"/>
      <c r="C19" s="21"/>
      <c r="D19" s="21"/>
      <c r="E19" s="21"/>
      <c r="F19" s="21"/>
      <c r="G19" s="21"/>
      <c r="H19" s="21"/>
      <c r="I19" s="37" t="s">
        <v>53</v>
      </c>
      <c r="J19" s="21"/>
      <c r="K19" s="21"/>
      <c r="L19" s="21"/>
      <c r="M19" s="21"/>
    </row>
    <row r="20" spans="1:16" ht="20.100000000000001" customHeight="1" x14ac:dyDescent="0.25">
      <c r="A20" s="44"/>
      <c r="C20" s="21"/>
      <c r="D20" s="21"/>
      <c r="E20" s="21"/>
      <c r="F20" s="21"/>
      <c r="G20" s="21"/>
      <c r="H20" s="21"/>
      <c r="I20" s="39" t="s">
        <v>82</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246" t="s">
        <v>94</v>
      </c>
      <c r="D22" s="247"/>
      <c r="E22" s="247"/>
      <c r="F22" s="247"/>
      <c r="G22" s="247"/>
      <c r="H22" s="247"/>
      <c r="I22" s="247"/>
      <c r="J22" s="247"/>
      <c r="K22" s="247"/>
      <c r="L22" s="247"/>
      <c r="M22" s="247"/>
      <c r="N22" s="247"/>
      <c r="O22" s="247"/>
      <c r="P22" s="248"/>
    </row>
    <row r="23" spans="1:16" ht="20.100000000000001" customHeight="1" x14ac:dyDescent="0.3">
      <c r="B23" s="40" t="s">
        <v>93</v>
      </c>
      <c r="C23" s="249"/>
      <c r="D23" s="250"/>
      <c r="E23" s="250"/>
      <c r="F23" s="250"/>
      <c r="G23" s="250"/>
      <c r="H23" s="250"/>
      <c r="I23" s="250"/>
      <c r="J23" s="250"/>
      <c r="K23" s="250"/>
      <c r="L23" s="250"/>
      <c r="M23" s="250"/>
      <c r="N23" s="250"/>
      <c r="O23" s="250"/>
      <c r="P23" s="251"/>
    </row>
    <row r="24" spans="1:16" ht="20.100000000000001" customHeight="1" x14ac:dyDescent="0.25">
      <c r="C24" s="252"/>
      <c r="D24" s="253"/>
      <c r="E24" s="253"/>
      <c r="F24" s="253"/>
      <c r="G24" s="253"/>
      <c r="H24" s="253"/>
      <c r="I24" s="253"/>
      <c r="J24" s="253"/>
      <c r="K24" s="253"/>
      <c r="L24" s="253"/>
      <c r="M24" s="253"/>
      <c r="N24" s="253"/>
      <c r="O24" s="253"/>
      <c r="P24" s="254"/>
    </row>
    <row r="32" spans="1:16" ht="20.100000000000001" customHeight="1" x14ac:dyDescent="0.25">
      <c r="B32" s="41"/>
      <c r="C32" s="245"/>
      <c r="D32" s="245"/>
      <c r="E32" s="245"/>
      <c r="F32" s="245"/>
    </row>
    <row r="33" spans="2:6" ht="20.100000000000001" customHeight="1" x14ac:dyDescent="0.25">
      <c r="B33" s="36"/>
      <c r="C33" s="42"/>
      <c r="D33" s="42"/>
      <c r="E33" s="42"/>
      <c r="F33" s="42"/>
    </row>
    <row r="34" spans="2:6" ht="20.100000000000001" customHeight="1" x14ac:dyDescent="0.25">
      <c r="B34" s="36"/>
      <c r="C34" s="244"/>
      <c r="D34" s="244"/>
      <c r="E34" s="244"/>
      <c r="F34" s="244"/>
    </row>
    <row r="35" spans="2:6" ht="20.100000000000001" customHeight="1" x14ac:dyDescent="0.25">
      <c r="B35" s="36"/>
      <c r="C35" s="42"/>
      <c r="D35" s="42"/>
      <c r="E35" s="42"/>
      <c r="F35" s="42"/>
    </row>
    <row r="36" spans="2:6" ht="20.100000000000001" customHeight="1" x14ac:dyDescent="0.25">
      <c r="B36" s="36"/>
      <c r="C36" s="244"/>
      <c r="D36" s="244"/>
      <c r="E36" s="244"/>
      <c r="F36" s="244"/>
    </row>
    <row r="37" spans="2:6" ht="20.100000000000001" customHeight="1" x14ac:dyDescent="0.25">
      <c r="C37" s="244"/>
      <c r="D37" s="244"/>
      <c r="E37" s="244"/>
      <c r="F37" s="24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261" t="str">
        <f>Parameters!B1</f>
        <v>147.5th IEEE 802.11 WIRELESS LOCAL AREA NETWORKS SESSION</v>
      </c>
      <c r="C2" s="262"/>
      <c r="D2" s="262"/>
      <c r="E2" s="262"/>
      <c r="F2" s="262"/>
      <c r="G2" s="262"/>
      <c r="H2" s="262"/>
      <c r="I2" s="262"/>
      <c r="J2" s="262"/>
      <c r="K2" s="262"/>
      <c r="L2" s="262"/>
      <c r="M2" s="262"/>
      <c r="N2" s="262"/>
      <c r="O2" s="262"/>
      <c r="P2" s="263"/>
      <c r="IS2" s="1" t="s">
        <v>5</v>
      </c>
    </row>
    <row r="3" spans="2:253" ht="15.75" customHeight="1" x14ac:dyDescent="0.2">
      <c r="B3" s="264"/>
      <c r="C3" s="265"/>
      <c r="D3" s="265"/>
      <c r="E3" s="265"/>
      <c r="F3" s="265"/>
      <c r="G3" s="265"/>
      <c r="H3" s="265"/>
      <c r="I3" s="265"/>
      <c r="J3" s="265"/>
      <c r="K3" s="265"/>
      <c r="L3" s="265"/>
      <c r="M3" s="265"/>
      <c r="N3" s="265"/>
      <c r="O3" s="265"/>
      <c r="P3" s="266"/>
    </row>
    <row r="4" spans="2:253" ht="15.75" customHeight="1" x14ac:dyDescent="0.2">
      <c r="B4" s="267"/>
      <c r="C4" s="268"/>
      <c r="D4" s="268"/>
      <c r="E4" s="268"/>
      <c r="F4" s="268"/>
      <c r="G4" s="268"/>
      <c r="H4" s="268"/>
      <c r="I4" s="268"/>
      <c r="J4" s="268"/>
      <c r="K4" s="268"/>
      <c r="L4" s="268"/>
      <c r="M4" s="268"/>
      <c r="N4" s="268"/>
      <c r="O4" s="268"/>
      <c r="P4" s="269"/>
    </row>
    <row r="5" spans="2:253" ht="21" customHeight="1" x14ac:dyDescent="0.2">
      <c r="B5" s="270" t="str">
        <f>Parameters!B2</f>
        <v>Sofitel Luxury Hotel, Chengdu, China</v>
      </c>
      <c r="C5" s="258"/>
      <c r="D5" s="258"/>
      <c r="E5" s="258"/>
      <c r="F5" s="258"/>
      <c r="G5" s="258"/>
      <c r="H5" s="258"/>
      <c r="I5" s="258"/>
      <c r="J5" s="258"/>
      <c r="K5" s="258"/>
      <c r="L5" s="258"/>
      <c r="M5" s="258"/>
      <c r="N5" s="258"/>
      <c r="O5" s="258"/>
      <c r="P5" s="258"/>
    </row>
    <row r="6" spans="2:253" ht="15.75" customHeight="1" x14ac:dyDescent="0.2">
      <c r="B6" s="258"/>
      <c r="C6" s="258"/>
      <c r="D6" s="258"/>
      <c r="E6" s="258"/>
      <c r="F6" s="258"/>
      <c r="G6" s="258"/>
      <c r="H6" s="258"/>
      <c r="I6" s="258"/>
      <c r="J6" s="258"/>
      <c r="K6" s="258"/>
      <c r="L6" s="258"/>
      <c r="M6" s="258"/>
      <c r="N6" s="258"/>
      <c r="O6" s="258"/>
      <c r="P6" s="258"/>
    </row>
    <row r="7" spans="2:253" ht="15.75" customHeight="1" x14ac:dyDescent="0.2">
      <c r="B7" s="272" t="str">
        <f>Parameters!B3</f>
        <v>Sept 9-10, 2014</v>
      </c>
      <c r="C7" s="272"/>
      <c r="D7" s="272"/>
      <c r="E7" s="272"/>
      <c r="F7" s="272"/>
      <c r="G7" s="272"/>
      <c r="H7" s="272"/>
      <c r="I7" s="272"/>
      <c r="J7" s="272"/>
      <c r="K7" s="272"/>
      <c r="L7" s="272"/>
      <c r="M7" s="272"/>
      <c r="N7" s="272"/>
      <c r="O7" s="272"/>
      <c r="P7" s="272"/>
    </row>
    <row r="8" spans="2:253" ht="15.75" customHeight="1" x14ac:dyDescent="0.2">
      <c r="B8" s="272"/>
      <c r="C8" s="272"/>
      <c r="D8" s="272"/>
      <c r="E8" s="272"/>
      <c r="F8" s="272"/>
      <c r="G8" s="272"/>
      <c r="H8" s="272"/>
      <c r="I8" s="272"/>
      <c r="J8" s="272"/>
      <c r="K8" s="272"/>
      <c r="L8" s="272"/>
      <c r="M8" s="272"/>
      <c r="N8" s="272"/>
      <c r="O8" s="272"/>
      <c r="P8" s="27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271" t="s">
        <v>4</v>
      </c>
      <c r="C25" s="271"/>
      <c r="D25" s="271"/>
      <c r="E25" s="271"/>
      <c r="F25" s="271"/>
      <c r="G25" s="271"/>
      <c r="H25" s="271"/>
      <c r="I25" s="271"/>
      <c r="J25" s="271"/>
      <c r="K25" s="271"/>
      <c r="L25" s="271"/>
      <c r="M25" s="271"/>
      <c r="N25" s="271"/>
      <c r="O25" s="271"/>
      <c r="P25" s="271"/>
    </row>
    <row r="26" spans="2:21" ht="15.75" customHeight="1" x14ac:dyDescent="0.2">
      <c r="B26" s="271"/>
      <c r="C26" s="271"/>
      <c r="D26" s="271"/>
      <c r="E26" s="271"/>
      <c r="F26" s="271"/>
      <c r="G26" s="271"/>
      <c r="H26" s="271"/>
      <c r="I26" s="271"/>
      <c r="J26" s="271"/>
      <c r="K26" s="271"/>
      <c r="L26" s="271"/>
      <c r="M26" s="271"/>
      <c r="N26" s="271"/>
      <c r="O26" s="271"/>
      <c r="P26" s="271"/>
    </row>
    <row r="27" spans="2:21" ht="15.75" customHeight="1" x14ac:dyDescent="0.2">
      <c r="B27" s="258" t="s">
        <v>92</v>
      </c>
      <c r="C27" s="258"/>
      <c r="D27" s="258"/>
      <c r="E27" s="258"/>
      <c r="F27" s="258"/>
      <c r="G27" s="258"/>
      <c r="H27" s="258"/>
      <c r="I27" s="258"/>
      <c r="J27" s="259"/>
      <c r="K27" s="259"/>
      <c r="L27" s="255" t="str">
        <f>Title!C14</f>
        <v>adrian.p.stephens@ieee.org</v>
      </c>
      <c r="M27" s="256"/>
      <c r="N27" s="256"/>
      <c r="O27" s="256"/>
      <c r="P27" s="256"/>
      <c r="Q27" s="256"/>
      <c r="R27" s="256"/>
    </row>
    <row r="28" spans="2:21" ht="15.75" customHeight="1" x14ac:dyDescent="0.2">
      <c r="B28" s="260"/>
      <c r="C28" s="260"/>
      <c r="D28" s="260"/>
      <c r="E28" s="260"/>
      <c r="F28" s="260"/>
      <c r="G28" s="260"/>
      <c r="H28" s="260"/>
      <c r="I28" s="260"/>
      <c r="J28" s="259"/>
      <c r="K28" s="259"/>
      <c r="L28" s="257"/>
      <c r="M28" s="257"/>
      <c r="N28" s="257"/>
      <c r="O28" s="257"/>
      <c r="P28" s="257"/>
      <c r="Q28" s="257"/>
      <c r="R28" s="257"/>
    </row>
    <row r="29" spans="2:21" ht="15.75" customHeight="1" x14ac:dyDescent="0.2">
      <c r="B29" s="258" t="s">
        <v>37</v>
      </c>
      <c r="C29" s="258"/>
      <c r="D29" s="258"/>
      <c r="E29" s="258"/>
      <c r="F29" s="258"/>
      <c r="G29" s="258"/>
      <c r="H29" s="258"/>
      <c r="I29" s="258"/>
      <c r="J29" s="259"/>
      <c r="K29" s="259"/>
      <c r="L29" s="255" t="str">
        <f>Title!I14</f>
        <v>jrosdahl@ieee.org</v>
      </c>
      <c r="M29" s="256"/>
      <c r="N29" s="256"/>
      <c r="O29" s="256"/>
      <c r="P29" s="256"/>
      <c r="Q29" s="256"/>
      <c r="R29" s="256"/>
    </row>
    <row r="30" spans="2:21" ht="15.75" customHeight="1" x14ac:dyDescent="0.2">
      <c r="B30" s="260"/>
      <c r="C30" s="260"/>
      <c r="D30" s="260"/>
      <c r="E30" s="260"/>
      <c r="F30" s="260"/>
      <c r="G30" s="260"/>
      <c r="H30" s="260"/>
      <c r="I30" s="260"/>
      <c r="J30" s="259"/>
      <c r="K30" s="259"/>
      <c r="L30" s="257"/>
      <c r="M30" s="257"/>
      <c r="N30" s="257"/>
      <c r="O30" s="257"/>
      <c r="P30" s="257"/>
      <c r="Q30" s="257"/>
      <c r="R30" s="257"/>
    </row>
    <row r="31" spans="2:21" ht="15.75" customHeight="1" x14ac:dyDescent="0.2">
      <c r="B31" s="258" t="s">
        <v>47</v>
      </c>
      <c r="C31" s="258"/>
      <c r="D31" s="258"/>
      <c r="E31" s="258"/>
      <c r="F31" s="258"/>
      <c r="G31" s="258"/>
      <c r="H31" s="258"/>
      <c r="I31" s="258"/>
      <c r="J31" s="259"/>
      <c r="K31" s="259"/>
      <c r="L31" s="255" t="str">
        <f>Title!I20</f>
        <v>dstanley@arubanetworks.com</v>
      </c>
      <c r="M31" s="256"/>
      <c r="N31" s="256"/>
      <c r="O31" s="256"/>
      <c r="P31" s="256"/>
      <c r="Q31" s="256"/>
      <c r="R31" s="256"/>
    </row>
    <row r="32" spans="2:21" ht="15.75" customHeight="1" x14ac:dyDescent="0.2">
      <c r="B32" s="260"/>
      <c r="C32" s="260"/>
      <c r="D32" s="260"/>
      <c r="E32" s="260"/>
      <c r="F32" s="260"/>
      <c r="G32" s="260"/>
      <c r="H32" s="260"/>
      <c r="I32" s="260"/>
      <c r="J32" s="259"/>
      <c r="K32" s="259"/>
      <c r="L32" s="257"/>
      <c r="M32" s="257"/>
      <c r="N32" s="257"/>
      <c r="O32" s="257"/>
      <c r="P32" s="257"/>
      <c r="Q32" s="257"/>
      <c r="R32" s="257"/>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topLeftCell="A13"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273"/>
    </row>
    <row r="7" spans="2:15" x14ac:dyDescent="0.2">
      <c r="M7" s="273"/>
    </row>
    <row r="8" spans="2:15" x14ac:dyDescent="0.2">
      <c r="M8" s="273"/>
    </row>
    <row r="9" spans="2:15" x14ac:dyDescent="0.2">
      <c r="M9" s="27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22" sqref="B22"/>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64</v>
      </c>
      <c r="B1" s="61"/>
      <c r="C1" s="61"/>
      <c r="D1" s="61"/>
    </row>
    <row r="2" spans="1:4" s="8" customFormat="1" x14ac:dyDescent="0.2">
      <c r="A2" s="7"/>
      <c r="B2" s="7"/>
      <c r="C2" s="7"/>
      <c r="D2" s="7"/>
    </row>
    <row r="4" spans="1:4" s="8" customFormat="1" x14ac:dyDescent="0.2">
      <c r="A4" s="55" t="s">
        <v>65</v>
      </c>
      <c r="B4" s="55"/>
      <c r="C4" s="55"/>
      <c r="D4" s="55"/>
    </row>
    <row r="5" spans="1:4" ht="15" x14ac:dyDescent="0.2">
      <c r="A5" s="64" t="s">
        <v>81</v>
      </c>
      <c r="B5" s="51"/>
      <c r="C5" s="50"/>
      <c r="D5" s="50"/>
    </row>
    <row r="6" spans="1:4" ht="15" x14ac:dyDescent="0.2">
      <c r="B6" s="9"/>
    </row>
    <row r="7" spans="1:4" s="8" customFormat="1" ht="15.75" x14ac:dyDescent="0.2">
      <c r="A7" s="56" t="s">
        <v>70</v>
      </c>
      <c r="B7" s="57"/>
      <c r="C7" s="56"/>
      <c r="D7" s="56"/>
    </row>
    <row r="8" spans="1:4" x14ac:dyDescent="0.2">
      <c r="A8" s="52" t="s">
        <v>66</v>
      </c>
      <c r="B8" s="54" t="s">
        <v>67</v>
      </c>
      <c r="C8" s="53"/>
      <c r="D8" s="53"/>
    </row>
    <row r="9" spans="1:4" x14ac:dyDescent="0.2">
      <c r="A9" s="52" t="s">
        <v>68</v>
      </c>
      <c r="B9" s="54" t="s">
        <v>69</v>
      </c>
      <c r="C9" s="53"/>
      <c r="D9" s="53"/>
    </row>
    <row r="10" spans="1:4" x14ac:dyDescent="0.2">
      <c r="A10" s="52" t="s">
        <v>71</v>
      </c>
      <c r="B10" s="54" t="s">
        <v>72</v>
      </c>
      <c r="C10" s="53"/>
      <c r="D10" s="53"/>
    </row>
    <row r="11" spans="1:4" x14ac:dyDescent="0.2">
      <c r="A11" s="52" t="s">
        <v>73</v>
      </c>
      <c r="B11" s="54" t="s">
        <v>74</v>
      </c>
      <c r="C11" s="53"/>
      <c r="D11" s="53"/>
    </row>
    <row r="12" spans="1:4" x14ac:dyDescent="0.2">
      <c r="A12" s="52" t="s">
        <v>75</v>
      </c>
      <c r="B12" s="54" t="s">
        <v>76</v>
      </c>
      <c r="C12" s="53"/>
      <c r="D12" s="53"/>
    </row>
    <row r="13" spans="1:4" x14ac:dyDescent="0.2">
      <c r="A13" s="52" t="s">
        <v>77</v>
      </c>
      <c r="B13" s="54" t="s">
        <v>78</v>
      </c>
      <c r="C13" s="53"/>
      <c r="D13" s="53"/>
    </row>
    <row r="14" spans="1:4" x14ac:dyDescent="0.2">
      <c r="B14" s="12"/>
    </row>
    <row r="15" spans="1:4" s="8" customFormat="1" x14ac:dyDescent="0.2">
      <c r="A15" s="60" t="s">
        <v>79</v>
      </c>
      <c r="B15" s="59"/>
      <c r="C15" s="60"/>
      <c r="D15" s="60"/>
    </row>
    <row r="16" spans="1:4" x14ac:dyDescent="0.2">
      <c r="A16" s="59" t="s">
        <v>251</v>
      </c>
      <c r="B16" s="123" t="s">
        <v>252</v>
      </c>
      <c r="C16" s="58"/>
      <c r="D16" s="58"/>
    </row>
    <row r="17" spans="1:4" x14ac:dyDescent="0.2">
      <c r="A17" s="59" t="s">
        <v>85</v>
      </c>
      <c r="B17" s="123" t="s">
        <v>253</v>
      </c>
      <c r="C17" s="58"/>
      <c r="D17" s="58"/>
    </row>
    <row r="18" spans="1:4" x14ac:dyDescent="0.2">
      <c r="A18" s="59" t="s">
        <v>86</v>
      </c>
      <c r="B18" s="123" t="s">
        <v>254</v>
      </c>
      <c r="C18" s="58"/>
      <c r="D18" s="58"/>
    </row>
    <row r="19" spans="1:4" x14ac:dyDescent="0.2">
      <c r="A19" s="59" t="s">
        <v>87</v>
      </c>
      <c r="B19" s="123"/>
      <c r="C19" s="58"/>
      <c r="D19" s="58"/>
    </row>
    <row r="20" spans="1:4" ht="14.25" x14ac:dyDescent="0.2">
      <c r="A20" s="59" t="s">
        <v>88</v>
      </c>
      <c r="B20" s="123" t="s">
        <v>258</v>
      </c>
      <c r="C20" s="58"/>
      <c r="D20" s="58"/>
    </row>
    <row r="21" spans="1:4" x14ac:dyDescent="0.2">
      <c r="A21" s="59" t="s">
        <v>89</v>
      </c>
      <c r="B21" s="123" t="s">
        <v>258</v>
      </c>
      <c r="C21" s="58"/>
      <c r="D21" s="58"/>
    </row>
    <row r="22" spans="1:4" ht="14.25" x14ac:dyDescent="0.2">
      <c r="A22" s="59" t="s">
        <v>90</v>
      </c>
      <c r="B22" s="123"/>
      <c r="C22" s="58"/>
      <c r="D22" s="58"/>
    </row>
    <row r="23" spans="1:4" x14ac:dyDescent="0.2">
      <c r="B23" s="75"/>
    </row>
    <row r="24" spans="1:4" s="79" customFormat="1" x14ac:dyDescent="0.2">
      <c r="A24" s="80" t="s">
        <v>91</v>
      </c>
      <c r="B24" s="78"/>
    </row>
    <row r="26" spans="1:4" s="121" customFormat="1" x14ac:dyDescent="0.2">
      <c r="A26" s="121" t="s">
        <v>236</v>
      </c>
    </row>
    <row r="27" spans="1:4" s="120" customFormat="1" x14ac:dyDescent="0.2">
      <c r="A27" s="120" t="s">
        <v>237</v>
      </c>
      <c r="B27" s="122" t="s">
        <v>238</v>
      </c>
    </row>
    <row r="28" spans="1:4" x14ac:dyDescent="0.2">
      <c r="A28" s="120" t="s">
        <v>239</v>
      </c>
      <c r="B28" s="124" t="s">
        <v>240</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8" location="'TGaj Agenda'!A1" display="China Millimeter-Wave Task Group"/>
    <hyperlink ref="B20" r:id="rId10"/>
    <hyperlink ref="B21" r:id="rId11"/>
  </hyperlinks>
  <pageMargins left="0.7" right="0.7" top="0.75" bottom="0.75" header="0.3" footer="0.3"/>
  <pageSetup paperSize="9" orientation="portrait" horizontalDpi="1200" verticalDpi="1200"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D21" sqref="D21"/>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284" t="str">
        <f>"Agenda R" &amp;Parameters!B8</f>
        <v>Agenda R0</v>
      </c>
      <c r="B1" s="281" t="str">
        <f>Parameters!B2</f>
        <v>Sofitel Luxury Hotel, Chengdu, China</v>
      </c>
      <c r="C1" s="281"/>
    </row>
    <row r="2" spans="1:3" ht="20.25" customHeight="1" x14ac:dyDescent="0.2">
      <c r="A2" s="285"/>
      <c r="B2" s="127"/>
      <c r="C2" s="128"/>
    </row>
    <row r="3" spans="1:3" ht="30" x14ac:dyDescent="0.2">
      <c r="A3" s="285"/>
      <c r="B3" s="282" t="str">
        <f>Parameters!B3</f>
        <v>Sept 9-10, 2014</v>
      </c>
      <c r="C3" s="282"/>
    </row>
    <row r="4" spans="1:3" ht="21" thickBot="1" x14ac:dyDescent="0.35">
      <c r="A4" s="13"/>
      <c r="B4" s="76"/>
      <c r="C4" s="76"/>
    </row>
    <row r="5" spans="1:3" ht="20.25" x14ac:dyDescent="0.2">
      <c r="A5" s="73" t="s">
        <v>34</v>
      </c>
      <c r="B5" s="74">
        <f>Parameters!B4</f>
        <v>41891</v>
      </c>
      <c r="C5" s="126">
        <f>B5+1</f>
        <v>41892</v>
      </c>
    </row>
    <row r="6" spans="1:3" ht="15.75" customHeight="1" x14ac:dyDescent="0.2">
      <c r="A6" s="14" t="s">
        <v>28</v>
      </c>
      <c r="B6" s="290" t="s">
        <v>80</v>
      </c>
      <c r="C6" s="286" t="s">
        <v>95</v>
      </c>
    </row>
    <row r="7" spans="1:3" ht="15.75" customHeight="1" x14ac:dyDescent="0.2">
      <c r="A7" s="14" t="s">
        <v>29</v>
      </c>
      <c r="B7" s="291"/>
      <c r="C7" s="288"/>
    </row>
    <row r="8" spans="1:3" ht="27" customHeight="1" x14ac:dyDescent="0.2">
      <c r="A8" s="69" t="s">
        <v>22</v>
      </c>
      <c r="B8" s="125" t="s">
        <v>6</v>
      </c>
      <c r="C8" s="138" t="s">
        <v>6</v>
      </c>
    </row>
    <row r="9" spans="1:3" ht="15.75" customHeight="1" x14ac:dyDescent="0.2">
      <c r="A9" s="15" t="s">
        <v>21</v>
      </c>
      <c r="B9" s="286" t="s">
        <v>95</v>
      </c>
      <c r="C9" s="286" t="s">
        <v>95</v>
      </c>
    </row>
    <row r="10" spans="1:3" ht="15.75" customHeight="1" x14ac:dyDescent="0.2">
      <c r="A10" s="15" t="s">
        <v>23</v>
      </c>
      <c r="B10" s="287"/>
      <c r="C10" s="287"/>
    </row>
    <row r="11" spans="1:3" ht="15.75" customHeight="1" x14ac:dyDescent="0.2">
      <c r="A11" s="15" t="s">
        <v>24</v>
      </c>
      <c r="B11" s="287"/>
      <c r="C11" s="287"/>
    </row>
    <row r="12" spans="1:3" ht="15.75" customHeight="1" x14ac:dyDescent="0.2">
      <c r="A12" s="15" t="s">
        <v>25</v>
      </c>
      <c r="B12" s="288"/>
      <c r="C12" s="288"/>
    </row>
    <row r="13" spans="1:3" ht="15.75" customHeight="1" x14ac:dyDescent="0.2">
      <c r="A13" s="16" t="s">
        <v>32</v>
      </c>
      <c r="B13" s="289" t="s">
        <v>27</v>
      </c>
      <c r="C13" s="289" t="s">
        <v>27</v>
      </c>
    </row>
    <row r="14" spans="1:3" ht="15.75" customHeight="1" x14ac:dyDescent="0.2">
      <c r="A14" s="16" t="s">
        <v>33</v>
      </c>
      <c r="B14" s="289"/>
      <c r="C14" s="289"/>
    </row>
    <row r="15" spans="1:3" ht="15.75" customHeight="1" x14ac:dyDescent="0.2">
      <c r="A15" s="15" t="s">
        <v>39</v>
      </c>
      <c r="B15" s="286" t="s">
        <v>95</v>
      </c>
      <c r="C15" s="292" t="s">
        <v>298</v>
      </c>
    </row>
    <row r="16" spans="1:3" ht="15.75" customHeight="1" x14ac:dyDescent="0.2">
      <c r="A16" s="15" t="s">
        <v>40</v>
      </c>
      <c r="B16" s="287"/>
      <c r="C16" s="290"/>
    </row>
    <row r="17" spans="1:3" ht="15.75" customHeight="1" x14ac:dyDescent="0.2">
      <c r="A17" s="15" t="s">
        <v>41</v>
      </c>
      <c r="B17" s="287"/>
      <c r="C17" s="290"/>
    </row>
    <row r="18" spans="1:3" ht="16.5" customHeight="1" x14ac:dyDescent="0.2">
      <c r="A18" s="15" t="s">
        <v>42</v>
      </c>
      <c r="B18" s="288"/>
      <c r="C18" s="229"/>
    </row>
    <row r="19" spans="1:3" ht="25.5" customHeight="1" x14ac:dyDescent="0.2">
      <c r="A19" s="70" t="s">
        <v>26</v>
      </c>
      <c r="B19" s="125" t="s">
        <v>6</v>
      </c>
      <c r="C19" s="229"/>
    </row>
    <row r="20" spans="1:3" ht="15.75" customHeight="1" x14ac:dyDescent="0.2">
      <c r="A20" s="15" t="s">
        <v>17</v>
      </c>
      <c r="B20" s="286" t="s">
        <v>95</v>
      </c>
      <c r="C20" s="229"/>
    </row>
    <row r="21" spans="1:3" ht="15.75" customHeight="1" x14ac:dyDescent="0.2">
      <c r="A21" s="15" t="s">
        <v>18</v>
      </c>
      <c r="B21" s="287"/>
      <c r="C21" s="229"/>
    </row>
    <row r="22" spans="1:3" ht="15.75" customHeight="1" x14ac:dyDescent="0.2">
      <c r="A22" s="15" t="s">
        <v>30</v>
      </c>
      <c r="B22" s="287"/>
      <c r="C22" s="229"/>
    </row>
    <row r="23" spans="1:3" ht="16.5" customHeight="1" x14ac:dyDescent="0.2">
      <c r="A23" s="15" t="s">
        <v>31</v>
      </c>
      <c r="B23" s="288"/>
      <c r="C23" s="230"/>
    </row>
    <row r="24" spans="1:3" x14ac:dyDescent="0.2">
      <c r="A24" s="77"/>
      <c r="B24" s="63"/>
      <c r="C24" s="63"/>
    </row>
    <row r="25" spans="1:3" s="71" customFormat="1" ht="27" customHeight="1" x14ac:dyDescent="0.35">
      <c r="A25" s="283" t="s">
        <v>83</v>
      </c>
      <c r="B25" s="283"/>
      <c r="C25" s="283"/>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topLeftCell="A79" workbookViewId="0">
      <selection sqref="A1:I1"/>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243" customWidth="1"/>
    <col min="7" max="7" width="10.7109375" style="119" customWidth="1"/>
    <col min="8" max="8" width="8.7109375" style="243" customWidth="1"/>
    <col min="9" max="9" width="12.7109375" style="93" customWidth="1"/>
  </cols>
  <sheetData>
    <row r="1" spans="1:9" ht="24.95" customHeight="1" x14ac:dyDescent="0.4">
      <c r="A1" s="280" t="str">
        <f>Parameters!B1</f>
        <v>147.5th IEEE 802.11 WIRELESS LOCAL AREA NETWORKS SESSION</v>
      </c>
      <c r="B1" s="275"/>
      <c r="C1" s="275"/>
      <c r="D1" s="275"/>
      <c r="E1" s="275"/>
      <c r="F1" s="275"/>
      <c r="G1" s="275"/>
      <c r="H1" s="275"/>
      <c r="I1" s="275"/>
    </row>
    <row r="2" spans="1:9" ht="24.95" customHeight="1" x14ac:dyDescent="0.4">
      <c r="A2" s="280" t="str">
        <f>Parameters!B2</f>
        <v>Sofitel Luxury Hotel, Chengdu, China</v>
      </c>
      <c r="B2" s="275"/>
      <c r="C2" s="275"/>
      <c r="D2" s="275"/>
      <c r="E2" s="275"/>
      <c r="F2" s="275"/>
      <c r="G2" s="275"/>
      <c r="H2" s="275"/>
      <c r="I2" s="275"/>
    </row>
    <row r="3" spans="1:9" ht="24.95" customHeight="1" x14ac:dyDescent="0.4">
      <c r="A3" s="280" t="str">
        <f>Parameters!B3</f>
        <v>Sept 9-10, 2014</v>
      </c>
      <c r="B3" s="275"/>
      <c r="C3" s="275"/>
      <c r="D3" s="275"/>
      <c r="E3" s="275"/>
      <c r="F3" s="275"/>
      <c r="G3" s="275"/>
      <c r="H3" s="275"/>
      <c r="I3" s="275"/>
    </row>
    <row r="4" spans="1:9" ht="18" customHeight="1" x14ac:dyDescent="0.25">
      <c r="A4" s="274" t="s">
        <v>96</v>
      </c>
      <c r="B4" s="275"/>
      <c r="C4" s="275"/>
      <c r="D4" s="275"/>
      <c r="E4" s="275"/>
      <c r="F4" s="275"/>
      <c r="G4" s="275"/>
      <c r="H4" s="275"/>
      <c r="I4" s="275"/>
    </row>
    <row r="5" spans="1:9" ht="18" customHeight="1" x14ac:dyDescent="0.25">
      <c r="A5" s="274" t="s">
        <v>97</v>
      </c>
      <c r="B5" s="275"/>
      <c r="C5" s="275"/>
      <c r="D5" s="275"/>
      <c r="E5" s="275"/>
      <c r="F5" s="275"/>
      <c r="G5" s="275"/>
      <c r="H5" s="275"/>
      <c r="I5" s="275"/>
    </row>
    <row r="6" spans="1:9" ht="18" customHeight="1" x14ac:dyDescent="0.25">
      <c r="A6" s="274" t="s">
        <v>98</v>
      </c>
      <c r="B6" s="275"/>
      <c r="C6" s="275"/>
      <c r="D6" s="275"/>
      <c r="E6" s="275"/>
      <c r="F6" s="275"/>
      <c r="G6" s="275"/>
      <c r="H6" s="275"/>
      <c r="I6" s="275"/>
    </row>
    <row r="7" spans="1:9" ht="18" customHeight="1" x14ac:dyDescent="0.25">
      <c r="A7" s="274" t="s">
        <v>99</v>
      </c>
      <c r="B7" s="275"/>
      <c r="C7" s="275"/>
      <c r="D7" s="275"/>
      <c r="E7" s="275"/>
      <c r="F7" s="275"/>
      <c r="G7" s="275"/>
      <c r="H7" s="275"/>
      <c r="I7" s="275"/>
    </row>
    <row r="8" spans="1:9" ht="30" customHeight="1" x14ac:dyDescent="0.4">
      <c r="A8" s="276" t="str">
        <f>"Agenda R" &amp; Parameters!$B$8</f>
        <v>Agenda R0</v>
      </c>
      <c r="B8" s="277"/>
      <c r="C8" s="277"/>
      <c r="D8" s="277"/>
      <c r="E8" s="277"/>
      <c r="F8" s="277"/>
      <c r="G8" s="277"/>
      <c r="H8" s="277"/>
      <c r="I8" s="277"/>
    </row>
    <row r="12" spans="1:9" ht="15.75" x14ac:dyDescent="0.25">
      <c r="A12" s="278" t="s">
        <v>299</v>
      </c>
      <c r="B12" s="279"/>
      <c r="C12" s="279"/>
      <c r="D12" s="279"/>
      <c r="E12" s="279"/>
      <c r="F12" s="279"/>
      <c r="G12" s="279"/>
      <c r="H12" s="279"/>
      <c r="I12" s="279"/>
    </row>
    <row r="13" spans="1:9" s="7" customFormat="1" ht="31.5" x14ac:dyDescent="0.25">
      <c r="A13" s="81" t="s">
        <v>100</v>
      </c>
      <c r="B13" s="81" t="s">
        <v>101</v>
      </c>
      <c r="C13" s="81" t="s">
        <v>49</v>
      </c>
      <c r="D13" s="81" t="s">
        <v>102</v>
      </c>
      <c r="E13" s="81" t="s">
        <v>103</v>
      </c>
      <c r="F13" s="231" t="s">
        <v>104</v>
      </c>
      <c r="G13" s="107" t="s">
        <v>105</v>
      </c>
      <c r="H13" s="231" t="s">
        <v>106</v>
      </c>
      <c r="I13" s="81" t="s">
        <v>255</v>
      </c>
    </row>
    <row r="14" spans="1:9" ht="15.75" x14ac:dyDescent="0.25">
      <c r="A14" s="82" t="s">
        <v>107</v>
      </c>
      <c r="B14" s="94"/>
      <c r="C14" s="94" t="s">
        <v>108</v>
      </c>
      <c r="D14" s="94"/>
      <c r="E14" s="94"/>
      <c r="F14" s="232"/>
      <c r="G14" s="108"/>
      <c r="H14" s="232"/>
      <c r="I14" s="129"/>
    </row>
    <row r="15" spans="1:9" ht="15" x14ac:dyDescent="0.2">
      <c r="A15" s="83" t="s">
        <v>109</v>
      </c>
      <c r="B15" s="95" t="s">
        <v>110</v>
      </c>
      <c r="C15" s="95" t="s">
        <v>111</v>
      </c>
      <c r="D15" s="95"/>
      <c r="E15" s="95" t="s">
        <v>84</v>
      </c>
      <c r="F15" s="233">
        <v>0.375</v>
      </c>
      <c r="G15" s="109">
        <v>1</v>
      </c>
      <c r="H15" s="233">
        <f>F15+TIME(0,G15,0)</f>
        <v>0.37569444444444444</v>
      </c>
      <c r="I15" s="130"/>
    </row>
    <row r="16" spans="1:9" ht="15" x14ac:dyDescent="0.2">
      <c r="A16" s="83" t="s">
        <v>112</v>
      </c>
      <c r="B16" s="95" t="s">
        <v>110</v>
      </c>
      <c r="C16" s="95" t="s">
        <v>256</v>
      </c>
      <c r="D16" s="95"/>
      <c r="E16" s="95" t="s">
        <v>0</v>
      </c>
      <c r="F16" s="233">
        <f>H15</f>
        <v>0.37569444444444444</v>
      </c>
      <c r="G16" s="109">
        <v>1</v>
      </c>
      <c r="H16" s="233">
        <f>F16+TIME(0,G16,0)</f>
        <v>0.37638888888888888</v>
      </c>
      <c r="I16" s="130"/>
    </row>
    <row r="17" spans="1:9" ht="30" x14ac:dyDescent="0.2">
      <c r="A17" s="83" t="s">
        <v>113</v>
      </c>
      <c r="B17" s="95" t="s">
        <v>110</v>
      </c>
      <c r="C17" s="95" t="s">
        <v>114</v>
      </c>
      <c r="D17" s="104" t="s">
        <v>114</v>
      </c>
      <c r="E17" s="95" t="s">
        <v>84</v>
      </c>
      <c r="F17" s="233">
        <f>H16</f>
        <v>0.37638888888888888</v>
      </c>
      <c r="G17" s="109">
        <v>1</v>
      </c>
      <c r="H17" s="233">
        <f>F17+TIME(0,G17,0)</f>
        <v>0.37708333333333333</v>
      </c>
      <c r="I17" s="130"/>
    </row>
    <row r="18" spans="1:9" ht="15" x14ac:dyDescent="0.2">
      <c r="A18" s="83" t="s">
        <v>115</v>
      </c>
      <c r="B18" s="95" t="s">
        <v>2</v>
      </c>
      <c r="C18" s="95" t="s">
        <v>116</v>
      </c>
      <c r="D18" s="95"/>
      <c r="E18" s="95" t="s">
        <v>84</v>
      </c>
      <c r="F18" s="233">
        <f>H17</f>
        <v>0.37708333333333333</v>
      </c>
      <c r="G18" s="109">
        <v>1</v>
      </c>
      <c r="H18" s="233">
        <f>F18+TIME(0,G18,0)</f>
        <v>0.37777777777777777</v>
      </c>
      <c r="I18" s="130"/>
    </row>
    <row r="19" spans="1:9" ht="15" x14ac:dyDescent="0.2">
      <c r="A19" s="84" t="s">
        <v>117</v>
      </c>
      <c r="B19" s="96" t="s">
        <v>110</v>
      </c>
      <c r="C19" s="96" t="s">
        <v>118</v>
      </c>
      <c r="D19" s="96"/>
      <c r="E19" s="96" t="s">
        <v>84</v>
      </c>
      <c r="F19" s="234">
        <f>H18</f>
        <v>0.37777777777777777</v>
      </c>
      <c r="G19" s="110">
        <v>0</v>
      </c>
      <c r="H19" s="234">
        <f>F19+TIME(0,G19,0)</f>
        <v>0.37777777777777777</v>
      </c>
      <c r="I19" s="131"/>
    </row>
    <row r="21" spans="1:9" ht="15.75" x14ac:dyDescent="0.25">
      <c r="A21" s="82" t="s">
        <v>119</v>
      </c>
      <c r="B21" s="94"/>
      <c r="C21" s="94" t="s">
        <v>120</v>
      </c>
      <c r="D21" s="94"/>
      <c r="E21" s="94"/>
      <c r="F21" s="232"/>
      <c r="G21" s="108"/>
      <c r="H21" s="232"/>
      <c r="I21" s="129"/>
    </row>
    <row r="22" spans="1:9" ht="15.75" x14ac:dyDescent="0.25">
      <c r="A22" s="85" t="s">
        <v>121</v>
      </c>
      <c r="B22" s="97" t="s">
        <v>110</v>
      </c>
      <c r="C22" s="97" t="s">
        <v>122</v>
      </c>
      <c r="D22" s="97"/>
      <c r="E22" s="97"/>
      <c r="F22" s="235"/>
      <c r="G22" s="111"/>
      <c r="H22" s="235"/>
      <c r="I22" s="132"/>
    </row>
    <row r="23" spans="1:9" ht="28.5" x14ac:dyDescent="0.2">
      <c r="A23" s="86" t="s">
        <v>123</v>
      </c>
      <c r="B23" s="98" t="s">
        <v>110</v>
      </c>
      <c r="C23" s="98" t="s">
        <v>124</v>
      </c>
      <c r="D23" s="105" t="s">
        <v>125</v>
      </c>
      <c r="E23" s="98" t="s">
        <v>84</v>
      </c>
      <c r="F23" s="236">
        <f>H19</f>
        <v>0.37777777777777777</v>
      </c>
      <c r="G23" s="112">
        <v>6</v>
      </c>
      <c r="H23" s="236">
        <f>F23+TIME(0,G23,0)</f>
        <v>0.38194444444444442</v>
      </c>
      <c r="I23" s="133"/>
    </row>
    <row r="24" spans="1:9" ht="15" x14ac:dyDescent="0.25">
      <c r="A24" s="87" t="s">
        <v>126</v>
      </c>
      <c r="B24" s="99" t="s">
        <v>110</v>
      </c>
      <c r="C24" s="99" t="s">
        <v>127</v>
      </c>
      <c r="D24" s="99"/>
      <c r="E24" s="99"/>
      <c r="F24" s="237"/>
      <c r="G24" s="113"/>
      <c r="H24" s="237"/>
      <c r="I24" s="134"/>
    </row>
    <row r="25" spans="1:9" ht="25.5" x14ac:dyDescent="0.2">
      <c r="A25" s="88" t="s">
        <v>128</v>
      </c>
      <c r="B25" s="100" t="s">
        <v>110</v>
      </c>
      <c r="C25" s="100" t="s">
        <v>129</v>
      </c>
      <c r="D25" s="106" t="s">
        <v>130</v>
      </c>
      <c r="E25" s="100" t="s">
        <v>84</v>
      </c>
      <c r="F25" s="238">
        <f>H23</f>
        <v>0.38194444444444442</v>
      </c>
      <c r="G25" s="114">
        <v>1</v>
      </c>
      <c r="H25" s="238">
        <f t="shared" ref="H25:H36" si="0">F25+TIME(0,G25,0)</f>
        <v>0.38263888888888886</v>
      </c>
      <c r="I25" s="135"/>
    </row>
    <row r="26" spans="1:9" ht="25.5" x14ac:dyDescent="0.2">
      <c r="A26" s="88" t="s">
        <v>131</v>
      </c>
      <c r="B26" s="100" t="s">
        <v>110</v>
      </c>
      <c r="C26" s="100" t="s">
        <v>132</v>
      </c>
      <c r="D26" s="106" t="s">
        <v>133</v>
      </c>
      <c r="E26" s="100" t="s">
        <v>84</v>
      </c>
      <c r="F26" s="238">
        <f t="shared" ref="F26:F36" si="1">H25</f>
        <v>0.38263888888888886</v>
      </c>
      <c r="G26" s="114">
        <v>0</v>
      </c>
      <c r="H26" s="238">
        <f t="shared" si="0"/>
        <v>0.38263888888888886</v>
      </c>
      <c r="I26" s="135"/>
    </row>
    <row r="27" spans="1:9" x14ac:dyDescent="0.2">
      <c r="A27" s="88" t="s">
        <v>134</v>
      </c>
      <c r="B27" s="100" t="s">
        <v>110</v>
      </c>
      <c r="C27" s="100" t="s">
        <v>135</v>
      </c>
      <c r="D27" s="100"/>
      <c r="E27" s="100" t="s">
        <v>84</v>
      </c>
      <c r="F27" s="238">
        <f t="shared" si="1"/>
        <v>0.38263888888888886</v>
      </c>
      <c r="G27" s="114">
        <v>0</v>
      </c>
      <c r="H27" s="238">
        <f t="shared" si="0"/>
        <v>0.38263888888888886</v>
      </c>
      <c r="I27" s="135"/>
    </row>
    <row r="28" spans="1:9" x14ac:dyDescent="0.2">
      <c r="A28" s="88" t="s">
        <v>136</v>
      </c>
      <c r="B28" s="100" t="s">
        <v>110</v>
      </c>
      <c r="C28" s="100" t="s">
        <v>137</v>
      </c>
      <c r="D28" s="106" t="s">
        <v>138</v>
      </c>
      <c r="E28" s="100" t="s">
        <v>84</v>
      </c>
      <c r="F28" s="238">
        <f t="shared" si="1"/>
        <v>0.38263888888888886</v>
      </c>
      <c r="G28" s="114">
        <v>0</v>
      </c>
      <c r="H28" s="238">
        <f t="shared" si="0"/>
        <v>0.38263888888888886</v>
      </c>
      <c r="I28" s="135"/>
    </row>
    <row r="29" spans="1:9" ht="25.5" x14ac:dyDescent="0.2">
      <c r="A29" s="88" t="s">
        <v>139</v>
      </c>
      <c r="B29" s="100" t="s">
        <v>110</v>
      </c>
      <c r="C29" s="100" t="s">
        <v>140</v>
      </c>
      <c r="D29" s="106" t="s">
        <v>141</v>
      </c>
      <c r="E29" s="100" t="s">
        <v>84</v>
      </c>
      <c r="F29" s="238">
        <f t="shared" si="1"/>
        <v>0.38263888888888886</v>
      </c>
      <c r="G29" s="114">
        <v>0</v>
      </c>
      <c r="H29" s="238">
        <f t="shared" si="0"/>
        <v>0.38263888888888886</v>
      </c>
      <c r="I29" s="135"/>
    </row>
    <row r="30" spans="1:9" ht="25.5" x14ac:dyDescent="0.2">
      <c r="A30" s="88" t="s">
        <v>142</v>
      </c>
      <c r="B30" s="100" t="s">
        <v>110</v>
      </c>
      <c r="C30" s="100" t="s">
        <v>143</v>
      </c>
      <c r="D30" s="106" t="s">
        <v>144</v>
      </c>
      <c r="E30" s="100" t="s">
        <v>84</v>
      </c>
      <c r="F30" s="238">
        <f t="shared" si="1"/>
        <v>0.38263888888888886</v>
      </c>
      <c r="G30" s="114">
        <v>0</v>
      </c>
      <c r="H30" s="238">
        <f t="shared" si="0"/>
        <v>0.38263888888888886</v>
      </c>
      <c r="I30" s="135"/>
    </row>
    <row r="31" spans="1:9" ht="25.5" x14ac:dyDescent="0.2">
      <c r="A31" s="88" t="s">
        <v>145</v>
      </c>
      <c r="B31" s="100" t="s">
        <v>110</v>
      </c>
      <c r="C31" s="100" t="s">
        <v>146</v>
      </c>
      <c r="D31" s="106" t="s">
        <v>147</v>
      </c>
      <c r="E31" s="100" t="s">
        <v>84</v>
      </c>
      <c r="F31" s="238">
        <f t="shared" si="1"/>
        <v>0.38263888888888886</v>
      </c>
      <c r="G31" s="114">
        <v>0</v>
      </c>
      <c r="H31" s="238">
        <f t="shared" si="0"/>
        <v>0.38263888888888886</v>
      </c>
      <c r="I31" s="135"/>
    </row>
    <row r="32" spans="1:9" x14ac:dyDescent="0.2">
      <c r="A32" s="88" t="s">
        <v>148</v>
      </c>
      <c r="B32" s="100" t="s">
        <v>110</v>
      </c>
      <c r="C32" s="100" t="s">
        <v>241</v>
      </c>
      <c r="D32" s="100"/>
      <c r="E32" s="100" t="s">
        <v>84</v>
      </c>
      <c r="F32" s="238">
        <f t="shared" si="1"/>
        <v>0.38263888888888886</v>
      </c>
      <c r="G32" s="114">
        <v>3</v>
      </c>
      <c r="H32" s="238">
        <f t="shared" si="0"/>
        <v>0.38472222222222219</v>
      </c>
      <c r="I32" s="135"/>
    </row>
    <row r="33" spans="1:9" x14ac:dyDescent="0.2">
      <c r="A33" s="88" t="s">
        <v>242</v>
      </c>
      <c r="B33" s="100" t="s">
        <v>110</v>
      </c>
      <c r="C33" s="100" t="s">
        <v>149</v>
      </c>
      <c r="D33" s="106" t="s">
        <v>150</v>
      </c>
      <c r="E33" s="100" t="s">
        <v>84</v>
      </c>
      <c r="F33" s="238">
        <f t="shared" si="1"/>
        <v>0.38472222222222219</v>
      </c>
      <c r="G33" s="114">
        <v>5</v>
      </c>
      <c r="H33" s="238">
        <f t="shared" si="0"/>
        <v>0.3881944444444444</v>
      </c>
      <c r="I33" s="135"/>
    </row>
    <row r="34" spans="1:9" ht="15" x14ac:dyDescent="0.2">
      <c r="A34" s="83" t="s">
        <v>151</v>
      </c>
      <c r="B34" s="95" t="s">
        <v>110</v>
      </c>
      <c r="C34" s="95" t="s">
        <v>152</v>
      </c>
      <c r="D34" s="95"/>
      <c r="E34" s="95" t="s">
        <v>36</v>
      </c>
      <c r="F34" s="233">
        <f t="shared" si="1"/>
        <v>0.3881944444444444</v>
      </c>
      <c r="G34" s="109">
        <v>1</v>
      </c>
      <c r="H34" s="233">
        <f t="shared" si="0"/>
        <v>0.38888888888888884</v>
      </c>
      <c r="I34" s="130"/>
    </row>
    <row r="35" spans="1:9" ht="15" x14ac:dyDescent="0.2">
      <c r="A35" s="83" t="s">
        <v>153</v>
      </c>
      <c r="B35" s="95" t="s">
        <v>110</v>
      </c>
      <c r="C35" s="95" t="s">
        <v>156</v>
      </c>
      <c r="D35" s="95"/>
      <c r="E35" s="95" t="s">
        <v>0</v>
      </c>
      <c r="F35" s="233">
        <f t="shared" si="1"/>
        <v>0.38888888888888884</v>
      </c>
      <c r="G35" s="109">
        <v>0</v>
      </c>
      <c r="H35" s="233">
        <f t="shared" si="0"/>
        <v>0.38888888888888884</v>
      </c>
      <c r="I35" s="130"/>
    </row>
    <row r="36" spans="1:9" ht="15" x14ac:dyDescent="0.2">
      <c r="A36" s="84" t="s">
        <v>154</v>
      </c>
      <c r="B36" s="96"/>
      <c r="C36" s="96"/>
      <c r="D36" s="96"/>
      <c r="E36" s="96"/>
      <c r="F36" s="234">
        <f t="shared" si="1"/>
        <v>0.38888888888888884</v>
      </c>
      <c r="G36" s="110">
        <v>0</v>
      </c>
      <c r="H36" s="234">
        <f t="shared" si="0"/>
        <v>0.38888888888888884</v>
      </c>
      <c r="I36" s="131"/>
    </row>
    <row r="38" spans="1:9" ht="15.75" x14ac:dyDescent="0.25">
      <c r="A38" s="82" t="s">
        <v>158</v>
      </c>
      <c r="B38" s="94"/>
      <c r="C38" s="94" t="s">
        <v>159</v>
      </c>
      <c r="D38" s="94"/>
      <c r="E38" s="94"/>
      <c r="F38" s="232"/>
      <c r="G38" s="108"/>
      <c r="H38" s="232"/>
      <c r="I38" s="129"/>
    </row>
    <row r="39" spans="1:9" ht="15" x14ac:dyDescent="0.2">
      <c r="A39" s="83" t="s">
        <v>160</v>
      </c>
      <c r="B39" s="95" t="s">
        <v>110</v>
      </c>
      <c r="C39" s="95" t="s">
        <v>161</v>
      </c>
      <c r="D39" s="95"/>
      <c r="E39" s="95" t="s">
        <v>84</v>
      </c>
      <c r="F39" s="233">
        <f>H36</f>
        <v>0.38888888888888884</v>
      </c>
      <c r="G39" s="109">
        <v>1</v>
      </c>
      <c r="H39" s="233">
        <f t="shared" ref="H39:H46" si="2">F39+TIME(0,G39,0)</f>
        <v>0.38958333333333328</v>
      </c>
      <c r="I39" s="130"/>
    </row>
    <row r="40" spans="1:9" ht="15" x14ac:dyDescent="0.2">
      <c r="A40" s="83" t="s">
        <v>162</v>
      </c>
      <c r="B40" s="95" t="s">
        <v>110</v>
      </c>
      <c r="C40" s="95" t="s">
        <v>166</v>
      </c>
      <c r="D40" s="95"/>
      <c r="E40" s="95" t="s">
        <v>36</v>
      </c>
      <c r="F40" s="233">
        <f t="shared" ref="F40:F46" si="3">H39</f>
        <v>0.38958333333333328</v>
      </c>
      <c r="G40" s="109">
        <v>1</v>
      </c>
      <c r="H40" s="233">
        <f t="shared" si="2"/>
        <v>0.39027777777777772</v>
      </c>
      <c r="I40" s="130"/>
    </row>
    <row r="41" spans="1:9" ht="15" x14ac:dyDescent="0.2">
      <c r="A41" s="83" t="s">
        <v>163</v>
      </c>
      <c r="B41" s="95" t="s">
        <v>110</v>
      </c>
      <c r="C41" s="95" t="s">
        <v>168</v>
      </c>
      <c r="D41" s="95"/>
      <c r="E41" s="95" t="s">
        <v>36</v>
      </c>
      <c r="F41" s="233">
        <f t="shared" si="3"/>
        <v>0.39027777777777772</v>
      </c>
      <c r="G41" s="109">
        <v>1</v>
      </c>
      <c r="H41" s="233">
        <f t="shared" si="2"/>
        <v>0.39097222222222217</v>
      </c>
      <c r="I41" s="130"/>
    </row>
    <row r="42" spans="1:9" ht="15" x14ac:dyDescent="0.2">
      <c r="A42" s="83" t="s">
        <v>164</v>
      </c>
      <c r="B42" s="95" t="s">
        <v>110</v>
      </c>
      <c r="C42" s="95" t="s">
        <v>170</v>
      </c>
      <c r="D42" s="95"/>
      <c r="E42" s="95" t="s">
        <v>36</v>
      </c>
      <c r="F42" s="233">
        <f t="shared" si="3"/>
        <v>0.39097222222222217</v>
      </c>
      <c r="G42" s="109">
        <v>1</v>
      </c>
      <c r="H42" s="233">
        <f t="shared" si="2"/>
        <v>0.39166666666666661</v>
      </c>
      <c r="I42" s="130"/>
    </row>
    <row r="43" spans="1:9" ht="15" x14ac:dyDescent="0.2">
      <c r="A43" s="83" t="s">
        <v>165</v>
      </c>
      <c r="B43" s="95" t="s">
        <v>110</v>
      </c>
      <c r="C43" s="95" t="s">
        <v>172</v>
      </c>
      <c r="D43" s="95"/>
      <c r="E43" s="95" t="s">
        <v>36</v>
      </c>
      <c r="F43" s="233">
        <f t="shared" si="3"/>
        <v>0.39166666666666661</v>
      </c>
      <c r="G43" s="109">
        <v>1</v>
      </c>
      <c r="H43" s="233">
        <f t="shared" si="2"/>
        <v>0.39236111111111105</v>
      </c>
      <c r="I43" s="130"/>
    </row>
    <row r="44" spans="1:9" ht="15" x14ac:dyDescent="0.2">
      <c r="A44" s="83" t="s">
        <v>167</v>
      </c>
      <c r="B44" s="95" t="s">
        <v>110</v>
      </c>
      <c r="C44" s="95" t="s">
        <v>173</v>
      </c>
      <c r="D44" s="95"/>
      <c r="E44" s="95" t="s">
        <v>36</v>
      </c>
      <c r="F44" s="233">
        <f t="shared" si="3"/>
        <v>0.39236111111111105</v>
      </c>
      <c r="G44" s="109">
        <v>1</v>
      </c>
      <c r="H44" s="233">
        <f t="shared" si="2"/>
        <v>0.39305555555555549</v>
      </c>
      <c r="I44" s="130"/>
    </row>
    <row r="45" spans="1:9" ht="30" x14ac:dyDescent="0.2">
      <c r="A45" s="83" t="s">
        <v>169</v>
      </c>
      <c r="B45" s="95" t="s">
        <v>110</v>
      </c>
      <c r="C45" s="95" t="s">
        <v>174</v>
      </c>
      <c r="D45" s="95"/>
      <c r="E45" s="95" t="s">
        <v>84</v>
      </c>
      <c r="F45" s="233">
        <f t="shared" si="3"/>
        <v>0.39305555555555549</v>
      </c>
      <c r="G45" s="109">
        <v>1</v>
      </c>
      <c r="H45" s="233">
        <f t="shared" si="2"/>
        <v>0.39374999999999993</v>
      </c>
      <c r="I45" s="130"/>
    </row>
    <row r="46" spans="1:9" ht="15" x14ac:dyDescent="0.2">
      <c r="A46" s="84" t="s">
        <v>171</v>
      </c>
      <c r="B46" s="96"/>
      <c r="C46" s="96"/>
      <c r="D46" s="96"/>
      <c r="E46" s="96"/>
      <c r="F46" s="234">
        <f t="shared" si="3"/>
        <v>0.39374999999999993</v>
      </c>
      <c r="G46" s="110">
        <v>0</v>
      </c>
      <c r="H46" s="234">
        <f t="shared" si="2"/>
        <v>0.39374999999999993</v>
      </c>
      <c r="I46" s="131"/>
    </row>
    <row r="48" spans="1:9" ht="15.75" x14ac:dyDescent="0.25">
      <c r="A48" s="82" t="s">
        <v>175</v>
      </c>
      <c r="B48" s="94"/>
      <c r="C48" s="94" t="s">
        <v>176</v>
      </c>
      <c r="D48" s="94"/>
      <c r="E48" s="94"/>
      <c r="F48" s="232"/>
      <c r="G48" s="108"/>
      <c r="H48" s="232"/>
      <c r="I48" s="129"/>
    </row>
    <row r="49" spans="1:9" ht="15.75" x14ac:dyDescent="0.25">
      <c r="A49" s="85" t="s">
        <v>177</v>
      </c>
      <c r="B49" s="97"/>
      <c r="C49" s="97" t="s">
        <v>178</v>
      </c>
      <c r="D49" s="97"/>
      <c r="E49" s="97"/>
      <c r="F49" s="235"/>
      <c r="G49" s="111"/>
      <c r="H49" s="235"/>
      <c r="I49" s="132"/>
    </row>
    <row r="50" spans="1:9" ht="14.25" x14ac:dyDescent="0.2">
      <c r="A50" s="86" t="s">
        <v>179</v>
      </c>
      <c r="B50" s="98" t="s">
        <v>110</v>
      </c>
      <c r="C50" s="98" t="s">
        <v>180</v>
      </c>
      <c r="D50" s="98"/>
      <c r="E50" s="98" t="s">
        <v>84</v>
      </c>
      <c r="F50" s="236">
        <f>H46</f>
        <v>0.39374999999999993</v>
      </c>
      <c r="G50" s="112">
        <v>1</v>
      </c>
      <c r="H50" s="236">
        <f t="shared" ref="H50:H58" si="4">F50+TIME(0,G50,0)</f>
        <v>0.39444444444444438</v>
      </c>
      <c r="I50" s="133"/>
    </row>
    <row r="51" spans="1:9" ht="14.25" x14ac:dyDescent="0.2">
      <c r="A51" s="86" t="s">
        <v>181</v>
      </c>
      <c r="B51" s="98" t="s">
        <v>110</v>
      </c>
      <c r="C51" s="98" t="s">
        <v>182</v>
      </c>
      <c r="D51" s="98"/>
      <c r="E51" s="98" t="s">
        <v>84</v>
      </c>
      <c r="F51" s="236">
        <f t="shared" ref="F51:F58" si="5">H50</f>
        <v>0.39444444444444438</v>
      </c>
      <c r="G51" s="112">
        <v>1</v>
      </c>
      <c r="H51" s="236">
        <f t="shared" si="4"/>
        <v>0.39513888888888882</v>
      </c>
      <c r="I51" s="133"/>
    </row>
    <row r="52" spans="1:9" ht="14.25" x14ac:dyDescent="0.2">
      <c r="A52" s="86" t="s">
        <v>183</v>
      </c>
      <c r="B52" s="98" t="s">
        <v>110</v>
      </c>
      <c r="C52" s="98" t="s">
        <v>184</v>
      </c>
      <c r="D52" s="98"/>
      <c r="E52" s="98" t="s">
        <v>84</v>
      </c>
      <c r="F52" s="236">
        <f t="shared" si="5"/>
        <v>0.39513888888888882</v>
      </c>
      <c r="G52" s="112">
        <v>2</v>
      </c>
      <c r="H52" s="236">
        <f t="shared" si="4"/>
        <v>0.3965277777777777</v>
      </c>
      <c r="I52" s="133"/>
    </row>
    <row r="53" spans="1:9" ht="14.25" x14ac:dyDescent="0.2">
      <c r="A53" s="86" t="s">
        <v>185</v>
      </c>
      <c r="B53" s="98" t="s">
        <v>110</v>
      </c>
      <c r="C53" s="98" t="s">
        <v>186</v>
      </c>
      <c r="D53" s="98"/>
      <c r="E53" s="98" t="s">
        <v>84</v>
      </c>
      <c r="F53" s="236">
        <f t="shared" si="5"/>
        <v>0.3965277777777777</v>
      </c>
      <c r="G53" s="112">
        <v>1</v>
      </c>
      <c r="H53" s="236">
        <f t="shared" si="4"/>
        <v>0.39722222222222214</v>
      </c>
      <c r="I53" s="133"/>
    </row>
    <row r="54" spans="1:9" ht="14.25" x14ac:dyDescent="0.2">
      <c r="A54" s="86" t="s">
        <v>187</v>
      </c>
      <c r="B54" s="98" t="s">
        <v>110</v>
      </c>
      <c r="C54" s="98" t="s">
        <v>188</v>
      </c>
      <c r="D54" s="98"/>
      <c r="E54" s="98" t="s">
        <v>84</v>
      </c>
      <c r="F54" s="236">
        <f t="shared" si="5"/>
        <v>0.39722222222222214</v>
      </c>
      <c r="G54" s="112">
        <v>1</v>
      </c>
      <c r="H54" s="236">
        <f t="shared" si="4"/>
        <v>0.39791666666666659</v>
      </c>
      <c r="I54" s="133"/>
    </row>
    <row r="55" spans="1:9" ht="14.25" x14ac:dyDescent="0.2">
      <c r="A55" s="86" t="s">
        <v>189</v>
      </c>
      <c r="B55" s="98" t="s">
        <v>110</v>
      </c>
      <c r="C55" s="98" t="s">
        <v>190</v>
      </c>
      <c r="D55" s="98"/>
      <c r="E55" s="98" t="s">
        <v>84</v>
      </c>
      <c r="F55" s="236">
        <f t="shared" si="5"/>
        <v>0.39791666666666659</v>
      </c>
      <c r="G55" s="112">
        <v>1</v>
      </c>
      <c r="H55" s="236">
        <f t="shared" si="4"/>
        <v>0.39861111111111103</v>
      </c>
      <c r="I55" s="133"/>
    </row>
    <row r="56" spans="1:9" ht="14.25" x14ac:dyDescent="0.2">
      <c r="A56" s="86" t="s">
        <v>191</v>
      </c>
      <c r="B56" s="98" t="s">
        <v>110</v>
      </c>
      <c r="C56" s="98" t="s">
        <v>192</v>
      </c>
      <c r="D56" s="98"/>
      <c r="E56" s="98" t="s">
        <v>84</v>
      </c>
      <c r="F56" s="236">
        <f t="shared" si="5"/>
        <v>0.39861111111111103</v>
      </c>
      <c r="G56" s="112">
        <v>1</v>
      </c>
      <c r="H56" s="236">
        <f t="shared" si="4"/>
        <v>0.39930555555555547</v>
      </c>
      <c r="I56" s="133"/>
    </row>
    <row r="57" spans="1:9" ht="14.25" x14ac:dyDescent="0.2">
      <c r="A57" s="86" t="s">
        <v>193</v>
      </c>
      <c r="B57" s="98" t="s">
        <v>110</v>
      </c>
      <c r="C57" s="98" t="s">
        <v>194</v>
      </c>
      <c r="D57" s="98"/>
      <c r="E57" s="98" t="s">
        <v>36</v>
      </c>
      <c r="F57" s="236">
        <f t="shared" si="5"/>
        <v>0.39930555555555547</v>
      </c>
      <c r="G57" s="112">
        <v>10</v>
      </c>
      <c r="H57" s="236">
        <f t="shared" si="4"/>
        <v>0.40624999999999989</v>
      </c>
      <c r="I57" s="133"/>
    </row>
    <row r="58" spans="1:9" ht="14.25" x14ac:dyDescent="0.2">
      <c r="A58" s="86" t="s">
        <v>195</v>
      </c>
      <c r="B58" s="98"/>
      <c r="C58" s="98"/>
      <c r="D58" s="98"/>
      <c r="E58" s="98"/>
      <c r="F58" s="236">
        <f t="shared" si="5"/>
        <v>0.40624999999999989</v>
      </c>
      <c r="G58" s="112">
        <v>0</v>
      </c>
      <c r="H58" s="236">
        <f t="shared" si="4"/>
        <v>0.40624999999999989</v>
      </c>
      <c r="I58" s="133"/>
    </row>
    <row r="59" spans="1:9" ht="15.75" x14ac:dyDescent="0.25">
      <c r="A59" s="85" t="s">
        <v>196</v>
      </c>
      <c r="B59" s="97"/>
      <c r="C59" s="97" t="s">
        <v>199</v>
      </c>
      <c r="D59" s="97"/>
      <c r="E59" s="97"/>
      <c r="F59" s="235"/>
      <c r="G59" s="111"/>
      <c r="H59" s="235"/>
      <c r="I59" s="132"/>
    </row>
    <row r="60" spans="1:9" ht="14.25" x14ac:dyDescent="0.2">
      <c r="A60" s="86" t="s">
        <v>197</v>
      </c>
      <c r="B60" s="98" t="s">
        <v>110</v>
      </c>
      <c r="C60" s="98" t="s">
        <v>200</v>
      </c>
      <c r="D60" s="98"/>
      <c r="E60" s="98" t="s">
        <v>201</v>
      </c>
      <c r="F60" s="236">
        <f>H58</f>
        <v>0.40624999999999989</v>
      </c>
      <c r="G60" s="112">
        <v>3</v>
      </c>
      <c r="H60" s="236">
        <f>F60+TIME(0,G60,0)</f>
        <v>0.40833333333333321</v>
      </c>
      <c r="I60" s="133"/>
    </row>
    <row r="61" spans="1:9" ht="15" x14ac:dyDescent="0.2">
      <c r="A61" s="84" t="s">
        <v>198</v>
      </c>
      <c r="B61" s="96"/>
      <c r="C61" s="96" t="s">
        <v>202</v>
      </c>
      <c r="D61" s="96"/>
      <c r="E61" s="96"/>
      <c r="F61" s="234">
        <f>H60</f>
        <v>0.40833333333333321</v>
      </c>
      <c r="G61" s="110">
        <v>0</v>
      </c>
      <c r="H61" s="234">
        <f>F61+TIME(0,G61,0)</f>
        <v>0.40833333333333321</v>
      </c>
      <c r="I61" s="131"/>
    </row>
    <row r="63" spans="1:9" ht="15.75" x14ac:dyDescent="0.25">
      <c r="A63" s="89" t="s">
        <v>203</v>
      </c>
      <c r="B63" s="101"/>
      <c r="C63" s="101" t="s">
        <v>204</v>
      </c>
      <c r="D63" s="101"/>
      <c r="E63" s="101" t="s">
        <v>84</v>
      </c>
      <c r="F63" s="239">
        <f>H61</f>
        <v>0.40833333333333321</v>
      </c>
      <c r="G63" s="115">
        <v>0</v>
      </c>
      <c r="H63" s="239">
        <f>F63+TIME(0,G63,0)</f>
        <v>0.40833333333333321</v>
      </c>
      <c r="I63" s="101"/>
    </row>
    <row r="64" spans="1:9" x14ac:dyDescent="0.2">
      <c r="A64" s="90"/>
      <c r="B64" s="90"/>
      <c r="C64" s="90" t="s">
        <v>205</v>
      </c>
      <c r="D64" s="90"/>
      <c r="E64" s="90"/>
      <c r="F64" s="240"/>
      <c r="G64" s="116">
        <f>(H64-H63) * 24 * 60</f>
        <v>12.000000000000197</v>
      </c>
      <c r="H64" s="240">
        <v>0.41666666666666669</v>
      </c>
      <c r="I64" s="90"/>
    </row>
    <row r="66" spans="1:9" ht="15.75" x14ac:dyDescent="0.25">
      <c r="A66" s="278" t="s">
        <v>300</v>
      </c>
      <c r="B66" s="279"/>
      <c r="C66" s="279"/>
      <c r="D66" s="279"/>
      <c r="E66" s="279"/>
      <c r="F66" s="279"/>
      <c r="G66" s="279"/>
      <c r="H66" s="279"/>
      <c r="I66" s="279"/>
    </row>
    <row r="67" spans="1:9" s="7" customFormat="1" ht="31.5" x14ac:dyDescent="0.25">
      <c r="A67" s="81" t="s">
        <v>100</v>
      </c>
      <c r="B67" s="81" t="s">
        <v>101</v>
      </c>
      <c r="C67" s="81" t="s">
        <v>49</v>
      </c>
      <c r="D67" s="81" t="s">
        <v>102</v>
      </c>
      <c r="E67" s="81" t="s">
        <v>103</v>
      </c>
      <c r="F67" s="231" t="s">
        <v>104</v>
      </c>
      <c r="G67" s="107" t="s">
        <v>105</v>
      </c>
      <c r="H67" s="231" t="s">
        <v>106</v>
      </c>
      <c r="I67" s="81" t="s">
        <v>255</v>
      </c>
    </row>
    <row r="68" spans="1:9" ht="15.75" x14ac:dyDescent="0.25">
      <c r="A68" s="82" t="s">
        <v>107</v>
      </c>
      <c r="B68" s="94"/>
      <c r="C68" s="94" t="s">
        <v>108</v>
      </c>
      <c r="D68" s="94"/>
      <c r="E68" s="94"/>
      <c r="F68" s="232"/>
      <c r="G68" s="108"/>
      <c r="H68" s="232"/>
      <c r="I68" s="129"/>
    </row>
    <row r="69" spans="1:9" ht="15" x14ac:dyDescent="0.2">
      <c r="A69" s="83" t="s">
        <v>109</v>
      </c>
      <c r="B69" s="95" t="s">
        <v>110</v>
      </c>
      <c r="C69" s="95" t="s">
        <v>111</v>
      </c>
      <c r="D69" s="95"/>
      <c r="E69" s="95" t="s">
        <v>84</v>
      </c>
      <c r="F69" s="233">
        <v>0.5625</v>
      </c>
      <c r="G69" s="109">
        <v>1</v>
      </c>
      <c r="H69" s="233">
        <f>F69+TIME(0,G69,0)</f>
        <v>0.56319444444444444</v>
      </c>
      <c r="I69" s="130"/>
    </row>
    <row r="70" spans="1:9" ht="15" x14ac:dyDescent="0.2">
      <c r="A70" s="83" t="s">
        <v>112</v>
      </c>
      <c r="B70" s="95" t="s">
        <v>110</v>
      </c>
      <c r="C70" s="95" t="s">
        <v>206</v>
      </c>
      <c r="D70" s="95"/>
      <c r="E70" s="95" t="s">
        <v>0</v>
      </c>
      <c r="F70" s="233">
        <f>H69</f>
        <v>0.56319444444444444</v>
      </c>
      <c r="G70" s="109">
        <v>1</v>
      </c>
      <c r="H70" s="233">
        <f>F70+TIME(0,G70,0)</f>
        <v>0.56388888888888888</v>
      </c>
      <c r="I70" s="130"/>
    </row>
    <row r="71" spans="1:9" ht="15" x14ac:dyDescent="0.2">
      <c r="A71" s="84" t="s">
        <v>113</v>
      </c>
      <c r="B71" s="96" t="s">
        <v>2</v>
      </c>
      <c r="C71" s="96" t="s">
        <v>207</v>
      </c>
      <c r="D71" s="96"/>
      <c r="E71" s="96" t="s">
        <v>84</v>
      </c>
      <c r="F71" s="234">
        <f>H70</f>
        <v>0.56388888888888888</v>
      </c>
      <c r="G71" s="110">
        <v>1</v>
      </c>
      <c r="H71" s="234">
        <f>F71+TIME(0,G71,0)</f>
        <v>0.56458333333333333</v>
      </c>
      <c r="I71" s="131"/>
    </row>
    <row r="73" spans="1:9" ht="15.75" x14ac:dyDescent="0.25">
      <c r="A73" s="82" t="s">
        <v>119</v>
      </c>
      <c r="B73" s="94"/>
      <c r="C73" s="94" t="s">
        <v>120</v>
      </c>
      <c r="D73" s="94"/>
      <c r="E73" s="94"/>
      <c r="F73" s="232"/>
      <c r="G73" s="108"/>
      <c r="H73" s="232"/>
      <c r="I73" s="129"/>
    </row>
    <row r="74" spans="1:9" ht="15" x14ac:dyDescent="0.2">
      <c r="A74" s="83" t="s">
        <v>121</v>
      </c>
      <c r="B74" s="95" t="s">
        <v>110</v>
      </c>
      <c r="C74" s="95" t="s">
        <v>208</v>
      </c>
      <c r="D74" s="95"/>
      <c r="E74" s="95" t="s">
        <v>84</v>
      </c>
      <c r="F74" s="233">
        <f>H71</f>
        <v>0.56458333333333333</v>
      </c>
      <c r="G74" s="109">
        <v>1</v>
      </c>
      <c r="H74" s="233">
        <f t="shared" ref="H74:H82" si="6">F74+TIME(0,G74,0)</f>
        <v>0.56527777777777777</v>
      </c>
      <c r="I74" s="130"/>
    </row>
    <row r="75" spans="1:9" ht="15" x14ac:dyDescent="0.2">
      <c r="A75" s="83" t="s">
        <v>151</v>
      </c>
      <c r="B75" s="95" t="s">
        <v>110</v>
      </c>
      <c r="C75" s="95" t="s">
        <v>209</v>
      </c>
      <c r="D75" s="95"/>
      <c r="E75" s="95" t="s">
        <v>84</v>
      </c>
      <c r="F75" s="233">
        <f t="shared" ref="F75:F82" si="7">H74</f>
        <v>0.56527777777777777</v>
      </c>
      <c r="G75" s="109">
        <v>1</v>
      </c>
      <c r="H75" s="233">
        <f t="shared" si="6"/>
        <v>0.56597222222222221</v>
      </c>
      <c r="I75" s="130"/>
    </row>
    <row r="76" spans="1:9" ht="15" x14ac:dyDescent="0.2">
      <c r="A76" s="83" t="s">
        <v>153</v>
      </c>
      <c r="B76" s="95" t="s">
        <v>110</v>
      </c>
      <c r="C76" s="95" t="s">
        <v>212</v>
      </c>
      <c r="D76" s="95"/>
      <c r="E76" s="95" t="s">
        <v>84</v>
      </c>
      <c r="F76" s="233">
        <f t="shared" si="7"/>
        <v>0.56597222222222221</v>
      </c>
      <c r="G76" s="109">
        <v>1</v>
      </c>
      <c r="H76" s="233">
        <f t="shared" si="6"/>
        <v>0.56666666666666665</v>
      </c>
      <c r="I76" s="130"/>
    </row>
    <row r="77" spans="1:9" ht="30" x14ac:dyDescent="0.2">
      <c r="A77" s="83" t="s">
        <v>154</v>
      </c>
      <c r="B77" s="95" t="s">
        <v>110</v>
      </c>
      <c r="C77" s="95" t="s">
        <v>213</v>
      </c>
      <c r="D77" s="95"/>
      <c r="E77" s="95" t="s">
        <v>84</v>
      </c>
      <c r="F77" s="233">
        <f t="shared" si="7"/>
        <v>0.56666666666666665</v>
      </c>
      <c r="G77" s="109">
        <v>1</v>
      </c>
      <c r="H77" s="233">
        <f t="shared" si="6"/>
        <v>0.56736111111111109</v>
      </c>
      <c r="I77" s="130"/>
    </row>
    <row r="78" spans="1:9" ht="15" x14ac:dyDescent="0.2">
      <c r="A78" s="83" t="s">
        <v>155</v>
      </c>
      <c r="B78" s="95" t="s">
        <v>110</v>
      </c>
      <c r="C78" s="95" t="s">
        <v>214</v>
      </c>
      <c r="D78" s="95"/>
      <c r="E78" s="95" t="s">
        <v>84</v>
      </c>
      <c r="F78" s="233">
        <f t="shared" si="7"/>
        <v>0.56736111111111109</v>
      </c>
      <c r="G78" s="109">
        <v>1</v>
      </c>
      <c r="H78" s="233">
        <f t="shared" si="6"/>
        <v>0.56805555555555554</v>
      </c>
      <c r="I78" s="130"/>
    </row>
    <row r="79" spans="1:9" ht="15" x14ac:dyDescent="0.2">
      <c r="A79" s="83" t="s">
        <v>157</v>
      </c>
      <c r="B79" s="95" t="s">
        <v>110</v>
      </c>
      <c r="C79" s="95" t="s">
        <v>215</v>
      </c>
      <c r="D79" s="95"/>
      <c r="E79" s="95" t="s">
        <v>84</v>
      </c>
      <c r="F79" s="233">
        <f t="shared" si="7"/>
        <v>0.56805555555555554</v>
      </c>
      <c r="G79" s="109">
        <v>1</v>
      </c>
      <c r="H79" s="233">
        <f t="shared" si="6"/>
        <v>0.56874999999999998</v>
      </c>
      <c r="I79" s="130"/>
    </row>
    <row r="80" spans="1:9" ht="15" x14ac:dyDescent="0.2">
      <c r="A80" s="83" t="s">
        <v>216</v>
      </c>
      <c r="B80" s="95" t="s">
        <v>110</v>
      </c>
      <c r="C80" s="95" t="s">
        <v>217</v>
      </c>
      <c r="D80" s="95"/>
      <c r="E80" s="95" t="s">
        <v>84</v>
      </c>
      <c r="F80" s="233">
        <f t="shared" si="7"/>
        <v>0.56874999999999998</v>
      </c>
      <c r="G80" s="109">
        <v>1</v>
      </c>
      <c r="H80" s="233">
        <f t="shared" si="6"/>
        <v>0.56944444444444442</v>
      </c>
      <c r="I80" s="130"/>
    </row>
    <row r="81" spans="1:9" ht="15" x14ac:dyDescent="0.2">
      <c r="A81" s="83" t="s">
        <v>218</v>
      </c>
      <c r="B81" s="95" t="s">
        <v>110</v>
      </c>
      <c r="C81" s="95" t="s">
        <v>219</v>
      </c>
      <c r="D81" s="95"/>
      <c r="E81" s="95" t="s">
        <v>36</v>
      </c>
      <c r="F81" s="233">
        <f t="shared" si="7"/>
        <v>0.56944444444444442</v>
      </c>
      <c r="G81" s="109">
        <v>1</v>
      </c>
      <c r="H81" s="233">
        <f t="shared" si="6"/>
        <v>0.57013888888888886</v>
      </c>
      <c r="I81" s="130"/>
    </row>
    <row r="82" spans="1:9" ht="15" x14ac:dyDescent="0.2">
      <c r="A82" s="84" t="s">
        <v>220</v>
      </c>
      <c r="B82" s="96" t="s">
        <v>110</v>
      </c>
      <c r="C82" s="96" t="s">
        <v>257</v>
      </c>
      <c r="D82" s="96"/>
      <c r="E82" s="96" t="s">
        <v>84</v>
      </c>
      <c r="F82" s="234">
        <f t="shared" si="7"/>
        <v>0.57013888888888886</v>
      </c>
      <c r="G82" s="110">
        <v>0</v>
      </c>
      <c r="H82" s="234">
        <f t="shared" si="6"/>
        <v>0.57013888888888886</v>
      </c>
      <c r="I82" s="131"/>
    </row>
    <row r="84" spans="1:9" ht="15.75" x14ac:dyDescent="0.25">
      <c r="A84" s="82" t="s">
        <v>158</v>
      </c>
      <c r="B84" s="94"/>
      <c r="C84" s="94" t="s">
        <v>221</v>
      </c>
      <c r="D84" s="94"/>
      <c r="E84" s="94"/>
      <c r="F84" s="232"/>
      <c r="G84" s="108"/>
      <c r="H84" s="232"/>
      <c r="I84" s="129"/>
    </row>
    <row r="85" spans="1:9" ht="15.75" x14ac:dyDescent="0.25">
      <c r="A85" s="85" t="s">
        <v>160</v>
      </c>
      <c r="B85" s="97"/>
      <c r="C85" s="97" t="s">
        <v>222</v>
      </c>
      <c r="D85" s="97"/>
      <c r="E85" s="97"/>
      <c r="F85" s="235"/>
      <c r="G85" s="111"/>
      <c r="H85" s="235"/>
      <c r="I85" s="132"/>
    </row>
    <row r="86" spans="1:9" ht="14.25" x14ac:dyDescent="0.2">
      <c r="A86" s="86" t="s">
        <v>223</v>
      </c>
      <c r="B86" s="98" t="s">
        <v>1</v>
      </c>
      <c r="C86" s="98" t="s">
        <v>224</v>
      </c>
      <c r="D86" s="98"/>
      <c r="E86" s="98" t="s">
        <v>36</v>
      </c>
      <c r="F86" s="236">
        <f>H82</f>
        <v>0.57013888888888886</v>
      </c>
      <c r="G86" s="112">
        <v>10</v>
      </c>
      <c r="H86" s="236">
        <f>F86+TIME(0,G86,0)</f>
        <v>0.57708333333333328</v>
      </c>
      <c r="I86" s="133"/>
    </row>
    <row r="87" spans="1:9" ht="15.75" x14ac:dyDescent="0.25">
      <c r="A87" s="85" t="s">
        <v>162</v>
      </c>
      <c r="B87" s="97"/>
      <c r="C87" s="97" t="s">
        <v>199</v>
      </c>
      <c r="D87" s="97"/>
      <c r="E87" s="97"/>
      <c r="F87" s="235"/>
      <c r="G87" s="111"/>
      <c r="H87" s="235"/>
      <c r="I87" s="132"/>
    </row>
    <row r="88" spans="1:9" ht="14.25" x14ac:dyDescent="0.2">
      <c r="A88" s="91" t="s">
        <v>225</v>
      </c>
      <c r="B88" s="102" t="s">
        <v>110</v>
      </c>
      <c r="C88" s="102" t="s">
        <v>200</v>
      </c>
      <c r="D88" s="102"/>
      <c r="E88" s="102" t="s">
        <v>201</v>
      </c>
      <c r="F88" s="241">
        <f>H86</f>
        <v>0.57708333333333328</v>
      </c>
      <c r="G88" s="117">
        <v>3</v>
      </c>
      <c r="H88" s="241">
        <f>F88+TIME(0,G88,0)</f>
        <v>0.57916666666666661</v>
      </c>
      <c r="I88" s="136"/>
    </row>
    <row r="90" spans="1:9" ht="15.75" x14ac:dyDescent="0.25">
      <c r="A90" s="82" t="s">
        <v>175</v>
      </c>
      <c r="B90" s="94"/>
      <c r="C90" s="94" t="s">
        <v>226</v>
      </c>
      <c r="D90" s="94"/>
      <c r="E90" s="94"/>
      <c r="F90" s="232"/>
      <c r="G90" s="108"/>
      <c r="H90" s="232"/>
      <c r="I90" s="129"/>
    </row>
    <row r="91" spans="1:9" ht="15" x14ac:dyDescent="0.2">
      <c r="A91" s="84" t="s">
        <v>177</v>
      </c>
      <c r="B91" s="96"/>
      <c r="C91" s="96"/>
      <c r="D91" s="96"/>
      <c r="E91" s="96"/>
      <c r="F91" s="234">
        <f>H88</f>
        <v>0.57916666666666661</v>
      </c>
      <c r="G91" s="110">
        <v>0</v>
      </c>
      <c r="H91" s="234">
        <f>F91+TIME(0,G91,0)</f>
        <v>0.57916666666666661</v>
      </c>
      <c r="I91" s="131"/>
    </row>
    <row r="93" spans="1:9" ht="15.75" x14ac:dyDescent="0.25">
      <c r="A93" s="82" t="s">
        <v>203</v>
      </c>
      <c r="B93" s="94"/>
      <c r="C93" s="94" t="s">
        <v>227</v>
      </c>
      <c r="D93" s="94"/>
      <c r="E93" s="94"/>
      <c r="F93" s="232"/>
      <c r="G93" s="108"/>
      <c r="H93" s="232"/>
      <c r="I93" s="129"/>
    </row>
    <row r="94" spans="1:9" ht="15.75" x14ac:dyDescent="0.25">
      <c r="A94" s="85" t="s">
        <v>210</v>
      </c>
      <c r="B94" s="97"/>
      <c r="C94" s="97" t="s">
        <v>229</v>
      </c>
      <c r="D94" s="97"/>
      <c r="E94" s="97"/>
      <c r="F94" s="235"/>
      <c r="G94" s="111"/>
      <c r="H94" s="235"/>
      <c r="I94" s="132"/>
    </row>
    <row r="95" spans="1:9" ht="14.25" x14ac:dyDescent="0.2">
      <c r="A95" s="91" t="s">
        <v>228</v>
      </c>
      <c r="B95" s="102" t="s">
        <v>2</v>
      </c>
      <c r="C95" s="102" t="s">
        <v>200</v>
      </c>
      <c r="D95" s="102"/>
      <c r="E95" s="102" t="s">
        <v>201</v>
      </c>
      <c r="F95" s="241">
        <f>H91</f>
        <v>0.57916666666666661</v>
      </c>
      <c r="G95" s="117">
        <v>0</v>
      </c>
      <c r="H95" s="241">
        <f>F95+TIME(0,G95,0)</f>
        <v>0.57916666666666661</v>
      </c>
      <c r="I95" s="136"/>
    </row>
    <row r="97" spans="1:9" ht="15.75" x14ac:dyDescent="0.25">
      <c r="A97" s="82" t="s">
        <v>211</v>
      </c>
      <c r="B97" s="94"/>
      <c r="C97" s="94" t="s">
        <v>230</v>
      </c>
      <c r="D97" s="94"/>
      <c r="E97" s="94"/>
      <c r="F97" s="232"/>
      <c r="G97" s="108"/>
      <c r="H97" s="232"/>
      <c r="I97" s="129"/>
    </row>
    <row r="98" spans="1:9" ht="15" x14ac:dyDescent="0.2">
      <c r="A98" s="84" t="s">
        <v>231</v>
      </c>
      <c r="B98" s="96"/>
      <c r="C98" s="96"/>
      <c r="D98" s="96"/>
      <c r="E98" s="96"/>
      <c r="F98" s="234">
        <f>H95</f>
        <v>0.57916666666666661</v>
      </c>
      <c r="G98" s="110">
        <v>0</v>
      </c>
      <c r="H98" s="234">
        <f>F98+TIME(0,G98,0)</f>
        <v>0.57916666666666661</v>
      </c>
      <c r="I98" s="131"/>
    </row>
    <row r="100" spans="1:9" ht="15.75" x14ac:dyDescent="0.25">
      <c r="A100" s="89" t="s">
        <v>232</v>
      </c>
      <c r="B100" s="101"/>
      <c r="C100" s="101" t="s">
        <v>233</v>
      </c>
      <c r="D100" s="101"/>
      <c r="E100" s="101"/>
      <c r="F100" s="239"/>
      <c r="G100" s="115"/>
      <c r="H100" s="239"/>
      <c r="I100" s="101"/>
    </row>
    <row r="101" spans="1:9" ht="15" x14ac:dyDescent="0.2">
      <c r="A101" s="92" t="s">
        <v>234</v>
      </c>
      <c r="B101" s="103" t="s">
        <v>110</v>
      </c>
      <c r="C101" s="103" t="s">
        <v>243</v>
      </c>
      <c r="D101" s="103"/>
      <c r="E101" s="103" t="s">
        <v>84</v>
      </c>
      <c r="F101" s="242">
        <f>H98</f>
        <v>0.57916666666666661</v>
      </c>
      <c r="G101" s="118">
        <v>1</v>
      </c>
      <c r="H101" s="242">
        <f>F101+TIME(0,G101,0)</f>
        <v>0.57986111111111105</v>
      </c>
      <c r="I101" s="103"/>
    </row>
    <row r="102" spans="1:9" ht="15" x14ac:dyDescent="0.2">
      <c r="A102" s="92" t="s">
        <v>235</v>
      </c>
      <c r="B102" s="103" t="s">
        <v>110</v>
      </c>
      <c r="C102" s="103" t="s">
        <v>166</v>
      </c>
      <c r="D102" s="103"/>
      <c r="E102" s="103" t="s">
        <v>84</v>
      </c>
      <c r="F102" s="242">
        <f>H101</f>
        <v>0.57986111111111105</v>
      </c>
      <c r="G102" s="118">
        <v>1</v>
      </c>
      <c r="H102" s="242">
        <f>F102+TIME(0,G102,0)</f>
        <v>0.58055555555555549</v>
      </c>
      <c r="I102" s="103"/>
    </row>
    <row r="103" spans="1:9" ht="15" x14ac:dyDescent="0.2">
      <c r="A103" s="92" t="s">
        <v>244</v>
      </c>
      <c r="B103" s="103" t="s">
        <v>2</v>
      </c>
      <c r="C103" s="103" t="s">
        <v>7</v>
      </c>
      <c r="D103" s="103"/>
      <c r="E103" s="103" t="s">
        <v>84</v>
      </c>
      <c r="F103" s="242">
        <f>H102</f>
        <v>0.58055555555555549</v>
      </c>
      <c r="G103" s="118">
        <v>0</v>
      </c>
      <c r="H103" s="242">
        <f>F103+TIME(0,G103,0)</f>
        <v>0.58055555555555549</v>
      </c>
      <c r="I103" s="103"/>
    </row>
    <row r="104" spans="1:9" x14ac:dyDescent="0.2">
      <c r="A104" s="90"/>
      <c r="B104" s="90"/>
      <c r="C104" s="90" t="s">
        <v>205</v>
      </c>
      <c r="D104" s="90"/>
      <c r="E104" s="90"/>
      <c r="F104" s="240"/>
      <c r="G104" s="116">
        <f>(H104-H103) * 24 * 60</f>
        <v>64.000000000000085</v>
      </c>
      <c r="H104" s="240">
        <v>0.625</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63"/>
  <sheetViews>
    <sheetView showGridLines="0" topLeftCell="A34" zoomScaleNormal="100" zoomScalePageLayoutView="150" workbookViewId="0">
      <selection activeCell="D51" sqref="D51"/>
    </sheetView>
  </sheetViews>
  <sheetFormatPr defaultColWidth="8.85546875" defaultRowHeight="15.75" customHeight="1" x14ac:dyDescent="0.2"/>
  <cols>
    <col min="1" max="1" width="3.7109375" style="137" customWidth="1"/>
    <col min="2" max="2" width="8.42578125" style="137" customWidth="1"/>
    <col min="3" max="3" width="6.42578125" style="137" customWidth="1"/>
    <col min="4" max="4" width="86.7109375" style="137" customWidth="1"/>
    <col min="5" max="5" width="3.42578125" style="137" customWidth="1"/>
    <col min="6" max="6" width="10.85546875" style="137" customWidth="1"/>
    <col min="7" max="7" width="5.7109375" style="137" customWidth="1"/>
    <col min="8" max="8" width="9.7109375" style="137" customWidth="1"/>
    <col min="9" max="9" width="1.140625" style="137" customWidth="1"/>
    <col min="10" max="16384" width="8.85546875" style="137"/>
  </cols>
  <sheetData>
    <row r="1" spans="1:9" ht="15.75" customHeight="1" x14ac:dyDescent="0.2">
      <c r="A1" s="139"/>
      <c r="B1" s="139"/>
      <c r="C1" s="139"/>
      <c r="D1" s="139"/>
      <c r="E1" s="139"/>
      <c r="F1" s="139"/>
      <c r="G1" s="139"/>
      <c r="H1" s="140"/>
      <c r="I1" s="141"/>
    </row>
    <row r="2" spans="1:9" ht="15.75" customHeight="1" x14ac:dyDescent="0.2">
      <c r="A2" s="295" t="s">
        <v>259</v>
      </c>
      <c r="B2" s="295"/>
      <c r="C2" s="295"/>
      <c r="D2" s="295"/>
      <c r="E2" s="295"/>
      <c r="F2" s="295"/>
      <c r="G2" s="295"/>
      <c r="H2" s="295"/>
      <c r="I2" s="141"/>
    </row>
    <row r="3" spans="1:9" s="143" customFormat="1" ht="15.75" customHeight="1" x14ac:dyDescent="0.2">
      <c r="A3" s="296" t="s">
        <v>260</v>
      </c>
      <c r="B3" s="296"/>
      <c r="C3" s="296"/>
      <c r="D3" s="296"/>
      <c r="E3" s="296"/>
      <c r="F3" s="296"/>
      <c r="G3" s="296"/>
      <c r="H3" s="296"/>
      <c r="I3" s="142"/>
    </row>
    <row r="4" spans="1:9" ht="15.75" customHeight="1" x14ac:dyDescent="0.2">
      <c r="A4" s="297" t="s">
        <v>261</v>
      </c>
      <c r="B4" s="297"/>
      <c r="C4" s="297"/>
      <c r="D4" s="297"/>
      <c r="E4" s="297"/>
      <c r="F4" s="297"/>
      <c r="G4" s="297"/>
      <c r="H4" s="297"/>
      <c r="I4" s="144"/>
    </row>
    <row r="5" spans="1:9" ht="15.75" customHeight="1" x14ac:dyDescent="0.2">
      <c r="A5" s="145"/>
      <c r="B5" s="146"/>
      <c r="C5" s="147"/>
      <c r="D5" s="148"/>
      <c r="E5" s="148"/>
      <c r="F5" s="148"/>
      <c r="G5" s="148"/>
      <c r="H5" s="149"/>
      <c r="I5" s="150"/>
    </row>
    <row r="6" spans="1:9" ht="15.75" customHeight="1" x14ac:dyDescent="0.2">
      <c r="A6" s="145" t="s">
        <v>262</v>
      </c>
      <c r="B6" s="151"/>
      <c r="C6" s="147"/>
      <c r="D6" s="148"/>
      <c r="E6" s="148"/>
      <c r="F6" s="148"/>
      <c r="G6" s="148"/>
      <c r="H6" s="149"/>
      <c r="I6" s="150"/>
    </row>
    <row r="7" spans="1:9" ht="15.75" customHeight="1" x14ac:dyDescent="0.2">
      <c r="A7" s="152"/>
      <c r="B7" s="153"/>
      <c r="C7" s="294"/>
      <c r="D7" s="294"/>
      <c r="E7" s="294"/>
      <c r="F7" s="294"/>
      <c r="G7" s="294"/>
      <c r="H7" s="294"/>
      <c r="I7" s="294"/>
    </row>
    <row r="8" spans="1:9" ht="15.75" customHeight="1" x14ac:dyDescent="0.2">
      <c r="A8" s="152"/>
      <c r="B8" s="293" t="s">
        <v>263</v>
      </c>
      <c r="C8" s="293"/>
      <c r="D8" s="293"/>
      <c r="E8" s="293"/>
      <c r="F8" s="293"/>
      <c r="G8" s="293"/>
      <c r="H8" s="293"/>
      <c r="I8" s="293"/>
    </row>
    <row r="9" spans="1:9" ht="15.75" customHeight="1" x14ac:dyDescent="0.2">
      <c r="A9" s="154"/>
      <c r="B9" s="155"/>
      <c r="C9" s="156"/>
      <c r="D9" s="156"/>
      <c r="E9" s="156"/>
      <c r="F9" s="156"/>
      <c r="G9" s="156"/>
      <c r="H9" s="157"/>
      <c r="I9" s="156"/>
    </row>
    <row r="10" spans="1:9" ht="15.75" customHeight="1" x14ac:dyDescent="0.2">
      <c r="A10" s="158"/>
      <c r="B10" s="159">
        <v>1</v>
      </c>
      <c r="C10" s="160" t="s">
        <v>264</v>
      </c>
      <c r="D10" s="161" t="s">
        <v>265</v>
      </c>
      <c r="E10" s="161" t="s">
        <v>266</v>
      </c>
      <c r="F10" s="161" t="s">
        <v>267</v>
      </c>
      <c r="G10" s="162">
        <v>1</v>
      </c>
      <c r="H10" s="163">
        <v>0.4375</v>
      </c>
      <c r="I10" s="164"/>
    </row>
    <row r="11" spans="1:9" s="143" customFormat="1" ht="15.75" customHeight="1" x14ac:dyDescent="0.2">
      <c r="A11" s="165"/>
      <c r="B11" s="166">
        <v>2</v>
      </c>
      <c r="C11" s="167" t="s">
        <v>264</v>
      </c>
      <c r="D11" s="168" t="s">
        <v>268</v>
      </c>
      <c r="E11" s="169" t="s">
        <v>266</v>
      </c>
      <c r="F11" s="169" t="s">
        <v>267</v>
      </c>
      <c r="G11" s="170">
        <v>10</v>
      </c>
      <c r="H11" s="171">
        <f t="shared" ref="H11:H17" si="0">H10+TIME(0,G10,0)</f>
        <v>0.43819444444444444</v>
      </c>
      <c r="I11" s="142"/>
    </row>
    <row r="12" spans="1:9" ht="15.75" customHeight="1" x14ac:dyDescent="0.2">
      <c r="A12" s="172"/>
      <c r="B12" s="173">
        <v>3</v>
      </c>
      <c r="C12" s="174" t="s">
        <v>264</v>
      </c>
      <c r="D12" s="175" t="s">
        <v>269</v>
      </c>
      <c r="E12" s="161" t="s">
        <v>266</v>
      </c>
      <c r="F12" s="161" t="s">
        <v>267</v>
      </c>
      <c r="G12" s="162">
        <v>5</v>
      </c>
      <c r="H12" s="163">
        <f t="shared" si="0"/>
        <v>0.44513888888888886</v>
      </c>
      <c r="I12" s="164"/>
    </row>
    <row r="13" spans="1:9" s="143" customFormat="1" ht="15.75" customHeight="1" x14ac:dyDescent="0.2">
      <c r="A13" s="165"/>
      <c r="B13" s="166">
        <v>4</v>
      </c>
      <c r="C13" s="167" t="s">
        <v>110</v>
      </c>
      <c r="D13" s="176" t="s">
        <v>270</v>
      </c>
      <c r="E13" s="169" t="s">
        <v>266</v>
      </c>
      <c r="F13" s="169" t="s">
        <v>267</v>
      </c>
      <c r="G13" s="170">
        <v>5</v>
      </c>
      <c r="H13" s="171">
        <f t="shared" si="0"/>
        <v>0.44861111111111107</v>
      </c>
      <c r="I13" s="142"/>
    </row>
    <row r="14" spans="1:9" s="183" customFormat="1" ht="15.75" customHeight="1" x14ac:dyDescent="0.2">
      <c r="A14" s="177"/>
      <c r="B14" s="178">
        <v>5</v>
      </c>
      <c r="C14" s="179" t="s">
        <v>2</v>
      </c>
      <c r="D14" s="180" t="s">
        <v>271</v>
      </c>
      <c r="E14" s="179" t="s">
        <v>266</v>
      </c>
      <c r="F14" s="179" t="s">
        <v>0</v>
      </c>
      <c r="G14" s="181">
        <v>10</v>
      </c>
      <c r="H14" s="163">
        <f t="shared" si="0"/>
        <v>0.45208333333333328</v>
      </c>
      <c r="I14" s="182"/>
    </row>
    <row r="15" spans="1:9" s="183" customFormat="1" ht="15.75" customHeight="1" x14ac:dyDescent="0.2">
      <c r="A15" s="177"/>
      <c r="B15" s="178">
        <v>6</v>
      </c>
      <c r="C15" s="179" t="s">
        <v>1</v>
      </c>
      <c r="D15" s="180" t="s">
        <v>272</v>
      </c>
      <c r="E15" s="179" t="s">
        <v>262</v>
      </c>
      <c r="F15" s="179" t="s">
        <v>0</v>
      </c>
      <c r="G15" s="181">
        <v>10</v>
      </c>
      <c r="H15" s="163">
        <f>H14+TIME(0,G14,0)</f>
        <v>0.4590277777777777</v>
      </c>
      <c r="I15" s="182"/>
    </row>
    <row r="16" spans="1:9" s="143" customFormat="1" ht="15.75" customHeight="1" x14ac:dyDescent="0.2">
      <c r="A16" s="165"/>
      <c r="B16" s="166">
        <v>7</v>
      </c>
      <c r="C16" s="167" t="s">
        <v>1</v>
      </c>
      <c r="D16" s="184" t="s">
        <v>273</v>
      </c>
      <c r="E16" s="169" t="s">
        <v>266</v>
      </c>
      <c r="F16" s="169" t="s">
        <v>0</v>
      </c>
      <c r="G16" s="170">
        <v>79</v>
      </c>
      <c r="H16" s="171">
        <f>H15+TIME(0,G15,0)</f>
        <v>0.46597222222222212</v>
      </c>
      <c r="I16" s="142"/>
    </row>
    <row r="17" spans="1:9" ht="15.75" customHeight="1" x14ac:dyDescent="0.2">
      <c r="A17" s="172"/>
      <c r="B17" s="185">
        <v>8</v>
      </c>
      <c r="C17" s="161" t="s">
        <v>264</v>
      </c>
      <c r="D17" s="161" t="s">
        <v>204</v>
      </c>
      <c r="E17" s="161" t="s">
        <v>266</v>
      </c>
      <c r="F17" s="161" t="s">
        <v>0</v>
      </c>
      <c r="G17" s="162">
        <v>5</v>
      </c>
      <c r="H17" s="163">
        <f t="shared" si="0"/>
        <v>0.52083333333333326</v>
      </c>
      <c r="I17" s="164"/>
    </row>
    <row r="18" spans="1:9" s="183" customFormat="1" ht="15.75" customHeight="1" x14ac:dyDescent="0.2">
      <c r="A18" s="186"/>
      <c r="B18" s="187"/>
      <c r="C18" s="188"/>
      <c r="D18" s="188"/>
      <c r="E18" s="188"/>
      <c r="F18" s="188"/>
      <c r="G18" s="189"/>
      <c r="H18" s="190"/>
      <c r="I18" s="191"/>
    </row>
    <row r="19" spans="1:9" ht="15.75" customHeight="1" x14ac:dyDescent="0.2">
      <c r="A19" s="152"/>
      <c r="B19" s="153"/>
      <c r="C19" s="294"/>
      <c r="D19" s="294"/>
      <c r="E19" s="294"/>
      <c r="F19" s="294"/>
      <c r="G19" s="294"/>
      <c r="H19" s="294"/>
      <c r="I19" s="294"/>
    </row>
    <row r="20" spans="1:9" ht="15.75" customHeight="1" x14ac:dyDescent="0.2">
      <c r="A20" s="152"/>
      <c r="B20" s="293" t="s">
        <v>274</v>
      </c>
      <c r="C20" s="293"/>
      <c r="D20" s="293"/>
      <c r="E20" s="293"/>
      <c r="F20" s="293"/>
      <c r="G20" s="293"/>
      <c r="H20" s="293"/>
      <c r="I20" s="293"/>
    </row>
    <row r="21" spans="1:9" ht="15.75" customHeight="1" x14ac:dyDescent="0.2">
      <c r="A21" s="154"/>
      <c r="B21" s="155"/>
      <c r="C21" s="156"/>
      <c r="D21" s="156"/>
      <c r="E21" s="156"/>
      <c r="F21" s="156"/>
      <c r="G21" s="156"/>
      <c r="H21" s="157"/>
      <c r="I21" s="156"/>
    </row>
    <row r="22" spans="1:9" ht="15.75" customHeight="1" x14ac:dyDescent="0.2">
      <c r="A22" s="158"/>
      <c r="B22" s="159">
        <v>1</v>
      </c>
      <c r="C22" s="160" t="s">
        <v>264</v>
      </c>
      <c r="D22" s="161" t="s">
        <v>265</v>
      </c>
      <c r="E22" s="161" t="s">
        <v>266</v>
      </c>
      <c r="F22" s="161" t="s">
        <v>267</v>
      </c>
      <c r="G22" s="162">
        <v>1</v>
      </c>
      <c r="H22" s="163">
        <v>0.5625</v>
      </c>
      <c r="I22" s="164"/>
    </row>
    <row r="23" spans="1:9" s="143" customFormat="1" ht="15.75" customHeight="1" x14ac:dyDescent="0.2">
      <c r="A23" s="165"/>
      <c r="B23" s="166">
        <v>2</v>
      </c>
      <c r="C23" s="167" t="s">
        <v>264</v>
      </c>
      <c r="D23" s="175" t="s">
        <v>269</v>
      </c>
      <c r="E23" s="169" t="s">
        <v>266</v>
      </c>
      <c r="F23" s="169" t="s">
        <v>267</v>
      </c>
      <c r="G23" s="170">
        <v>9</v>
      </c>
      <c r="H23" s="171">
        <f t="shared" ref="H23:H28" si="1">H22+TIME(0,G22,0)</f>
        <v>0.56319444444444444</v>
      </c>
      <c r="I23" s="142"/>
    </row>
    <row r="24" spans="1:9" ht="15.75" customHeight="1" x14ac:dyDescent="0.2">
      <c r="A24" s="172"/>
      <c r="B24" s="173">
        <v>3</v>
      </c>
      <c r="C24" s="174" t="s">
        <v>2</v>
      </c>
      <c r="D24" s="180" t="s">
        <v>271</v>
      </c>
      <c r="E24" s="161" t="s">
        <v>266</v>
      </c>
      <c r="F24" s="161" t="s">
        <v>267</v>
      </c>
      <c r="G24" s="162">
        <v>20</v>
      </c>
      <c r="H24" s="163">
        <f t="shared" si="1"/>
        <v>0.56944444444444442</v>
      </c>
      <c r="I24" s="164"/>
    </row>
    <row r="25" spans="1:9" s="143" customFormat="1" ht="15.75" customHeight="1" x14ac:dyDescent="0.2">
      <c r="A25" s="165"/>
      <c r="B25" s="166">
        <v>4</v>
      </c>
      <c r="C25" s="167" t="s">
        <v>1</v>
      </c>
      <c r="D25" s="192" t="s">
        <v>275</v>
      </c>
      <c r="E25" s="169" t="s">
        <v>266</v>
      </c>
      <c r="F25" s="169" t="s">
        <v>0</v>
      </c>
      <c r="G25" s="170">
        <v>30</v>
      </c>
      <c r="H25" s="171">
        <f t="shared" si="1"/>
        <v>0.58333333333333326</v>
      </c>
      <c r="I25" s="142"/>
    </row>
    <row r="26" spans="1:9" s="183" customFormat="1" ht="15.75" customHeight="1" x14ac:dyDescent="0.2">
      <c r="A26" s="177"/>
      <c r="B26" s="178">
        <v>5</v>
      </c>
      <c r="C26" s="179" t="s">
        <v>1</v>
      </c>
      <c r="D26" s="192" t="s">
        <v>276</v>
      </c>
      <c r="E26" s="179" t="s">
        <v>266</v>
      </c>
      <c r="F26" s="179" t="s">
        <v>0</v>
      </c>
      <c r="G26" s="181">
        <v>30</v>
      </c>
      <c r="H26" s="163">
        <f t="shared" si="1"/>
        <v>0.60416666666666663</v>
      </c>
      <c r="I26" s="182"/>
    </row>
    <row r="27" spans="1:9" s="143" customFormat="1" ht="15.75" customHeight="1" x14ac:dyDescent="0.2">
      <c r="A27" s="165"/>
      <c r="B27" s="166">
        <v>6</v>
      </c>
      <c r="C27" s="167" t="s">
        <v>1</v>
      </c>
      <c r="D27" s="192" t="s">
        <v>277</v>
      </c>
      <c r="E27" s="169" t="s">
        <v>266</v>
      </c>
      <c r="F27" s="169" t="s">
        <v>0</v>
      </c>
      <c r="G27" s="170">
        <v>30</v>
      </c>
      <c r="H27" s="171">
        <f t="shared" si="1"/>
        <v>0.625</v>
      </c>
      <c r="I27" s="142"/>
    </row>
    <row r="28" spans="1:9" ht="15.75" customHeight="1" x14ac:dyDescent="0.2">
      <c r="A28" s="172"/>
      <c r="B28" s="185">
        <v>7</v>
      </c>
      <c r="C28" s="161" t="s">
        <v>264</v>
      </c>
      <c r="D28" s="161" t="s">
        <v>204</v>
      </c>
      <c r="E28" s="161" t="s">
        <v>266</v>
      </c>
      <c r="F28" s="161" t="s">
        <v>0</v>
      </c>
      <c r="G28" s="162">
        <v>5</v>
      </c>
      <c r="H28" s="163">
        <f t="shared" si="1"/>
        <v>0.64583333333333337</v>
      </c>
      <c r="I28" s="164"/>
    </row>
    <row r="29" spans="1:9" s="183" customFormat="1" ht="15.75" customHeight="1" x14ac:dyDescent="0.2">
      <c r="A29" s="186"/>
      <c r="B29" s="187"/>
      <c r="C29" s="188"/>
      <c r="D29" s="188"/>
      <c r="E29" s="188"/>
      <c r="F29" s="188"/>
      <c r="G29" s="189"/>
      <c r="H29" s="190"/>
      <c r="I29" s="191"/>
    </row>
    <row r="30" spans="1:9" ht="15.75" customHeight="1" x14ac:dyDescent="0.2">
      <c r="A30" s="152"/>
      <c r="B30" s="153"/>
      <c r="C30" s="294"/>
      <c r="D30" s="294"/>
      <c r="E30" s="294"/>
      <c r="F30" s="294"/>
      <c r="G30" s="294"/>
      <c r="H30" s="294"/>
      <c r="I30" s="294"/>
    </row>
    <row r="31" spans="1:9" ht="15.75" customHeight="1" x14ac:dyDescent="0.2">
      <c r="A31" s="152"/>
      <c r="B31" s="293" t="s">
        <v>278</v>
      </c>
      <c r="C31" s="293"/>
      <c r="D31" s="293"/>
      <c r="E31" s="293"/>
      <c r="F31" s="293"/>
      <c r="G31" s="293"/>
      <c r="H31" s="293"/>
      <c r="I31" s="293"/>
    </row>
    <row r="32" spans="1:9" ht="15.75" customHeight="1" x14ac:dyDescent="0.2">
      <c r="A32" s="154"/>
      <c r="B32" s="155"/>
      <c r="C32" s="156"/>
      <c r="D32" s="156"/>
      <c r="E32" s="156"/>
      <c r="F32" s="156"/>
      <c r="G32" s="156"/>
      <c r="H32" s="157"/>
      <c r="I32" s="156"/>
    </row>
    <row r="33" spans="1:9" ht="15.75" customHeight="1" x14ac:dyDescent="0.2">
      <c r="A33" s="158"/>
      <c r="B33" s="159">
        <v>8</v>
      </c>
      <c r="C33" s="160" t="s">
        <v>264</v>
      </c>
      <c r="D33" s="161" t="s">
        <v>265</v>
      </c>
      <c r="E33" s="161" t="s">
        <v>266</v>
      </c>
      <c r="F33" s="161" t="s">
        <v>267</v>
      </c>
      <c r="G33" s="162">
        <v>1</v>
      </c>
      <c r="H33" s="163">
        <v>0.66666666666666663</v>
      </c>
      <c r="I33" s="164"/>
    </row>
    <row r="34" spans="1:9" s="143" customFormat="1" ht="15.75" customHeight="1" x14ac:dyDescent="0.2">
      <c r="A34" s="165"/>
      <c r="B34" s="166">
        <v>9</v>
      </c>
      <c r="C34" s="167" t="s">
        <v>264</v>
      </c>
      <c r="D34" s="175" t="s">
        <v>269</v>
      </c>
      <c r="E34" s="169" t="s">
        <v>266</v>
      </c>
      <c r="F34" s="169" t="s">
        <v>267</v>
      </c>
      <c r="G34" s="170">
        <v>1</v>
      </c>
      <c r="H34" s="171">
        <f>H33+TIME(0,G33,0)</f>
        <v>0.66736111111111107</v>
      </c>
      <c r="I34" s="142"/>
    </row>
    <row r="35" spans="1:9" ht="15.75" customHeight="1" x14ac:dyDescent="0.2">
      <c r="A35" s="172"/>
      <c r="B35" s="173">
        <v>10</v>
      </c>
      <c r="C35" s="174" t="s">
        <v>1</v>
      </c>
      <c r="D35" s="192" t="s">
        <v>279</v>
      </c>
      <c r="E35" s="161" t="s">
        <v>266</v>
      </c>
      <c r="F35" s="161" t="s">
        <v>0</v>
      </c>
      <c r="G35" s="162">
        <v>30</v>
      </c>
      <c r="H35" s="163">
        <f>H34+TIME(0,G34,0)</f>
        <v>0.66805555555555551</v>
      </c>
      <c r="I35" s="164"/>
    </row>
    <row r="36" spans="1:9" s="143" customFormat="1" ht="15.75" customHeight="1" x14ac:dyDescent="0.2">
      <c r="A36" s="165"/>
      <c r="B36" s="166">
        <v>11</v>
      </c>
      <c r="C36" s="167" t="s">
        <v>1</v>
      </c>
      <c r="D36" s="192" t="s">
        <v>280</v>
      </c>
      <c r="E36" s="169" t="s">
        <v>266</v>
      </c>
      <c r="F36" s="169" t="s">
        <v>0</v>
      </c>
      <c r="G36" s="170">
        <v>30</v>
      </c>
      <c r="H36" s="171">
        <f>H35+TIME(0,G35,0)</f>
        <v>0.68888888888888888</v>
      </c>
      <c r="I36" s="142"/>
    </row>
    <row r="37" spans="1:9" s="183" customFormat="1" ht="15.75" customHeight="1" x14ac:dyDescent="0.2">
      <c r="A37" s="177"/>
      <c r="B37" s="178">
        <v>12</v>
      </c>
      <c r="C37" s="179" t="s">
        <v>1</v>
      </c>
      <c r="D37" s="192" t="s">
        <v>281</v>
      </c>
      <c r="E37" s="179" t="s">
        <v>266</v>
      </c>
      <c r="F37" s="179" t="s">
        <v>0</v>
      </c>
      <c r="G37" s="181">
        <v>30</v>
      </c>
      <c r="H37" s="163">
        <f>H36+TIME(0,G36,0)</f>
        <v>0.70972222222222225</v>
      </c>
      <c r="I37" s="182"/>
    </row>
    <row r="38" spans="1:9" s="143" customFormat="1" ht="15.75" customHeight="1" x14ac:dyDescent="0.2">
      <c r="A38" s="165"/>
      <c r="B38" s="166">
        <v>13</v>
      </c>
      <c r="C38" s="167" t="s">
        <v>1</v>
      </c>
      <c r="D38" s="192" t="s">
        <v>282</v>
      </c>
      <c r="E38" s="169" t="s">
        <v>266</v>
      </c>
      <c r="F38" s="169" t="s">
        <v>0</v>
      </c>
      <c r="G38" s="170">
        <v>30</v>
      </c>
      <c r="H38" s="171">
        <f>H37+TIME(0,G37,0)</f>
        <v>0.73055555555555562</v>
      </c>
      <c r="I38" s="142"/>
    </row>
    <row r="39" spans="1:9" ht="15.75" customHeight="1" x14ac:dyDescent="0.2">
      <c r="A39" s="172"/>
      <c r="B39" s="185">
        <v>14</v>
      </c>
      <c r="C39" s="161" t="s">
        <v>2</v>
      </c>
      <c r="D39" s="161" t="s">
        <v>204</v>
      </c>
      <c r="E39" s="161" t="s">
        <v>266</v>
      </c>
      <c r="F39" s="161" t="s">
        <v>0</v>
      </c>
      <c r="G39" s="162">
        <v>1</v>
      </c>
      <c r="H39" s="163">
        <v>0.75</v>
      </c>
      <c r="I39" s="164"/>
    </row>
    <row r="40" spans="1:9" s="183" customFormat="1" ht="15.75" customHeight="1" x14ac:dyDescent="0.2">
      <c r="A40" s="186"/>
      <c r="B40" s="187"/>
      <c r="C40" s="188"/>
      <c r="D40" s="188"/>
      <c r="E40" s="188"/>
      <c r="F40" s="188"/>
      <c r="G40" s="189"/>
      <c r="H40" s="190"/>
      <c r="I40" s="191"/>
    </row>
    <row r="41" spans="1:9" ht="15.75" customHeight="1" x14ac:dyDescent="0.2">
      <c r="A41" s="152"/>
      <c r="B41" s="153"/>
      <c r="C41" s="294"/>
      <c r="D41" s="294"/>
      <c r="E41" s="294"/>
      <c r="F41" s="294"/>
      <c r="G41" s="294"/>
      <c r="H41" s="294"/>
      <c r="I41" s="294"/>
    </row>
    <row r="42" spans="1:9" ht="15.75" customHeight="1" x14ac:dyDescent="0.2">
      <c r="A42" s="152"/>
      <c r="B42" s="293" t="s">
        <v>283</v>
      </c>
      <c r="C42" s="293"/>
      <c r="D42" s="293"/>
      <c r="E42" s="293"/>
      <c r="F42" s="293"/>
      <c r="G42" s="293"/>
      <c r="H42" s="293"/>
      <c r="I42" s="293"/>
    </row>
    <row r="43" spans="1:9" ht="15.75" customHeight="1" x14ac:dyDescent="0.2">
      <c r="A43" s="154"/>
      <c r="B43" s="155"/>
      <c r="C43" s="156"/>
      <c r="D43" s="156"/>
      <c r="E43" s="156"/>
      <c r="F43" s="156"/>
      <c r="G43" s="156"/>
      <c r="H43" s="157"/>
      <c r="I43" s="156"/>
    </row>
    <row r="44" spans="1:9" ht="15.75" customHeight="1" x14ac:dyDescent="0.2">
      <c r="A44" s="158"/>
      <c r="B44" s="159">
        <v>15</v>
      </c>
      <c r="C44" s="160" t="s">
        <v>264</v>
      </c>
      <c r="D44" s="161" t="s">
        <v>265</v>
      </c>
      <c r="E44" s="161" t="s">
        <v>266</v>
      </c>
      <c r="F44" s="161" t="s">
        <v>267</v>
      </c>
      <c r="G44" s="162">
        <v>1</v>
      </c>
      <c r="H44" s="163">
        <v>0.375</v>
      </c>
      <c r="I44" s="164"/>
    </row>
    <row r="45" spans="1:9" s="143" customFormat="1" ht="15.75" customHeight="1" x14ac:dyDescent="0.2">
      <c r="A45" s="165"/>
      <c r="B45" s="166">
        <v>16</v>
      </c>
      <c r="C45" s="167" t="s">
        <v>264</v>
      </c>
      <c r="D45" s="175" t="s">
        <v>269</v>
      </c>
      <c r="E45" s="169" t="s">
        <v>266</v>
      </c>
      <c r="F45" s="169" t="s">
        <v>267</v>
      </c>
      <c r="G45" s="170">
        <v>3</v>
      </c>
      <c r="H45" s="171">
        <f t="shared" ref="H45:H51" si="2">H44+TIME(0,G44,0)</f>
        <v>0.37569444444444444</v>
      </c>
      <c r="I45" s="142"/>
    </row>
    <row r="46" spans="1:9" ht="15.75" customHeight="1" x14ac:dyDescent="0.2">
      <c r="A46" s="172"/>
      <c r="B46" s="173">
        <v>17</v>
      </c>
      <c r="C46" s="174" t="s">
        <v>1</v>
      </c>
      <c r="D46" s="184" t="s">
        <v>284</v>
      </c>
      <c r="E46" s="161" t="s">
        <v>266</v>
      </c>
      <c r="F46" s="161" t="s">
        <v>0</v>
      </c>
      <c r="G46" s="162">
        <v>15</v>
      </c>
      <c r="H46" s="163">
        <f t="shared" si="2"/>
        <v>0.37777777777777777</v>
      </c>
      <c r="I46" s="164"/>
    </row>
    <row r="47" spans="1:9" s="143" customFormat="1" ht="15.75" customHeight="1" x14ac:dyDescent="0.2">
      <c r="A47" s="165"/>
      <c r="B47" s="166">
        <v>18</v>
      </c>
      <c r="C47" s="167" t="s">
        <v>1</v>
      </c>
      <c r="D47" s="168" t="s">
        <v>285</v>
      </c>
      <c r="E47" s="169" t="s">
        <v>266</v>
      </c>
      <c r="F47" s="169" t="s">
        <v>0</v>
      </c>
      <c r="G47" s="170">
        <v>15</v>
      </c>
      <c r="H47" s="171">
        <f t="shared" si="2"/>
        <v>0.38819444444444445</v>
      </c>
      <c r="I47" s="142"/>
    </row>
    <row r="48" spans="1:9" s="6" customFormat="1" ht="15.75" customHeight="1" x14ac:dyDescent="0.2">
      <c r="A48" s="158"/>
      <c r="B48" s="193">
        <v>21</v>
      </c>
      <c r="C48" s="161" t="s">
        <v>2</v>
      </c>
      <c r="D48" s="168" t="s">
        <v>286</v>
      </c>
      <c r="E48" s="161" t="s">
        <v>262</v>
      </c>
      <c r="F48" s="161" t="s">
        <v>0</v>
      </c>
      <c r="G48" s="162">
        <v>15</v>
      </c>
      <c r="H48" s="163">
        <f>H47+TIME(0,G47,0)</f>
        <v>0.39861111111111114</v>
      </c>
      <c r="I48" s="164"/>
    </row>
    <row r="49" spans="1:9" s="143" customFormat="1" ht="15.75" customHeight="1" x14ac:dyDescent="0.2">
      <c r="A49" s="142"/>
      <c r="B49" s="194">
        <v>22</v>
      </c>
      <c r="C49" s="195" t="s">
        <v>110</v>
      </c>
      <c r="D49" s="196" t="s">
        <v>287</v>
      </c>
      <c r="E49" s="195" t="s">
        <v>266</v>
      </c>
      <c r="F49" s="195" t="s">
        <v>0</v>
      </c>
      <c r="G49" s="197">
        <v>10</v>
      </c>
      <c r="H49" s="171">
        <f t="shared" si="2"/>
        <v>0.40902777777777782</v>
      </c>
      <c r="I49" s="142"/>
    </row>
    <row r="50" spans="1:9" s="6" customFormat="1" ht="15.75" customHeight="1" x14ac:dyDescent="0.2">
      <c r="A50" s="164"/>
      <c r="B50" s="173">
        <v>23</v>
      </c>
      <c r="C50" s="198" t="s">
        <v>264</v>
      </c>
      <c r="D50" s="175" t="s">
        <v>288</v>
      </c>
      <c r="E50" s="199" t="s">
        <v>266</v>
      </c>
      <c r="F50" s="174" t="s">
        <v>267</v>
      </c>
      <c r="G50" s="200">
        <v>1</v>
      </c>
      <c r="H50" s="163">
        <f t="shared" si="2"/>
        <v>0.41597222222222224</v>
      </c>
      <c r="I50" s="164"/>
    </row>
    <row r="51" spans="1:9" s="143" customFormat="1" ht="15.75" customHeight="1" x14ac:dyDescent="0.2">
      <c r="A51" s="142"/>
      <c r="B51" s="194">
        <v>24</v>
      </c>
      <c r="C51" s="195" t="s">
        <v>2</v>
      </c>
      <c r="D51" s="184" t="s">
        <v>289</v>
      </c>
      <c r="E51" s="195" t="s">
        <v>266</v>
      </c>
      <c r="F51" s="195" t="s">
        <v>267</v>
      </c>
      <c r="G51" s="197">
        <v>0</v>
      </c>
      <c r="H51" s="171">
        <f t="shared" si="2"/>
        <v>0.41666666666666669</v>
      </c>
      <c r="I51" s="142"/>
    </row>
    <row r="52" spans="1:9" ht="15.75" customHeight="1" x14ac:dyDescent="0.2">
      <c r="A52" s="164"/>
      <c r="B52" s="201"/>
      <c r="C52" s="199"/>
      <c r="D52" s="175"/>
      <c r="E52" s="199"/>
      <c r="F52" s="199"/>
      <c r="G52" s="200"/>
      <c r="H52" s="202"/>
      <c r="I52" s="164"/>
    </row>
    <row r="53" spans="1:9" s="143" customFormat="1" ht="15.75" customHeight="1" x14ac:dyDescent="0.2">
      <c r="A53" s="142"/>
      <c r="B53" s="203"/>
      <c r="C53" s="203" t="s">
        <v>290</v>
      </c>
      <c r="D53" s="204"/>
      <c r="E53" s="204"/>
      <c r="F53" s="204"/>
      <c r="G53" s="205"/>
      <c r="H53" s="206"/>
      <c r="I53" s="142"/>
    </row>
    <row r="54" spans="1:9" ht="15.75" customHeight="1" x14ac:dyDescent="0.2">
      <c r="A54" s="164"/>
      <c r="B54" s="207"/>
      <c r="C54" s="208" t="s">
        <v>291</v>
      </c>
      <c r="D54" s="199"/>
      <c r="E54" s="199"/>
      <c r="F54" s="199"/>
      <c r="G54" s="200"/>
      <c r="H54" s="202"/>
      <c r="I54" s="164"/>
    </row>
    <row r="55" spans="1:9" s="143" customFormat="1" ht="15.75" customHeight="1" x14ac:dyDescent="0.2">
      <c r="A55" s="142"/>
      <c r="B55" s="203" t="s">
        <v>292</v>
      </c>
      <c r="C55" s="209" t="s">
        <v>293</v>
      </c>
      <c r="D55" s="203"/>
      <c r="E55" s="203"/>
      <c r="F55" s="210"/>
      <c r="G55" s="210"/>
      <c r="H55" s="211"/>
      <c r="I55" s="142"/>
    </row>
    <row r="56" spans="1:9" ht="15.75" customHeight="1" x14ac:dyDescent="0.2">
      <c r="A56" s="164"/>
      <c r="B56" s="212"/>
      <c r="C56" s="212" t="s">
        <v>294</v>
      </c>
      <c r="D56" s="207"/>
      <c r="E56" s="208"/>
      <c r="F56" s="213"/>
      <c r="G56" s="214"/>
      <c r="H56" s="215"/>
      <c r="I56" s="164"/>
    </row>
    <row r="57" spans="1:9" s="143" customFormat="1" ht="15.75" customHeight="1" x14ac:dyDescent="0.2">
      <c r="A57" s="142"/>
      <c r="B57" s="216"/>
      <c r="C57" s="209" t="s">
        <v>295</v>
      </c>
      <c r="D57" s="203" t="s">
        <v>292</v>
      </c>
      <c r="E57" s="209"/>
      <c r="F57" s="217"/>
      <c r="G57" s="210"/>
      <c r="H57" s="211"/>
      <c r="I57" s="142"/>
    </row>
    <row r="58" spans="1:9" ht="15.75" customHeight="1" x14ac:dyDescent="0.2">
      <c r="A58" s="164"/>
      <c r="B58" s="218"/>
      <c r="C58" s="212" t="s">
        <v>296</v>
      </c>
      <c r="D58" s="212"/>
      <c r="E58" s="212"/>
      <c r="F58" s="219"/>
      <c r="G58" s="219"/>
      <c r="H58" s="220"/>
      <c r="I58" s="164"/>
    </row>
    <row r="59" spans="1:9" s="143" customFormat="1" ht="15.75" customHeight="1" x14ac:dyDescent="0.2">
      <c r="A59" s="142"/>
      <c r="B59" s="216"/>
      <c r="C59" s="209" t="s">
        <v>297</v>
      </c>
      <c r="D59" s="216"/>
      <c r="E59" s="209"/>
      <c r="F59" s="221"/>
      <c r="G59" s="221"/>
      <c r="H59" s="222"/>
      <c r="I59" s="142"/>
    </row>
    <row r="60" spans="1:9" ht="15.75" customHeight="1" x14ac:dyDescent="0.2">
      <c r="A60" s="223"/>
      <c r="B60" s="223"/>
      <c r="C60" s="223"/>
      <c r="D60" s="223"/>
      <c r="E60" s="223"/>
      <c r="F60" s="223"/>
      <c r="G60" s="223"/>
      <c r="H60" s="224"/>
      <c r="I60" s="164"/>
    </row>
    <row r="61" spans="1:9" ht="15.75" customHeight="1" x14ac:dyDescent="0.2">
      <c r="A61" s="225"/>
      <c r="B61" s="225"/>
      <c r="C61" s="225"/>
      <c r="D61" s="225"/>
      <c r="E61" s="225"/>
      <c r="F61" s="225"/>
      <c r="G61" s="225"/>
      <c r="H61" s="226"/>
      <c r="I61" s="227"/>
    </row>
    <row r="62" spans="1:9" ht="15.75" customHeight="1" x14ac:dyDescent="0.2">
      <c r="A62" s="225"/>
      <c r="B62" s="225"/>
      <c r="C62" s="225"/>
      <c r="D62" s="225"/>
      <c r="E62" s="225"/>
      <c r="F62" s="225"/>
      <c r="G62" s="225"/>
      <c r="H62" s="226"/>
      <c r="I62" s="227"/>
    </row>
    <row r="63" spans="1:9" ht="15.75" customHeight="1" x14ac:dyDescent="0.2">
      <c r="A63" s="223"/>
      <c r="B63" s="223"/>
      <c r="C63" s="223"/>
      <c r="D63" s="223"/>
      <c r="E63" s="223"/>
      <c r="F63" s="223"/>
      <c r="G63" s="223"/>
      <c r="H63" s="224"/>
      <c r="I63" s="228"/>
    </row>
  </sheetData>
  <mergeCells count="11">
    <mergeCell ref="C19:I19"/>
    <mergeCell ref="A2:H2"/>
    <mergeCell ref="A3:H3"/>
    <mergeCell ref="A4:H4"/>
    <mergeCell ref="C7:I7"/>
    <mergeCell ref="B8:I8"/>
    <mergeCell ref="B20:I20"/>
    <mergeCell ref="C30:I30"/>
    <mergeCell ref="B31:I31"/>
    <mergeCell ref="C41:I41"/>
    <mergeCell ref="B42:I42"/>
  </mergeCells>
  <printOptions gridLines="1"/>
  <pageMargins left="0.25" right="0.25" top="0.5" bottom="0.75" header="0.5" footer="0.5"/>
  <pageSetup paperSize="9" scale="65" orientation="portrait"/>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2.75" x14ac:dyDescent="0.2"/>
  <cols>
    <col min="1" max="1" width="33.140625" customWidth="1"/>
    <col min="2" max="2" width="65.85546875" customWidth="1"/>
  </cols>
  <sheetData>
    <row r="1" spans="1:2" s="12" customFormat="1" x14ac:dyDescent="0.2">
      <c r="A1" s="43" t="s">
        <v>63</v>
      </c>
      <c r="B1" s="43" t="s">
        <v>248</v>
      </c>
    </row>
    <row r="2" spans="1:2" x14ac:dyDescent="0.2">
      <c r="A2" s="43" t="s">
        <v>61</v>
      </c>
      <c r="B2" t="s">
        <v>249</v>
      </c>
    </row>
    <row r="3" spans="1:2" ht="13.5" thickBot="1" x14ac:dyDescent="0.25">
      <c r="A3" s="43" t="s">
        <v>62</v>
      </c>
      <c r="B3" t="s">
        <v>250</v>
      </c>
    </row>
    <row r="4" spans="1:2" s="12" customFormat="1" x14ac:dyDescent="0.2">
      <c r="A4" s="12" t="s">
        <v>57</v>
      </c>
      <c r="B4" s="45">
        <v>41891</v>
      </c>
    </row>
    <row r="5" spans="1:2" s="12" customFormat="1" x14ac:dyDescent="0.2">
      <c r="A5" s="49" t="s">
        <v>60</v>
      </c>
      <c r="B5" s="46">
        <f>B4</f>
        <v>41891</v>
      </c>
    </row>
    <row r="6" spans="1:2" s="12" customFormat="1" ht="13.5" thickBot="1" x14ac:dyDescent="0.25">
      <c r="A6" s="47" t="s">
        <v>58</v>
      </c>
      <c r="B6" s="48">
        <v>2</v>
      </c>
    </row>
    <row r="7" spans="1:2" s="12" customFormat="1" x14ac:dyDescent="0.2">
      <c r="A7" s="47" t="s">
        <v>59</v>
      </c>
      <c r="B7" s="45">
        <f>B4+B6-1</f>
        <v>41892</v>
      </c>
    </row>
    <row r="8" spans="1:2" x14ac:dyDescent="0.2">
      <c r="A8" t="s">
        <v>56</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2014 802.11 Agenda</dc:title>
  <dc:subject>Agendas for the WG, TG, SC and AHC</dc:subject>
  <dc:creator/>
  <cp:keywords>Waikoloa, HI, US</cp:keywords>
  <cp:lastModifiedBy/>
  <cp:lastPrinted>2011-11-10T14:50:17Z</cp:lastPrinted>
  <dcterms:created xsi:type="dcterms:W3CDTF">2007-05-08T22:03:28Z</dcterms:created>
  <dcterms:modified xsi:type="dcterms:W3CDTF">2014-08-13T09:59:39Z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