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4545" tabRatio="741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95" r:id="rId6"/>
    <sheet name="REG SC" sheetId="786" r:id="rId7"/>
    <sheet name="WNG SC Agenda" sheetId="788" r:id="rId8"/>
    <sheet name="CAC Agenda" sheetId="754" r:id="rId9"/>
    <sheet name="JTC1" sheetId="789" r:id="rId10"/>
    <sheet name="TGaj Agenda" sheetId="793" r:id="rId11"/>
    <sheet name="Parameters" sheetId="782" r:id="rId12"/>
  </sheets>
  <definedNames>
    <definedName name="all" localSheetId="2">#REF!</definedName>
    <definedName name="all" localSheetId="9">#REF!</definedName>
    <definedName name="all" localSheetId="6">#REF!</definedName>
    <definedName name="all" localSheetId="10">#REF!</definedName>
    <definedName name="all" localSheetId="7">#REF!</definedName>
    <definedName name="all">#REF!</definedName>
    <definedName name="cc" localSheetId="2">#REF!</definedName>
    <definedName name="cc" localSheetId="9">#REF!</definedName>
    <definedName name="cc" localSheetId="6">#REF!</definedName>
    <definedName name="cc" localSheetId="10">#REF!</definedName>
    <definedName name="cc" localSheetId="7">#REF!</definedName>
    <definedName name="cc">#REF!</definedName>
    <definedName name="circular" localSheetId="2">#REF!</definedName>
    <definedName name="circular" localSheetId="9">#REF!</definedName>
    <definedName name="circular" localSheetId="6">#REF!</definedName>
    <definedName name="circular" localSheetId="10">#REF!</definedName>
    <definedName name="circular" localSheetId="7">#REF!</definedName>
    <definedName name="circular">#REF!</definedName>
    <definedName name="FridayClosingPlenary" localSheetId="9">#REF!</definedName>
    <definedName name="FridayClosingPlenary">#REF!</definedName>
    <definedName name="MondayOpeningPlenary" localSheetId="9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8">'CAC Agenda'!$A$1:$I$15</definedName>
    <definedName name="_xlnm.Print_Area" localSheetId="2">'Courtesy Notice'!$A$1:$V$49</definedName>
    <definedName name="_xlnm.Print_Area" localSheetId="9">'JTC1'!$A$1:$J$4</definedName>
    <definedName name="_xlnm.Print_Area" localSheetId="6">'REG SC'!$C$2:$K$6</definedName>
    <definedName name="_xlnm.Print_Area" localSheetId="10">'TGaj Agenda'!$A$1:$I$63</definedName>
    <definedName name="_xlnm.Print_Area" localSheetId="0">Title!$B$1:$O$31</definedName>
    <definedName name="_xlnm.Print_Area" localSheetId="7">'WNG SC Agenda'!$A$1:$K$23</definedName>
    <definedName name="Print_Area_MI" localSheetId="2">#REF!</definedName>
    <definedName name="Print_Area_MI" localSheetId="9">#REF!</definedName>
    <definedName name="Print_Area_MI" localSheetId="6">#REF!</definedName>
    <definedName name="Print_Area_MI" localSheetId="10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9">#REF!</definedName>
    <definedName name="sm" localSheetId="6">#REF!</definedName>
    <definedName name="sm" localSheetId="10">#REF!</definedName>
    <definedName name="sm" localSheetId="7">#REF!</definedName>
    <definedName name="sm">#REF!</definedName>
    <definedName name="WednesdayMidWeekPlenary" localSheetId="9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F215" i="795" l="1"/>
  <c r="F212" i="795"/>
  <c r="H212" i="795"/>
  <c r="F195" i="795"/>
  <c r="F193" i="795"/>
  <c r="F192" i="795"/>
  <c r="H192" i="795"/>
  <c r="H193" i="795"/>
  <c r="H143" i="795"/>
  <c r="F144" i="795"/>
  <c r="H144" i="795"/>
  <c r="F145" i="795"/>
  <c r="H145" i="795"/>
  <c r="F146" i="795"/>
  <c r="H146" i="795"/>
  <c r="F147" i="795"/>
  <c r="H147" i="795"/>
  <c r="F148" i="795"/>
  <c r="H148" i="795"/>
  <c r="F149" i="795"/>
  <c r="H149" i="795"/>
  <c r="F150" i="795"/>
  <c r="H150" i="795"/>
  <c r="F151" i="795"/>
  <c r="H151" i="795"/>
  <c r="F155" i="795"/>
  <c r="H155" i="795"/>
  <c r="F156" i="795"/>
  <c r="H156" i="795"/>
  <c r="F157" i="795"/>
  <c r="H157" i="795"/>
  <c r="F158" i="795"/>
  <c r="H158" i="795"/>
  <c r="F159" i="795"/>
  <c r="H159" i="795"/>
  <c r="F160" i="795"/>
  <c r="H160" i="795"/>
  <c r="H110" i="795"/>
  <c r="F114" i="795"/>
  <c r="H114" i="795"/>
  <c r="F115" i="795"/>
  <c r="H115" i="795"/>
  <c r="F117" i="795"/>
  <c r="H117" i="795"/>
  <c r="F118" i="795"/>
  <c r="H118" i="795"/>
  <c r="F119" i="795"/>
  <c r="H119" i="795"/>
  <c r="F122" i="795"/>
  <c r="H122" i="795"/>
  <c r="F123" i="795"/>
  <c r="H123" i="795"/>
  <c r="F124" i="795"/>
  <c r="H124" i="795"/>
  <c r="F125" i="795"/>
  <c r="H125" i="795"/>
  <c r="F126" i="795"/>
  <c r="H126" i="795"/>
  <c r="F127" i="795"/>
  <c r="H127" i="795"/>
  <c r="F128" i="795"/>
  <c r="H128" i="795"/>
  <c r="F129" i="795"/>
  <c r="H129" i="795"/>
  <c r="F130" i="795"/>
  <c r="H97" i="795"/>
  <c r="F98" i="795"/>
  <c r="H98" i="795"/>
  <c r="F99" i="795"/>
  <c r="H99" i="795"/>
  <c r="F102" i="795"/>
  <c r="H102" i="795"/>
  <c r="F103" i="795"/>
  <c r="H103" i="795"/>
  <c r="F104" i="795"/>
  <c r="H104" i="795"/>
  <c r="F105" i="795"/>
  <c r="H105" i="795"/>
  <c r="F106" i="795"/>
  <c r="H106" i="795"/>
  <c r="F109" i="795"/>
  <c r="H109" i="795"/>
  <c r="F110" i="795"/>
  <c r="H138" i="795"/>
  <c r="F139" i="795"/>
  <c r="H139" i="795"/>
  <c r="F140" i="795"/>
  <c r="H140" i="795"/>
  <c r="F143" i="795"/>
  <c r="F161" i="795"/>
  <c r="H161" i="795"/>
  <c r="F163" i="795"/>
  <c r="H163" i="795"/>
  <c r="F164" i="795"/>
  <c r="H164" i="795"/>
  <c r="F165" i="795"/>
  <c r="H165" i="795"/>
  <c r="F166" i="795"/>
  <c r="H166" i="795"/>
  <c r="F167" i="795"/>
  <c r="H167" i="795"/>
  <c r="F169" i="795"/>
  <c r="H169" i="795"/>
  <c r="F170" i="795"/>
  <c r="H170" i="795"/>
  <c r="F171" i="795"/>
  <c r="H171" i="795"/>
  <c r="F172" i="795"/>
  <c r="H172" i="795"/>
  <c r="F173" i="795"/>
  <c r="H173" i="795"/>
  <c r="F174" i="795"/>
  <c r="H174" i="795"/>
  <c r="F175" i="795"/>
  <c r="H175" i="795"/>
  <c r="F176" i="795"/>
  <c r="H176" i="795"/>
  <c r="F178" i="795"/>
  <c r="H178" i="795"/>
  <c r="F179" i="795"/>
  <c r="H179" i="795"/>
  <c r="F180" i="795"/>
  <c r="H180" i="795"/>
  <c r="F181" i="795"/>
  <c r="H181" i="795"/>
  <c r="F182" i="795"/>
  <c r="H182" i="795"/>
  <c r="F185" i="795"/>
  <c r="H185" i="795"/>
  <c r="F186" i="795"/>
  <c r="H186" i="795"/>
  <c r="F187" i="795"/>
  <c r="H187" i="795"/>
  <c r="F191" i="795"/>
  <c r="H191" i="795"/>
  <c r="H195" i="795"/>
  <c r="F196" i="795"/>
  <c r="H196" i="795"/>
  <c r="F197" i="795"/>
  <c r="H197" i="795"/>
  <c r="F198" i="795"/>
  <c r="H198" i="795"/>
  <c r="F199" i="795"/>
  <c r="H199" i="795"/>
  <c r="F201" i="795"/>
  <c r="H201" i="795"/>
  <c r="F202" i="795"/>
  <c r="H202" i="795"/>
  <c r="F203" i="795"/>
  <c r="H203" i="795"/>
  <c r="F204" i="795"/>
  <c r="H204" i="795"/>
  <c r="F205" i="795"/>
  <c r="H205" i="795"/>
  <c r="F206" i="795"/>
  <c r="H206" i="795"/>
  <c r="F207" i="795"/>
  <c r="H207" i="795"/>
  <c r="F208" i="795"/>
  <c r="H208" i="795"/>
  <c r="F211" i="795"/>
  <c r="H211" i="795"/>
  <c r="H215" i="795"/>
  <c r="F216" i="795"/>
  <c r="H216" i="795"/>
  <c r="F217" i="795"/>
  <c r="H217" i="795"/>
  <c r="G218" i="795"/>
  <c r="H130" i="795"/>
  <c r="F132" i="795"/>
  <c r="H132" i="795"/>
  <c r="G133" i="795"/>
  <c r="H15" i="795"/>
  <c r="F16" i="795"/>
  <c r="H16" i="795"/>
  <c r="F17" i="795"/>
  <c r="H17" i="795"/>
  <c r="F18" i="795"/>
  <c r="H18" i="795"/>
  <c r="F19" i="795"/>
  <c r="H19" i="795"/>
  <c r="F20" i="795"/>
  <c r="H20" i="795"/>
  <c r="F21" i="795"/>
  <c r="H21" i="795"/>
  <c r="F25" i="795"/>
  <c r="H25" i="795"/>
  <c r="F27" i="795"/>
  <c r="H27" i="795"/>
  <c r="F28" i="795"/>
  <c r="H28" i="795"/>
  <c r="F29" i="795"/>
  <c r="H29" i="795"/>
  <c r="F30" i="795"/>
  <c r="H30" i="795"/>
  <c r="F31" i="795"/>
  <c r="H31" i="795"/>
  <c r="F32" i="795"/>
  <c r="H32" i="795"/>
  <c r="F33" i="795"/>
  <c r="H33" i="795"/>
  <c r="F34" i="795"/>
  <c r="H34" i="795"/>
  <c r="F35" i="795"/>
  <c r="H35" i="795"/>
  <c r="F36" i="795"/>
  <c r="H36" i="795"/>
  <c r="F37" i="795"/>
  <c r="H37" i="795"/>
  <c r="F39" i="795"/>
  <c r="H39" i="795"/>
  <c r="F40" i="795"/>
  <c r="H40" i="795"/>
  <c r="F41" i="795"/>
  <c r="H41" i="795"/>
  <c r="F42" i="795"/>
  <c r="H42" i="795"/>
  <c r="F43" i="795"/>
  <c r="H43" i="795"/>
  <c r="F44" i="795"/>
  <c r="H44" i="795"/>
  <c r="F45" i="795"/>
  <c r="H45" i="795"/>
  <c r="F48" i="795"/>
  <c r="H48" i="795"/>
  <c r="F49" i="795"/>
  <c r="H49" i="795"/>
  <c r="F50" i="795"/>
  <c r="H50" i="795"/>
  <c r="F51" i="795"/>
  <c r="H51" i="795"/>
  <c r="F52" i="795"/>
  <c r="H52" i="795"/>
  <c r="F53" i="795"/>
  <c r="H53" i="795"/>
  <c r="F54" i="795"/>
  <c r="H54" i="795"/>
  <c r="F55" i="795"/>
  <c r="H55" i="795"/>
  <c r="F56" i="795"/>
  <c r="H56" i="795"/>
  <c r="F57" i="795"/>
  <c r="H57" i="795"/>
  <c r="F58" i="795"/>
  <c r="H58" i="795"/>
  <c r="F59" i="795"/>
  <c r="H59" i="795"/>
  <c r="F60" i="795"/>
  <c r="H60" i="795"/>
  <c r="F64" i="795"/>
  <c r="H64" i="795"/>
  <c r="F65" i="795"/>
  <c r="H65" i="795"/>
  <c r="F66" i="795"/>
  <c r="H66" i="795"/>
  <c r="F67" i="795"/>
  <c r="H67" i="795"/>
  <c r="F68" i="795"/>
  <c r="H68" i="795"/>
  <c r="F69" i="795"/>
  <c r="H69" i="795"/>
  <c r="F70" i="795"/>
  <c r="H70" i="795"/>
  <c r="F71" i="795"/>
  <c r="H71" i="795"/>
  <c r="F72" i="795"/>
  <c r="H72" i="795"/>
  <c r="F73" i="795"/>
  <c r="H73" i="795"/>
  <c r="F74" i="795"/>
  <c r="H74" i="795"/>
  <c r="F76" i="795"/>
  <c r="H76" i="795"/>
  <c r="F77" i="795"/>
  <c r="H77" i="795"/>
  <c r="F78" i="795"/>
  <c r="H78" i="795"/>
  <c r="F79" i="795"/>
  <c r="H79" i="795"/>
  <c r="F80" i="795"/>
  <c r="H80" i="795"/>
  <c r="F82" i="795"/>
  <c r="H82" i="795"/>
  <c r="F83" i="795"/>
  <c r="H83" i="795"/>
  <c r="F84" i="795"/>
  <c r="H84" i="795"/>
  <c r="F85" i="795"/>
  <c r="H85" i="795"/>
  <c r="F86" i="795"/>
  <c r="H86" i="795"/>
  <c r="F87" i="795"/>
  <c r="H87" i="795"/>
  <c r="F88" i="795"/>
  <c r="H88" i="795"/>
  <c r="F89" i="795"/>
  <c r="H89" i="795"/>
  <c r="F91" i="795"/>
  <c r="H91" i="795"/>
  <c r="G92" i="795"/>
  <c r="B8" i="782"/>
  <c r="A8" i="795"/>
  <c r="A3" i="795"/>
  <c r="A2" i="795"/>
  <c r="A1" i="795"/>
  <c r="H11" i="793"/>
  <c r="H12" i="793"/>
  <c r="H13" i="793"/>
  <c r="H14" i="793"/>
  <c r="H15" i="793"/>
  <c r="H16" i="793"/>
  <c r="H22" i="793"/>
  <c r="H23" i="793"/>
  <c r="H24" i="793"/>
  <c r="H25" i="793"/>
  <c r="H26" i="793"/>
  <c r="H27" i="793"/>
  <c r="H33" i="793"/>
  <c r="H34" i="793"/>
  <c r="H35" i="793"/>
  <c r="H36" i="793"/>
  <c r="H37" i="793"/>
  <c r="H44" i="793"/>
  <c r="H45" i="793"/>
  <c r="H46" i="793"/>
  <c r="H47" i="793"/>
  <c r="H48" i="793"/>
  <c r="H49" i="793"/>
  <c r="H50" i="793"/>
  <c r="H51" i="793"/>
  <c r="H52" i="793"/>
  <c r="A1" i="779"/>
  <c r="J12" i="788"/>
  <c r="J13" i="788"/>
  <c r="J14" i="788"/>
  <c r="J15" i="788"/>
  <c r="J16" i="788"/>
  <c r="J17" i="788"/>
  <c r="J18" i="788"/>
  <c r="J19" i="788"/>
  <c r="J20" i="788"/>
  <c r="J21" i="788"/>
  <c r="J22" i="788"/>
  <c r="J24" i="786"/>
  <c r="J25" i="786"/>
  <c r="J26" i="786"/>
  <c r="J27" i="786"/>
  <c r="J28" i="786"/>
  <c r="J29" i="786"/>
  <c r="D24" i="786"/>
  <c r="D25" i="786"/>
  <c r="D26" i="786"/>
  <c r="D27" i="786"/>
  <c r="D28" i="786"/>
  <c r="D29" i="786"/>
  <c r="J10" i="786"/>
  <c r="J11" i="786"/>
  <c r="J12" i="786"/>
  <c r="J13" i="786"/>
  <c r="J14" i="786"/>
  <c r="J15" i="786"/>
  <c r="J16" i="786"/>
  <c r="J17" i="786"/>
  <c r="J18" i="786"/>
  <c r="J19" i="786"/>
  <c r="D10" i="786"/>
  <c r="H9" i="754"/>
  <c r="H10" i="754"/>
  <c r="H11" i="754"/>
  <c r="H12" i="754"/>
  <c r="H13" i="754"/>
  <c r="H14" i="754"/>
  <c r="H15" i="754"/>
  <c r="C10" i="754"/>
  <c r="C11" i="754"/>
  <c r="C12" i="754"/>
  <c r="C13" i="754"/>
  <c r="C14" i="754"/>
  <c r="C15" i="754"/>
  <c r="L31" i="20"/>
  <c r="L29" i="20"/>
  <c r="L27" i="20"/>
  <c r="A18" i="754"/>
  <c r="A7" i="754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C21" i="754"/>
  <c r="C22" i="754"/>
  <c r="C23" i="754"/>
  <c r="C24" i="754"/>
  <c r="C25" i="754"/>
  <c r="H20" i="754"/>
  <c r="H21" i="754"/>
  <c r="H22" i="754"/>
  <c r="H23" i="754"/>
  <c r="H24" i="754"/>
  <c r="H25" i="754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<sst xmlns="http://schemas.openxmlformats.org/spreadsheetml/2006/main" count="1448" uniqueCount="671">
  <si>
    <t>Chair</t>
  </si>
  <si>
    <t>All</t>
  </si>
  <si>
    <t>TGai - Fast Initial Link Setup</t>
  </si>
  <si>
    <t>AI</t>
  </si>
  <si>
    <t>AH</t>
  </si>
  <si>
    <t>DT</t>
  </si>
  <si>
    <t>Closing Reports</t>
  </si>
  <si>
    <t>Room requests for next meeting</t>
  </si>
  <si>
    <t>Motions</t>
  </si>
  <si>
    <t>MI</t>
  </si>
  <si>
    <t xml:space="preserve">   OBJECTIVES FOR THIS SESSION</t>
  </si>
  <si>
    <t>CAC - Chairs Advisory Committee</t>
  </si>
  <si>
    <t>Review TG/SG/SC Status</t>
  </si>
  <si>
    <t>Overview of hot items</t>
  </si>
  <si>
    <t>Jon Rosdahl - CSR</t>
  </si>
  <si>
    <t>duration</t>
  </si>
  <si>
    <t>www.ieee802.org/11</t>
  </si>
  <si>
    <t>IEEE 802.11 &amp; Other Standards Bodies or Alliances administrative issues &amp; co-ordination</t>
  </si>
  <si>
    <t>Meeting Call to Order</t>
  </si>
  <si>
    <t>CAC Co-ordination with WG Chair</t>
  </si>
  <si>
    <t>`</t>
  </si>
  <si>
    <t>07:00-08:00</t>
  </si>
  <si>
    <t>WNG SC</t>
  </si>
  <si>
    <t>Update timeline chart for all 802.11 WG PARs &amp; Projections for Completion</t>
  </si>
  <si>
    <t>Break</t>
  </si>
  <si>
    <t xml:space="preserve"> </t>
  </si>
  <si>
    <t>-</t>
  </si>
  <si>
    <t>Adjourn</t>
  </si>
  <si>
    <t>MI</t>
  </si>
  <si>
    <t>DT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</si>
  <si>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</si>
  <si>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</si>
  <si>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</si>
  <si>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</si>
  <si>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</si>
  <si>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</si>
  <si>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</si>
  <si>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</si>
  <si>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</si>
  <si>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</si>
  <si>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</si>
  <si>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</si>
  <si>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</si>
  <si>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</si>
  <si>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</si>
  <si>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</si>
  <si>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</si>
  <si>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</si>
  <si>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</si>
  <si>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</si>
  <si>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</si>
  <si>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</si>
  <si>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</si>
  <si>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</si>
  <si>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</si>
  <si>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</si>
  <si>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</si>
  <si>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All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</si>
  <si>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</si>
  <si>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</si>
  <si>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</si>
  <si>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</si>
  <si>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</si>
  <si>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</si>
  <si>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</si>
  <si>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</si>
  <si>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start time</t>
  </si>
  <si>
    <t>21:30-22:00</t>
  </si>
  <si>
    <t>22:00-22:30</t>
  </si>
  <si>
    <t>TIME</t>
  </si>
  <si>
    <t>The graphic below describes this session of the IEEE P802.11 Working Group</t>
  </si>
  <si>
    <t>ARC</t>
  </si>
  <si>
    <t>Plan for the week</t>
  </si>
  <si>
    <t>JTC1</t>
  </si>
  <si>
    <t>Project Timeline &amp; Milestones</t>
  </si>
  <si>
    <t>Dinner Break</t>
  </si>
  <si>
    <t>ARC SC</t>
  </si>
  <si>
    <t>Smart Grid</t>
  </si>
  <si>
    <t>Phone: +1 (801) 492-4023</t>
  </si>
  <si>
    <t>MC</t>
  </si>
  <si>
    <t>Rosdahl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</si>
  <si>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</si>
  <si>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</si>
  <si>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</si>
  <si>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</si>
  <si>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</si>
  <si>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</si>
  <si>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</si>
  <si>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</si>
  <si>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</si>
  <si>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</si>
  <si>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</si>
  <si>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</si>
  <si>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</si>
  <si>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</si>
  <si>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</si>
  <si>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</si>
  <si>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</si>
  <si>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</si>
  <si>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</si>
  <si>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</si>
  <si>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</si>
  <si>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</si>
  <si>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</si>
  <si>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</si>
  <si>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</si>
  <si>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</si>
  <si>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</si>
  <si>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</si>
  <si>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</si>
  <si>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</si>
  <si>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</si>
  <si>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</si>
  <si>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</si>
  <si>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</si>
  <si>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</si>
  <si>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</si>
  <si>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</si>
  <si>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</si>
  <si>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</si>
  <si>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</si>
  <si>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</si>
  <si>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</si>
  <si>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</si>
  <si>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</si>
  <si>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</si>
  <si>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</si>
  <si>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</si>
  <si>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</si>
  <si>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</si>
  <si>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</si>
  <si>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</si>
  <si>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</si>
  <si>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</si>
  <si>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</si>
  <si>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</si>
  <si>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</si>
  <si>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</si>
  <si>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</si>
  <si>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</si>
  <si>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</si>
  <si>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</si>
  <si>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</si>
  <si>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</si>
  <si>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</si>
  <si>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</si>
  <si>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</si>
  <si>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</si>
  <si>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</si>
  <si>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</si>
  <si>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</si>
  <si>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</si>
  <si>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</si>
  <si>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</si>
  <si>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</si>
  <si>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</si>
  <si>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</si>
  <si>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</si>
  <si>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</si>
  <si>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</si>
  <si>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</si>
  <si>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</si>
  <si>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</si>
  <si>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</si>
  <si>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</si>
  <si>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</si>
  <si>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</si>
  <si>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</si>
  <si>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</si>
  <si>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</si>
  <si>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</si>
  <si>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</si>
  <si>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</si>
  <si>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</si>
  <si>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</si>
  <si>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802.11 Opening Plenary</t>
  </si>
  <si>
    <t>Extra Attendance Credit for</t>
  </si>
  <si>
    <t>Sunday CAC</t>
  </si>
  <si>
    <t>Tuesday Editors'</t>
  </si>
  <si>
    <t>Thursday CAC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</si>
  <si>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</si>
  <si>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</si>
  <si>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</si>
  <si>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Stanley</t>
  </si>
  <si>
    <t>Review opening agenda</t>
  </si>
  <si>
    <t>Stephens</t>
  </si>
  <si>
    <t>** Only if a meeting is scheduled for that slot in this agenda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</si>
  <si>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</si>
  <si>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</si>
  <si>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</si>
  <si>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</si>
  <si>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</si>
  <si>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</si>
  <si>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</si>
  <si>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</si>
  <si>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</si>
  <si>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</si>
  <si>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</si>
  <si>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</si>
  <si>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</si>
  <si>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Plan for the Friday EC (plenary sessions only)</t>
  </si>
  <si>
    <t>146th IEEE 802.11 WIRELESS LOCAL AREA NETWORKS SESSION</t>
  </si>
  <si>
    <t>Manchester Grand Hyatt San Diego, CA, USA</t>
  </si>
  <si>
    <t>July 13-18, 2014</t>
  </si>
  <si>
    <t>July 2014</t>
  </si>
  <si>
    <t>Tentative Agenda July 2014</t>
  </si>
  <si>
    <t>PAR</t>
  </si>
  <si>
    <t>AJ</t>
  </si>
  <si>
    <t>TGaj - China Millimeter-wave</t>
  </si>
  <si>
    <t>ARC + .1</t>
  </si>
  <si>
    <t>Reg</t>
  </si>
  <si>
    <t>Pub</t>
  </si>
  <si>
    <t>Birds of a feather (BoF)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</si>
  <si>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</si>
  <si>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</si>
  <si>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</si>
  <si>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</si>
  <si>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WG11 Agenda - Mon 2014-07-14 - 11:00 to 12:30</t>
  </si>
  <si>
    <t>Item</t>
  </si>
  <si>
    <t>Type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</si>
  <si>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</si>
  <si>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</si>
  <si>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</si>
  <si>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</si>
  <si>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</si>
  <si>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</si>
  <si>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</si>
  <si>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</si>
  <si>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II</t>
  </si>
  <si>
    <t>Meeting called to order</t>
  </si>
  <si>
    <t xml:space="preserve">    1.2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</si>
  <si>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</si>
  <si>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</si>
  <si>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</si>
  <si>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</si>
  <si>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</si>
  <si>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 - Beijing (March 2014)</t>
  </si>
  <si>
    <t>McCann</t>
  </si>
  <si>
    <t xml:space="preserve">    1.6</t>
  </si>
  <si>
    <t>Straw poll of new attendees</t>
  </si>
  <si>
    <t xml:space="preserve">    1.7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</si>
  <si>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</si>
  <si>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</si>
  <si>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</si>
  <si>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</si>
  <si>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</si>
  <si>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</si>
  <si>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</si>
  <si>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</si>
  <si>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</si>
  <si>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</si>
  <si>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</si>
  <si>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</si>
  <si>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</si>
  <si>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</si>
  <si>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</si>
  <si>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</si>
  <si>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</si>
  <si>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</si>
  <si>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</si>
  <si>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</si>
  <si>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</si>
  <si>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</si>
  <si>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</si>
  <si>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</si>
  <si>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</si>
  <si>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</si>
  <si>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</si>
  <si>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</si>
  <si>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</si>
  <si>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</si>
  <si>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802.11 Operations Manual - review changes</t>
  </si>
  <si>
    <t>WG OM</t>
  </si>
  <si>
    <t xml:space="preserve">    2.2</t>
  </si>
  <si>
    <t>Reflectors</t>
  </si>
  <si>
    <t xml:space="preserve">    2.3</t>
  </si>
  <si>
    <t>PARs for review this week</t>
  </si>
  <si>
    <t xml:space="preserve">    2.4</t>
  </si>
  <si>
    <t>Incoming Liaisons</t>
  </si>
  <si>
    <t xml:space="preserve">      2.4.1</t>
  </si>
  <si>
    <t>IETF Mesh Routing codepoint request</t>
  </si>
  <si>
    <t xml:space="preserve">    2.5</t>
  </si>
  <si>
    <t>Other Anouncements</t>
  </si>
  <si>
    <t xml:space="preserve">    2.6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</si>
  <si>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</si>
  <si>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</si>
  <si>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</si>
  <si>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</si>
  <si>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</si>
  <si>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</t>
  </si>
  <si>
    <t xml:space="preserve">    3.3</t>
  </si>
  <si>
    <t>Other WG meeting plans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</si>
  <si>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</si>
  <si>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</si>
  <si>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</si>
  <si>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</si>
  <si>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</si>
  <si>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</si>
  <si>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</si>
  <si>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</si>
  <si>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</si>
  <si>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</si>
  <si>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</si>
  <si>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BoF logistics</t>
  </si>
  <si>
    <t xml:space="preserve">    3.10</t>
  </si>
  <si>
    <t>Wednesday Topics</t>
  </si>
  <si>
    <t xml:space="preserve">    3.11</t>
  </si>
  <si>
    <t>802.11 topics for EC approval in July 2014</t>
  </si>
  <si>
    <t xml:space="preserve">    3.12</t>
  </si>
  <si>
    <t>Report on 802 EC or IEEE-SA Standards Board decisions</t>
  </si>
  <si>
    <t xml:space="preserve">    3.13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</si>
  <si>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</si>
  <si>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</si>
  <si>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</si>
  <si>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</si>
  <si>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</si>
  <si>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</si>
  <si>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</si>
  <si>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</si>
  <si>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</si>
  <si>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</si>
  <si>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</si>
  <si>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</si>
  <si>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</si>
  <si>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</si>
  <si>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</si>
  <si>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</si>
  <si>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</si>
  <si>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</si>
  <si>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</si>
  <si>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Treasurer's report</t>
  </si>
  <si>
    <t xml:space="preserve">      4.1.9</t>
  </si>
  <si>
    <t>WG timeline report / planning</t>
  </si>
  <si>
    <t xml:space="preserve">      4.1.10</t>
  </si>
  <si>
    <t>WG technical editor</t>
  </si>
  <si>
    <t>Ecclesine</t>
  </si>
  <si>
    <t xml:space="preserve">      4.1.11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</si>
  <si>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</si>
  <si>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</si>
  <si>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</si>
  <si>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</si>
  <si>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</si>
  <si>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</si>
  <si>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</si>
  <si>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</si>
  <si>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</si>
  <si>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</si>
  <si>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</si>
  <si>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</si>
  <si>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Chaplin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</si>
  <si>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</si>
  <si>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</si>
  <si>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</si>
  <si>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</si>
  <si>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</si>
  <si>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</si>
  <si>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</si>
  <si>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</si>
  <si>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</si>
  <si>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</si>
  <si>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</si>
  <si>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</si>
  <si>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</si>
  <si>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</si>
  <si>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</si>
  <si>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</si>
  <si>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</si>
  <si>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</si>
  <si>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</si>
  <si>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</si>
  <si>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</si>
  <si>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</si>
  <si>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</si>
  <si>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</si>
  <si>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</si>
  <si>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</si>
  <si>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5</t>
  </si>
  <si>
    <t>Recess</t>
  </si>
  <si>
    <t>Slack Time</t>
  </si>
  <si>
    <t>WG11 Agenda - Wed 2014-07-16 - 10:30 to 12:30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</si>
  <si>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</si>
  <si>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</si>
  <si>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</si>
  <si>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</si>
  <si>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</si>
  <si>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</si>
  <si>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</si>
  <si>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</si>
  <si>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Reports by 802.11 liaisons to other organizations</t>
  </si>
  <si>
    <t>Internal (802) liaisons</t>
  </si>
  <si>
    <t>802.19 Coexistence WG</t>
  </si>
  <si>
    <t>&lt;open&gt;</t>
  </si>
  <si>
    <t>External (non-802) liaisons</t>
  </si>
  <si>
    <t>WiFi Alliance (WFA)</t>
  </si>
  <si>
    <t>Sherlock</t>
  </si>
  <si>
    <t>Internet Engineering Task Force (IETF)</t>
  </si>
  <si>
    <t>Third Generation Partnership Project (3GPP)</t>
  </si>
  <si>
    <t>New business</t>
  </si>
  <si>
    <t xml:space="preserve">    5.1</t>
  </si>
  <si>
    <t>Room change requests &amp; Graphic update</t>
  </si>
  <si>
    <t xml:space="preserve">    5.2</t>
  </si>
  <si>
    <t>Feedback received on proposed OM changes</t>
  </si>
  <si>
    <t xml:space="preserve">    5.3</t>
  </si>
  <si>
    <t>Update on PAR feedback sent and received</t>
  </si>
  <si>
    <t xml:space="preserve">  6</t>
  </si>
  <si>
    <t>WG11 Agenda - Fri 2014-07-18 - 08:00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</si>
  <si>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</si>
  <si>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</si>
  <si>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</si>
  <si>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</si>
  <si>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</si>
  <si>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</si>
  <si>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</si>
  <si>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Nov 2014 Tutorials and Birds of a Feather (BoF)</t>
  </si>
  <si>
    <t xml:space="preserve">    2.9</t>
  </si>
  <si>
    <t>Closing reports</t>
  </si>
  <si>
    <t>Working Group</t>
  </si>
  <si>
    <t xml:space="preserve">      3.1.1</t>
  </si>
  <si>
    <t>Attendance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</si>
  <si>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</si>
  <si>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</si>
  <si>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</si>
  <si>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</si>
  <si>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</si>
  <si>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>Update on PAR feedback sent and any response</t>
  </si>
  <si>
    <t xml:space="preserve">      3.1.5</t>
  </si>
  <si>
    <t>Timeline</t>
  </si>
  <si>
    <t xml:space="preserve">      3.1.6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</si>
  <si>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</si>
  <si>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</si>
  <si>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</si>
  <si>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</si>
  <si>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</si>
  <si>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</si>
  <si>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</si>
  <si>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</si>
  <si>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</si>
  <si>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</si>
  <si>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</si>
  <si>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</si>
  <si>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</si>
  <si>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</si>
  <si>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</si>
  <si>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</si>
  <si>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>Liaison</t>
  </si>
  <si>
    <t xml:space="preserve">      3.5.1</t>
  </si>
  <si>
    <t>802.15 liaison report</t>
  </si>
  <si>
    <t xml:space="preserve">      3.5.2</t>
  </si>
  <si>
    <t>802.21 liaison report</t>
  </si>
  <si>
    <t xml:space="preserve">      3.5.3</t>
  </si>
  <si>
    <t>802.18 RR TAG liaison report</t>
  </si>
  <si>
    <t xml:space="preserve">      3.5.4</t>
  </si>
  <si>
    <t>802.24 liaison report</t>
  </si>
  <si>
    <t>Godfrey</t>
  </si>
  <si>
    <t xml:space="preserve">      3.5.5</t>
  </si>
  <si>
    <t>802.1CF (OmniRAN) liaison report</t>
  </si>
  <si>
    <t>Discussion topics</t>
  </si>
  <si>
    <t>Availability of scanned old 802.11 documents</t>
  </si>
  <si>
    <t>Effectiveness of BoF. Comments from floor.</t>
  </si>
  <si>
    <t>Motions (old business)</t>
  </si>
  <si>
    <t>Working Group motions</t>
  </si>
  <si>
    <t xml:space="preserve">      5.1.1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</si>
  <si>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</si>
  <si>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</si>
  <si>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</si>
  <si>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</si>
  <si>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</si>
  <si>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</si>
  <si>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</si>
  <si>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</si>
  <si>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</si>
  <si>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</si>
  <si>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</si>
  <si>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</si>
  <si>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</si>
  <si>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</si>
  <si>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</si>
  <si>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</si>
  <si>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</si>
  <si>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</si>
  <si>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>Motions (new business)</t>
  </si>
  <si>
    <t xml:space="preserve">    6.1</t>
  </si>
  <si>
    <t xml:space="preserve">  7</t>
  </si>
  <si>
    <t>Closing formalities</t>
  </si>
  <si>
    <t xml:space="preserve">    7.1</t>
  </si>
  <si>
    <t>Next meeting reminder: September 14-19, Athens, Greece</t>
  </si>
  <si>
    <t xml:space="preserve">    7.2</t>
  </si>
  <si>
    <t>Embedded Agendas</t>
  </si>
  <si>
    <t>WG11</t>
  </si>
  <si>
    <t>IEEE 802.11 Working Group</t>
  </si>
  <si>
    <t>IEEE 802.11 Chair's Advisory Committee</t>
  </si>
  <si>
    <t>IEEE 802.11/15 REGULATORY SC AGENDA &amp; OBJECTIVES FOR THIS SESSION</t>
  </si>
  <si>
    <t>CHAIR - Rich Kennedy (MediaTek)</t>
  </si>
  <si>
    <t>- Review regulatory updates/DSRC Tiger Team meeting</t>
  </si>
  <si>
    <t xml:space="preserve">- Action items </t>
  </si>
  <si>
    <t>Regulatory SC AGENDA - Tuesday, July 15, 2014 -10:30 -12:30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</si>
  <si>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</si>
  <si>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</si>
  <si>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</si>
  <si>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</si>
  <si>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</si>
  <si>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</si>
  <si>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Meeting Logistics</t>
  </si>
  <si>
    <t>REVIEW IEEE/802 &amp; 802.11/15 POLICIES and SC RULES</t>
  </si>
  <si>
    <t>Officer Elections</t>
  </si>
  <si>
    <t>EXCITING global regulatory summaries!</t>
  </si>
  <si>
    <t>Status of FCC 5 GHz rules</t>
  </si>
  <si>
    <t>Review critical regulatory issues</t>
  </si>
  <si>
    <t>Begin preparation of 802.11/15 responses (as needed)</t>
  </si>
  <si>
    <t>+</t>
  </si>
  <si>
    <t>Regulatory SC AGENDA - Thursday, July 17, 2014 - 08:00-10:00</t>
  </si>
  <si>
    <t>DSRC Coexistence Tiger Team</t>
  </si>
  <si>
    <t>Finish preparation for submittal to 802.18 review process (as needed)</t>
  </si>
  <si>
    <t>Review and approve any output documents</t>
  </si>
  <si>
    <t>AOB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</si>
  <si>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</si>
  <si>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</si>
  <si>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</si>
  <si>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</si>
  <si>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REG SC</t>
  </si>
  <si>
    <t>Regulatory Standing Committee</t>
  </si>
  <si>
    <t>WNG STANDING COMMITTEE AGENDA &amp; OBJECTIVES FOR THIS SESSION</t>
  </si>
  <si>
    <t>CHAIR - Clint Chaplin (Samsung Electronics)</t>
  </si>
  <si>
    <t>Presentation</t>
  </si>
  <si>
    <t>Prepare for IEEE 802 Wireless Interim September 2014</t>
  </si>
  <si>
    <t>WNG STANDING COMMITTEE AGENDA - Tuesday July 15th,  2014 - 08:00-10:00</t>
  </si>
  <si>
    <t>WNG MEETING CALLED TO ORDER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</si>
  <si>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</si>
  <si>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</si>
  <si>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</si>
  <si>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</si>
  <si>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</si>
  <si>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</si>
  <si>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</si>
  <si>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Wireless Next Generation Standing Committee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</si>
  <si>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</si>
  <si>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</si>
  <si>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</si>
  <si>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- 15, 16, 17 July 2014 -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</si>
  <si>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</si>
  <si>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</si>
  <si>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</si>
  <si>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</si>
  <si>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</si>
  <si>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</si>
  <si>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</si>
  <si>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</si>
  <si>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</si>
  <si>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Prepare for SC6 meeting in October 2014</t>
  </si>
  <si>
    <t>?</t>
  </si>
  <si>
    <t>Consider other matters</t>
  </si>
  <si>
    <t>Consider any motions</t>
  </si>
  <si>
    <t>JTC1 EC SC</t>
  </si>
  <si>
    <t>ISO/IEC JTC1/SC6  IEEE 802 Executive Committee Standing Committee</t>
  </si>
  <si>
    <t>https://mentor.ieee.org/802.11/dcn/11-14-0742</t>
  </si>
  <si>
    <t>https://mentor.ieee.org/802.11/dcn/11-14-0748</t>
  </si>
  <si>
    <t>https://mentor.ieee.org/802.11/dcn/11-14-0747</t>
  </si>
  <si>
    <t>https://mentor.ieee.org/802.11/dcn/11-14-0734</t>
  </si>
  <si>
    <t>https://mentor.ieee.org/802.11/dcn/11-14-0735</t>
  </si>
  <si>
    <t>https://mentor.ieee.org/802.11/dcn/11-14-0755</t>
  </si>
  <si>
    <t>https://mentor.ieee.org/802.11/dcn/11-14-0753</t>
  </si>
  <si>
    <t>https://mentor.ieee.org/802.11/dcn/11-14-0754</t>
  </si>
  <si>
    <t>https://mentor.ieee.org/802.11/dcn/11-14-0737</t>
  </si>
  <si>
    <t>https://mentor.ieee.org/802.11/dcn/11-14-0743</t>
  </si>
  <si>
    <t>https://mentor.ieee.org/802.11/dcn/11-14-0738</t>
  </si>
  <si>
    <t>https://mentor.ieee.org/802.11/dcn/11-14-0744</t>
  </si>
  <si>
    <t>https://mentor.ieee.org/802.11/dcn/11-14-0745</t>
  </si>
  <si>
    <t>https://mentor.ieee.org/802.11/dcn/11-14-0746</t>
  </si>
  <si>
    <t>Tutorial 1 - Pervasive Surveillance of Internet</t>
  </si>
  <si>
    <t>Tutorial 2 - Spectrum Occupancy Sensing</t>
  </si>
  <si>
    <t>Tutorial 3 - NETCONF/YANG</t>
  </si>
  <si>
    <t>https://mentor.ieee.org/802.11/dcn/11-14-0736</t>
  </si>
  <si>
    <t>11-14/736</t>
  </si>
  <si>
    <t>11-14/287r1</t>
  </si>
  <si>
    <t>11-14/746</t>
  </si>
  <si>
    <t>11-14/738</t>
  </si>
  <si>
    <t>11-14/737</t>
  </si>
  <si>
    <t>11-14/743</t>
  </si>
  <si>
    <t>11-14/745</t>
  </si>
  <si>
    <t>11-14/744</t>
  </si>
  <si>
    <t>Reg fixed slot</t>
  </si>
  <si>
    <t>All agenda items are General Orders, i.e. time is not fixed, unless otherwise noted</t>
  </si>
  <si>
    <t>+ - special order, i.e. fixed time</t>
  </si>
  <si>
    <t>* - consent agenda</t>
  </si>
  <si>
    <t xml:space="preserve">Adjourn </t>
  </si>
  <si>
    <t>Other Business</t>
  </si>
  <si>
    <t>Plan for Sept 2014 meeting</t>
  </si>
  <si>
    <t>Motion</t>
  </si>
  <si>
    <t>New technique proposal 3 for 45GHz</t>
  </si>
  <si>
    <t>New technique proposal 2 for 45GHz</t>
  </si>
  <si>
    <t>New technique proposal 1 for 45GHz</t>
  </si>
  <si>
    <t>Updated Technical Presentation on 45GHz Channel Measurement and Modeling</t>
  </si>
  <si>
    <t>Call for Essential Patents</t>
  </si>
  <si>
    <t>Meeting Call To Order</t>
  </si>
  <si>
    <t>TASK GROUP AJ AGENDA - Thursday, July 18, 2014 - 13:30 - 15:30</t>
  </si>
  <si>
    <t>Propsoal Presentation 6 for CIDs received from CC19</t>
  </si>
  <si>
    <t>Propsoal Presentation 5 for CIDs received from CC19</t>
  </si>
  <si>
    <t>Propsoal Presentation 4 for CIDs received from CC19</t>
  </si>
  <si>
    <t>Propsoal Presentation 3 for CIDs received from CC19</t>
  </si>
  <si>
    <t>TASK GROUP AJ AGENDA - Wednesday, July 16, 2014 - 16:00 - 18:00</t>
  </si>
  <si>
    <t>Propsoal Presentation 2 for CIDs received from CC19</t>
  </si>
  <si>
    <t>Propsoal Presentation 1 for CIDs received from CC19</t>
  </si>
  <si>
    <t xml:space="preserve">Editor Report of CIDs from CC19 </t>
  </si>
  <si>
    <t>Approve or Modify Agenda</t>
  </si>
  <si>
    <t>TASK GROUP AJ AGENDA - Tuesday, July 15, 2014 - 13:30 - 15:30</t>
  </si>
  <si>
    <t>Presentation of Outstanding CIDs from CC12</t>
  </si>
  <si>
    <t>Chair's Welcome, Status Update and Review of Objectives for the Session</t>
  </si>
  <si>
    <t>Review IEEE 802 &amp; 802.11 Policies and Rules</t>
  </si>
  <si>
    <t>TASK GROUP AJ AGENDA - Monday, July 14, 2014 - 13:30 - 15:30</t>
  </si>
  <si>
    <t>CHAIR - Xiaoming Peng (I2R)</t>
  </si>
  <si>
    <t>IEEE 802.11aj China Milli-Meter Wave (CMMW)</t>
  </si>
  <si>
    <t>TASK GROUP AJ OBJECTIVES FOR THIS SESSION</t>
  </si>
  <si>
    <t>TGaj</t>
  </si>
  <si>
    <t>China Millimeter-Wave Task Group</t>
  </si>
  <si>
    <t>Front table introductions. Introduce IEEE-SA staff representative, if present.</t>
  </si>
  <si>
    <t xml:space="preserve">      2.4.2</t>
  </si>
  <si>
    <t>ITU-R WP5a request for information</t>
  </si>
  <si>
    <t xml:space="preserve">      2.4.3</t>
  </si>
  <si>
    <t xml:space="preserve">    5.5</t>
  </si>
  <si>
    <t>Mini-tutorial on TG/SC secretaries responsibilities</t>
  </si>
  <si>
    <t xml:space="preserve">    5.6</t>
  </si>
  <si>
    <t>https://mentor.ieee.org/802.11/dcn/11-14-0844</t>
  </si>
  <si>
    <t>https://mentor.ieee.org/802.11/dcn/11-14-0843</t>
  </si>
  <si>
    <t>IEEE 802 LMSC rules changes</t>
  </si>
  <si>
    <t xml:space="preserve">        2.1.2.9</t>
  </si>
  <si>
    <t>11-14/843</t>
  </si>
  <si>
    <t>Summary of liaisons and processing this week</t>
  </si>
  <si>
    <t>WBA request for clarification of location fields</t>
  </si>
  <si>
    <t>11-14/706r1</t>
  </si>
  <si>
    <t>ETSI TC ERM TG11 request for liaison relationship</t>
  </si>
  <si>
    <t xml:space="preserve">      2.4.4</t>
  </si>
  <si>
    <t>Armstrong</t>
  </si>
  <si>
    <t xml:space="preserve">      2.4.5</t>
  </si>
  <si>
    <t>11-14/844</t>
  </si>
  <si>
    <t>Review of 802.24 charter and discussion on Scope</t>
  </si>
  <si>
    <t>Confirmation of Liaison Officials</t>
  </si>
  <si>
    <t xml:space="preserve">    5.7</t>
  </si>
  <si>
    <t>Motions from REG SC</t>
  </si>
  <si>
    <t xml:space="preserve">    5.8</t>
  </si>
  <si>
    <t>Reminder about wireless chairs meeting</t>
  </si>
  <si>
    <t xml:space="preserve">    7.3</t>
  </si>
  <si>
    <t>Treasurer's Report</t>
  </si>
  <si>
    <t>Straw poll on support for Get802 program</t>
  </si>
  <si>
    <t>Monday &amp; tuesday evenings **</t>
  </si>
  <si>
    <t>Mon day morning ad-hocs (when present)</t>
  </si>
  <si>
    <t>Removal of reciprocal credit from .19 to .11</t>
  </si>
  <si>
    <t>R5</t>
  </si>
  <si>
    <t>802.1CF Introduction</t>
  </si>
  <si>
    <t>Riegel</t>
  </si>
  <si>
    <t>Rev</t>
  </si>
  <si>
    <t>R5,R6</t>
  </si>
  <si>
    <t>R6</t>
  </si>
  <si>
    <t xml:space="preserve">    5.9</t>
  </si>
  <si>
    <t>Straw poll on substituting Asia in 2016 rather than Europe</t>
  </si>
  <si>
    <r>
      <t xml:space="preserve">R6: </t>
    </r>
    <r>
      <rPr>
        <sz val="10"/>
        <color rgb="FFFF0000"/>
        <rFont val="Arial"/>
        <family val="2"/>
      </rPr>
      <t>No later than 12:15</t>
    </r>
  </si>
  <si>
    <t>Changes</t>
  </si>
  <si>
    <t>R7 move to friday</t>
  </si>
  <si>
    <t>Treasurers Report</t>
  </si>
  <si>
    <t>R7</t>
  </si>
  <si>
    <t xml:space="preserve">      3.1.7</t>
  </si>
  <si>
    <t>Petrick</t>
  </si>
  <si>
    <t>Officer Confirmations</t>
  </si>
  <si>
    <t xml:space="preserve">      5.1.2</t>
  </si>
  <si>
    <t>Operations Manual</t>
  </si>
  <si>
    <t>Telecon Schedule</t>
  </si>
  <si>
    <t>802.24 Smart Grid Task Group</t>
  </si>
  <si>
    <t xml:space="preserve">      5.1.3</t>
  </si>
  <si>
    <t xml:space="preserve">    6.2</t>
  </si>
  <si>
    <t>WBA outgoing liaison</t>
  </si>
  <si>
    <t>R8</t>
  </si>
  <si>
    <t>doc.: IEEE 802.11-14/736r9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</si>
</sst>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h:mm;@"/>
    <numFmt numFmtId="168" formatCode="dddd\ yyyy\-mm\-dd"/>
    <numFmt numFmtId="169" formatCode="yyyy\-mm\-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2"/>
      <color indexed="9"/>
      <name val="Times New Roman"/>
      <family val="1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sz val="12"/>
      <color indexed="14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9"/>
      <name val="Tahoma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.6"/>
      <color indexed="23"/>
      <name val="Verdana"/>
      <family val="2"/>
    </font>
    <font>
      <b/>
      <sz val="14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9"/>
      <name val="Arial"/>
      <family val="2"/>
    </font>
    <font>
      <b/>
      <i/>
      <sz val="12"/>
      <name val="Arial"/>
      <family val="2"/>
    </font>
    <font>
      <b/>
      <sz val="10"/>
      <name val="Times New Roman"/>
      <family val="1"/>
    </font>
    <font>
      <sz val="10"/>
      <color rgb="FFFF0000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22"/>
        <bgColor indexed="58"/>
      </patternFill>
    </fill>
    <fill>
      <patternFill patternType="solid">
        <fgColor indexed="8"/>
        <bgColor indexed="58"/>
      </patternFill>
    </fill>
    <fill>
      <patternFill patternType="solid">
        <fgColor rgb="FFD9D9D9"/>
        <bgColor rgb="FF000000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7"/>
        <bgColor indexed="22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47" fillId="4" borderId="0" applyNumberFormat="0" applyBorder="0" applyAlignment="0" applyProtection="0"/>
    <xf numFmtId="0" fontId="52" fillId="9" borderId="1" applyNumberFormat="0" applyAlignment="0" applyProtection="0"/>
    <xf numFmtId="0" fontId="49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4" fillId="3" borderId="1" applyNumberFormat="0" applyAlignment="0" applyProtection="0"/>
    <xf numFmtId="0" fontId="48" fillId="0" borderId="6" applyNumberFormat="0" applyFill="0" applyAlignment="0" applyProtection="0"/>
    <xf numFmtId="0" fontId="55" fillId="12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59" fillId="0" borderId="0"/>
    <xf numFmtId="0" fontId="6" fillId="0" borderId="0"/>
    <xf numFmtId="165" fontId="11" fillId="0" borderId="0"/>
    <xf numFmtId="0" fontId="51" fillId="5" borderId="7" applyNumberFormat="0" applyFont="0" applyAlignment="0" applyProtection="0"/>
    <xf numFmtId="0" fontId="7" fillId="5" borderId="7" applyNumberFormat="0" applyFont="0" applyAlignment="0" applyProtection="0"/>
    <xf numFmtId="0" fontId="56" fillId="9" borderId="8" applyNumberFormat="0" applyAlignment="0" applyProtection="0"/>
    <xf numFmtId="0" fontId="47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58" fillId="0" borderId="0" applyNumberFormat="0" applyFill="0" applyBorder="0" applyAlignment="0" applyProtection="0"/>
    <xf numFmtId="0" fontId="49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60" fillId="32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67" fillId="0" borderId="0"/>
    <xf numFmtId="166" fontId="2" fillId="0" borderId="0"/>
    <xf numFmtId="0" fontId="1" fillId="0" borderId="0"/>
    <xf numFmtId="0" fontId="60" fillId="32" borderId="0" applyNumberFormat="0" applyBorder="0" applyAlignment="0" applyProtection="0"/>
    <xf numFmtId="166" fontId="89" fillId="0" borderId="0"/>
    <xf numFmtId="165" fontId="11" fillId="0" borderId="0"/>
    <xf numFmtId="0" fontId="11" fillId="0" borderId="0"/>
    <xf numFmtId="0" fontId="7" fillId="58" borderId="0"/>
    <xf numFmtId="165" fontId="11" fillId="0" borderId="0"/>
    <xf numFmtId="0" fontId="7" fillId="58" borderId="0"/>
    <xf numFmtId="165" fontId="11" fillId="0" borderId="0"/>
    <xf numFmtId="0" fontId="89" fillId="0" borderId="0"/>
  </cellStyleXfs>
  <cellXfs count="668">
    <xf numFmtId="0" fontId="0" fillId="0" borderId="0" xfId="0"/>
    <xf numFmtId="165" fontId="20" fillId="0" borderId="0" xfId="73" applyNumberFormat="1" applyFont="1" applyFill="1" applyBorder="1" applyAlignment="1" applyProtection="1">
      <alignment horizontal="left" vertical="center"/>
    </xf>
    <xf numFmtId="0" fontId="0" fillId="25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5" borderId="0" xfId="0" applyFont="1" applyFill="1" applyAlignment="1">
      <alignment vertical="center"/>
    </xf>
    <xf numFmtId="0" fontId="32" fillId="0" borderId="0" xfId="0" applyFont="1"/>
    <xf numFmtId="1" fontId="33" fillId="0" borderId="0" xfId="73" applyNumberFormat="1" applyFont="1" applyFill="1" applyBorder="1" applyAlignment="1">
      <alignment horizontal="center" vertical="center"/>
    </xf>
    <xf numFmtId="1" fontId="33" fillId="0" borderId="0" xfId="69" applyNumberFormat="1" applyFont="1" applyFill="1" applyBorder="1" applyAlignment="1">
      <alignment horizontal="center" vertical="center"/>
    </xf>
    <xf numFmtId="0" fontId="21" fillId="27" borderId="21" xfId="69" quotePrefix="1" applyFont="1" applyFill="1" applyBorder="1" applyAlignment="1">
      <alignment horizontal="center" vertical="center"/>
    </xf>
    <xf numFmtId="0" fontId="21" fillId="27" borderId="0" xfId="69" applyFont="1" applyFill="1" applyBorder="1" applyAlignment="1">
      <alignment vertical="center"/>
    </xf>
    <xf numFmtId="0" fontId="18" fillId="27" borderId="0" xfId="69" applyFont="1" applyFill="1" applyBorder="1" applyAlignment="1">
      <alignment vertical="center"/>
    </xf>
    <xf numFmtId="0" fontId="21" fillId="27" borderId="22" xfId="69" quotePrefix="1" applyFont="1" applyFill="1" applyBorder="1" applyAlignment="1">
      <alignment horizontal="center" vertical="center"/>
    </xf>
    <xf numFmtId="0" fontId="21" fillId="27" borderId="10" xfId="69" applyFont="1" applyFill="1" applyBorder="1" applyAlignment="1">
      <alignment vertical="center"/>
    </xf>
    <xf numFmtId="0" fontId="18" fillId="27" borderId="10" xfId="69" applyFont="1" applyFill="1" applyBorder="1" applyAlignment="1">
      <alignment vertical="center"/>
    </xf>
    <xf numFmtId="0" fontId="0" fillId="0" borderId="0" xfId="0" applyFill="1"/>
    <xf numFmtId="167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Font="1" applyFill="1" applyBorder="1" applyAlignment="1">
      <alignment horizontal="left" vertical="center"/>
    </xf>
    <xf numFmtId="0" fontId="18" fillId="0" borderId="0" xfId="0" applyFont="1"/>
    <xf numFmtId="0" fontId="18" fillId="27" borderId="0" xfId="69" applyFont="1" applyFill="1" applyBorder="1" applyAlignment="1">
      <alignment horizontal="right" vertical="center"/>
    </xf>
    <xf numFmtId="0" fontId="18" fillId="27" borderId="10" xfId="69" applyFont="1" applyFill="1" applyBorder="1" applyAlignment="1">
      <alignment horizontal="right" vertical="center"/>
    </xf>
    <xf numFmtId="165" fontId="18" fillId="0" borderId="0" xfId="73" applyFont="1" applyFill="1" applyBorder="1" applyAlignment="1">
      <alignment horizontal="right" vertical="center"/>
    </xf>
    <xf numFmtId="0" fontId="21" fillId="27" borderId="0" xfId="69" quotePrefix="1" applyFont="1" applyFill="1" applyBorder="1" applyAlignment="1">
      <alignment horizontal="center" vertical="center"/>
    </xf>
    <xf numFmtId="0" fontId="21" fillId="27" borderId="10" xfId="69" quotePrefix="1" applyFont="1" applyFill="1" applyBorder="1" applyAlignment="1">
      <alignment horizontal="center" vertical="center"/>
    </xf>
    <xf numFmtId="0" fontId="7" fillId="27" borderId="0" xfId="73" applyNumberFormat="1" applyFont="1" applyFill="1" applyBorder="1" applyAlignment="1">
      <alignment horizontal="left" vertical="center"/>
    </xf>
    <xf numFmtId="165" fontId="7" fillId="27" borderId="0" xfId="73" applyFont="1" applyFill="1" applyBorder="1" applyAlignment="1">
      <alignment horizontal="left" vertical="center"/>
    </xf>
    <xf numFmtId="20" fontId="9" fillId="27" borderId="15" xfId="69" applyNumberFormat="1" applyFont="1" applyFill="1" applyBorder="1" applyAlignment="1">
      <alignment vertical="center"/>
    </xf>
    <xf numFmtId="20" fontId="9" fillId="27" borderId="16" xfId="69" applyNumberFormat="1" applyFont="1" applyFill="1" applyBorder="1" applyAlignment="1">
      <alignment vertical="center"/>
    </xf>
    <xf numFmtId="0" fontId="24" fillId="28" borderId="0" xfId="0" applyFont="1" applyFill="1" applyBorder="1" applyAlignment="1">
      <alignment vertical="center"/>
    </xf>
    <xf numFmtId="0" fontId="0" fillId="28" borderId="0" xfId="0" applyFill="1"/>
    <xf numFmtId="0" fontId="24" fillId="28" borderId="0" xfId="0" applyFont="1" applyFill="1" applyBorder="1" applyAlignment="1">
      <alignment horizontal="center" vertical="center"/>
    </xf>
    <xf numFmtId="0" fontId="18" fillId="0" borderId="0" xfId="0" applyFont="1" applyFill="1"/>
    <xf numFmtId="165" fontId="38" fillId="0" borderId="0" xfId="61" applyNumberFormat="1" applyFont="1" applyFill="1" applyBorder="1" applyAlignment="1" applyProtection="1">
      <alignment horizontal="left" vertical="center" indent="3"/>
    </xf>
    <xf numFmtId="0" fontId="36" fillId="0" borderId="0" xfId="6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3" borderId="0" xfId="0" applyFill="1"/>
    <xf numFmtId="0" fontId="18" fillId="0" borderId="0" xfId="0" applyFont="1" applyFill="1" applyBorder="1"/>
    <xf numFmtId="0" fontId="0" fillId="0" borderId="0" xfId="0" applyFill="1" applyBorder="1"/>
    <xf numFmtId="0" fontId="19" fillId="33" borderId="23" xfId="0" quotePrefix="1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40" borderId="23" xfId="0" applyFont="1" applyFill="1" applyBorder="1" applyAlignment="1">
      <alignment horizontal="center" vertical="center" wrapText="1"/>
    </xf>
    <xf numFmtId="0" fontId="19" fillId="39" borderId="23" xfId="0" applyFont="1" applyFill="1" applyBorder="1" applyAlignment="1">
      <alignment horizontal="center" vertical="center"/>
    </xf>
    <xf numFmtId="0" fontId="19" fillId="39" borderId="23" xfId="0" applyFont="1" applyFill="1" applyBorder="1" applyAlignment="1">
      <alignment horizontal="center" vertical="center" wrapText="1"/>
    </xf>
    <xf numFmtId="0" fontId="18" fillId="39" borderId="0" xfId="0" applyFont="1" applyFill="1" applyBorder="1"/>
    <xf numFmtId="0" fontId="18" fillId="33" borderId="0" xfId="0" applyFont="1" applyFill="1" applyBorder="1"/>
    <xf numFmtId="0" fontId="18" fillId="40" borderId="0" xfId="0" applyFont="1" applyFill="1" applyBorder="1"/>
    <xf numFmtId="0" fontId="0" fillId="39" borderId="0" xfId="0" applyFill="1" applyBorder="1"/>
    <xf numFmtId="0" fontId="18" fillId="33" borderId="21" xfId="0" applyFont="1" applyFill="1" applyBorder="1"/>
    <xf numFmtId="0" fontId="18" fillId="33" borderId="15" xfId="0" applyFont="1" applyFill="1" applyBorder="1"/>
    <xf numFmtId="0" fontId="18" fillId="39" borderId="21" xfId="0" applyFont="1" applyFill="1" applyBorder="1"/>
    <xf numFmtId="0" fontId="18" fillId="39" borderId="15" xfId="0" applyFont="1" applyFill="1" applyBorder="1"/>
    <xf numFmtId="0" fontId="0" fillId="39" borderId="16" xfId="0" applyFill="1" applyBorder="1"/>
    <xf numFmtId="0" fontId="7" fillId="0" borderId="0" xfId="0" applyFont="1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33" borderId="0" xfId="0" applyFont="1" applyFill="1" applyAlignment="1">
      <alignment horizontal="center" vertical="center" wrapText="1"/>
    </xf>
    <xf numFmtId="0" fontId="14" fillId="33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6" fillId="0" borderId="0" xfId="0" applyFont="1" applyFill="1" applyAlignment="1">
      <alignment horizontal="left"/>
    </xf>
    <xf numFmtId="0" fontId="64" fillId="0" borderId="0" xfId="0" applyFont="1" applyFill="1" applyAlignment="1">
      <alignment horizontal="left"/>
    </xf>
    <xf numFmtId="0" fontId="26" fillId="0" borderId="0" xfId="0" applyFont="1" applyFill="1"/>
    <xf numFmtId="0" fontId="63" fillId="0" borderId="0" xfId="0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49" fontId="41" fillId="0" borderId="0" xfId="0" quotePrefix="1" applyNumberFormat="1" applyFont="1" applyFill="1" applyAlignment="1">
      <alignment horizontal="left"/>
    </xf>
    <xf numFmtId="49" fontId="62" fillId="0" borderId="0" xfId="0" applyNumberFormat="1" applyFont="1" applyFill="1" applyAlignment="1">
      <alignment horizontal="left"/>
    </xf>
    <xf numFmtId="0" fontId="12" fillId="0" borderId="13" xfId="0" applyFont="1" applyFill="1" applyBorder="1" applyAlignment="1">
      <alignment vertical="center"/>
    </xf>
    <xf numFmtId="0" fontId="63" fillId="0" borderId="12" xfId="0" applyFont="1" applyFill="1" applyBorder="1" applyAlignment="1">
      <alignment horizontal="left"/>
    </xf>
    <xf numFmtId="0" fontId="26" fillId="0" borderId="12" xfId="0" applyFont="1" applyFill="1" applyBorder="1" applyAlignment="1">
      <alignment horizontal="left"/>
    </xf>
    <xf numFmtId="0" fontId="26" fillId="0" borderId="12" xfId="0" applyFont="1" applyFill="1" applyBorder="1"/>
    <xf numFmtId="0" fontId="63" fillId="0" borderId="0" xfId="0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62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62" fillId="0" borderId="0" xfId="0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49" fontId="31" fillId="0" borderId="0" xfId="61" applyNumberFormat="1" applyFont="1" applyFill="1" applyAlignment="1" applyProtection="1">
      <alignment horizontal="left"/>
    </xf>
    <xf numFmtId="0" fontId="63" fillId="0" borderId="0" xfId="0" applyFont="1" applyFill="1" applyAlignment="1">
      <alignment horizontal="right"/>
    </xf>
    <xf numFmtId="0" fontId="26" fillId="0" borderId="0" xfId="0" applyFont="1" applyFill="1" applyBorder="1" applyAlignment="1">
      <alignment vertical="top"/>
    </xf>
    <xf numFmtId="0" fontId="27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8" fontId="7" fillId="0" borderId="14" xfId="0" applyNumberFormat="1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8" fillId="40" borderId="0" xfId="0" applyFont="1" applyFill="1"/>
    <xf numFmtId="0" fontId="7" fillId="40" borderId="0" xfId="0" applyFont="1" applyFill="1"/>
    <xf numFmtId="0" fontId="0" fillId="40" borderId="0" xfId="0" applyFill="1"/>
    <xf numFmtId="0" fontId="0" fillId="34" borderId="0" xfId="0" applyFill="1"/>
    <xf numFmtId="165" fontId="66" fillId="34" borderId="0" xfId="61" applyNumberFormat="1" applyFont="1" applyFill="1" applyBorder="1" applyAlignment="1" applyProtection="1">
      <alignment horizontal="left" vertical="center" indent="3"/>
    </xf>
    <xf numFmtId="0" fontId="7" fillId="42" borderId="0" xfId="0" applyFont="1" applyFill="1"/>
    <xf numFmtId="0" fontId="0" fillId="42" borderId="0" xfId="0" applyFill="1"/>
    <xf numFmtId="0" fontId="10" fillId="42" borderId="0" xfId="61" applyFill="1" applyAlignment="1" applyProtection="1"/>
    <xf numFmtId="0" fontId="18" fillId="34" borderId="0" xfId="0" applyFont="1" applyFill="1"/>
    <xf numFmtId="0" fontId="18" fillId="42" borderId="0" xfId="0" applyFont="1" applyFill="1"/>
    <xf numFmtId="165" fontId="37" fillId="42" borderId="0" xfId="61" applyNumberFormat="1" applyFont="1" applyFill="1" applyBorder="1" applyAlignment="1" applyProtection="1">
      <alignment horizontal="left" vertical="center" indent="3"/>
    </xf>
    <xf numFmtId="0" fontId="0" fillId="43" borderId="0" xfId="0" applyFill="1"/>
    <xf numFmtId="0" fontId="77" fillId="43" borderId="0" xfId="0" applyFont="1" applyFill="1"/>
    <xf numFmtId="0" fontId="18" fillId="43" borderId="0" xfId="0" applyFont="1" applyFill="1"/>
    <xf numFmtId="0" fontId="79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9" borderId="21" xfId="0" applyFill="1" applyBorder="1"/>
    <xf numFmtId="0" fontId="0" fillId="39" borderId="15" xfId="0" applyFill="1" applyBorder="1"/>
    <xf numFmtId="0" fontId="68" fillId="0" borderId="0" xfId="0" applyFont="1" applyBorder="1"/>
    <xf numFmtId="0" fontId="68" fillId="0" borderId="0" xfId="0" applyFont="1" applyBorder="1" applyAlignment="1">
      <alignment vertical="center" wrapText="1"/>
    </xf>
    <xf numFmtId="0" fontId="68" fillId="0" borderId="15" xfId="0" applyFont="1" applyBorder="1" applyAlignment="1">
      <alignment vertical="center" wrapText="1"/>
    </xf>
    <xf numFmtId="0" fontId="68" fillId="0" borderId="0" xfId="0" applyFont="1" applyAlignment="1">
      <alignment vertical="center" wrapText="1"/>
    </xf>
    <xf numFmtId="0" fontId="10" fillId="34" borderId="0" xfId="61" applyFill="1" applyAlignment="1" applyProtection="1"/>
    <xf numFmtId="169" fontId="62" fillId="0" borderId="0" xfId="0" applyNumberFormat="1" applyFont="1" applyFill="1" applyAlignment="1">
      <alignment horizontal="left"/>
    </xf>
    <xf numFmtId="49" fontId="81" fillId="0" borderId="0" xfId="0" applyNumberFormat="1" applyFont="1" applyFill="1" applyAlignment="1">
      <alignment horizontal="left"/>
    </xf>
    <xf numFmtId="0" fontId="36" fillId="0" borderId="0" xfId="61" applyFont="1" applyBorder="1" applyAlignment="1" applyProtection="1">
      <alignment horizontal="left"/>
    </xf>
    <xf numFmtId="0" fontId="0" fillId="25" borderId="0" xfId="0" applyFill="1" applyAlignment="1">
      <alignment horizontal="left" vertical="center"/>
    </xf>
    <xf numFmtId="0" fontId="19" fillId="40" borderId="23" xfId="0" quotePrefix="1" applyFont="1" applyFill="1" applyBorder="1" applyAlignment="1">
      <alignment horizontal="center" vertical="center" wrapText="1"/>
    </xf>
    <xf numFmtId="0" fontId="9" fillId="40" borderId="23" xfId="0" applyFont="1" applyFill="1" applyBorder="1" applyAlignment="1">
      <alignment horizontal="center" vertical="center" wrapText="1"/>
    </xf>
    <xf numFmtId="0" fontId="82" fillId="0" borderId="0" xfId="0" applyFont="1"/>
    <xf numFmtId="0" fontId="82" fillId="0" borderId="0" xfId="0" applyFont="1" applyFill="1"/>
    <xf numFmtId="0" fontId="8" fillId="0" borderId="0" xfId="0" applyFont="1" applyFill="1" applyBorder="1" applyAlignment="1">
      <alignment vertical="center"/>
    </xf>
    <xf numFmtId="165" fontId="17" fillId="0" borderId="0" xfId="73" applyFont="1" applyFill="1" applyBorder="1" applyAlignment="1">
      <alignment horizontal="center" vertical="center"/>
    </xf>
    <xf numFmtId="2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65" fontId="18" fillId="0" borderId="0" xfId="73" applyFont="1" applyFill="1" applyBorder="1" applyAlignment="1">
      <alignment vertical="center"/>
    </xf>
    <xf numFmtId="20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NumberFormat="1" applyFont="1" applyFill="1" applyBorder="1" applyAlignment="1" applyProtection="1">
      <alignment horizontal="right" vertical="center"/>
    </xf>
    <xf numFmtId="165" fontId="20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22" fillId="46" borderId="0" xfId="0" applyFont="1" applyFill="1" applyBorder="1" applyAlignment="1">
      <alignment vertical="center" wrapText="1"/>
    </xf>
    <xf numFmtId="0" fontId="15" fillId="46" borderId="17" xfId="0" applyFont="1" applyFill="1" applyBorder="1"/>
    <xf numFmtId="0" fontId="15" fillId="46" borderId="0" xfId="0" applyFont="1" applyFill="1" applyBorder="1"/>
    <xf numFmtId="0" fontId="80" fillId="46" borderId="0" xfId="0" applyFont="1" applyFill="1" applyBorder="1"/>
    <xf numFmtId="0" fontId="79" fillId="0" borderId="0" xfId="0" applyFont="1" applyFill="1"/>
    <xf numFmtId="0" fontId="8" fillId="47" borderId="26" xfId="0" applyFont="1" applyFill="1" applyBorder="1" applyAlignment="1">
      <alignment horizontal="center" vertical="center"/>
    </xf>
    <xf numFmtId="168" fontId="8" fillId="47" borderId="14" xfId="0" applyNumberFormat="1" applyFont="1" applyFill="1" applyBorder="1" applyAlignment="1">
      <alignment horizontal="center" vertical="center"/>
    </xf>
    <xf numFmtId="0" fontId="22" fillId="46" borderId="0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0" fillId="0" borderId="0" xfId="0"/>
    <xf numFmtId="0" fontId="18" fillId="33" borderId="24" xfId="0" applyFont="1" applyFill="1" applyBorder="1"/>
    <xf numFmtId="0" fontId="18" fillId="33" borderId="11" xfId="0" applyFont="1" applyFill="1" applyBorder="1"/>
    <xf numFmtId="0" fontId="18" fillId="33" borderId="25" xfId="0" applyFont="1" applyFill="1" applyBorder="1"/>
    <xf numFmtId="0" fontId="40" fillId="24" borderId="12" xfId="0" applyFont="1" applyFill="1" applyBorder="1" applyAlignment="1">
      <alignment horizontal="left" vertical="center" indent="13"/>
    </xf>
    <xf numFmtId="0" fontId="71" fillId="24" borderId="28" xfId="0" applyFont="1" applyFill="1" applyBorder="1" applyAlignment="1">
      <alignment horizontal="left"/>
    </xf>
    <xf numFmtId="0" fontId="71" fillId="24" borderId="15" xfId="0" applyFont="1" applyFill="1" applyBorder="1" applyAlignment="1">
      <alignment horizontal="left"/>
    </xf>
    <xf numFmtId="0" fontId="19" fillId="39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8" fillId="33" borderId="22" xfId="0" applyFont="1" applyFill="1" applyBorder="1"/>
    <xf numFmtId="0" fontId="10" fillId="49" borderId="0" xfId="61" applyFill="1" applyAlignment="1" applyProtection="1"/>
    <xf numFmtId="0" fontId="0" fillId="49" borderId="0" xfId="0" applyFill="1"/>
    <xf numFmtId="0" fontId="84" fillId="49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68" fillId="0" borderId="0" xfId="0" applyFont="1" applyAlignment="1">
      <alignment horizontal="center" vertical="center" wrapText="1"/>
    </xf>
    <xf numFmtId="0" fontId="72" fillId="40" borderId="25" xfId="0" applyFont="1" applyFill="1" applyBorder="1" applyAlignment="1">
      <alignment vertical="center" wrapText="1"/>
    </xf>
    <xf numFmtId="0" fontId="72" fillId="40" borderId="15" xfId="0" applyFont="1" applyFill="1" applyBorder="1" applyAlignment="1">
      <alignment vertical="center" wrapText="1"/>
    </xf>
    <xf numFmtId="0" fontId="72" fillId="40" borderId="16" xfId="0" applyFont="1" applyFill="1" applyBorder="1" applyAlignment="1">
      <alignment vertical="center" wrapText="1"/>
    </xf>
    <xf numFmtId="49" fontId="9" fillId="47" borderId="0" xfId="0" applyNumberFormat="1" applyFont="1" applyFill="1" applyAlignment="1">
      <alignment horizontal="center" wrapText="1"/>
    </xf>
    <xf numFmtId="49" fontId="9" fillId="52" borderId="24" xfId="0" quotePrefix="1" applyNumberFormat="1" applyFont="1" applyFill="1" applyBorder="1" applyAlignment="1">
      <alignment wrapText="1"/>
    </xf>
    <xf numFmtId="49" fontId="13" fillId="0" borderId="21" xfId="0" quotePrefix="1" applyNumberFormat="1" applyFont="1" applyBorder="1" applyAlignment="1">
      <alignment wrapText="1"/>
    </xf>
    <xf numFmtId="49" fontId="13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52" borderId="0" xfId="0" quotePrefix="1" applyNumberFormat="1" applyFont="1" applyFill="1" applyAlignment="1">
      <alignment wrapText="1"/>
    </xf>
    <xf numFmtId="49" fontId="18" fillId="53" borderId="0" xfId="0" applyNumberFormat="1" applyFont="1" applyFill="1" applyAlignment="1">
      <alignment wrapText="1"/>
    </xf>
    <xf numFmtId="49" fontId="83" fillId="0" borderId="22" xfId="0" quotePrefix="1" applyNumberFormat="1" applyFont="1" applyBorder="1" applyAlignment="1">
      <alignment wrapText="1"/>
    </xf>
    <xf numFmtId="49" fontId="13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52" borderId="11" xfId="0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3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52" borderId="0" xfId="0" applyNumberFormat="1" applyFont="1" applyFill="1" applyAlignment="1">
      <alignment wrapText="1"/>
    </xf>
    <xf numFmtId="49" fontId="83" fillId="0" borderId="10" xfId="0" applyNumberFormat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49" fontId="66" fillId="0" borderId="0" xfId="61" applyNumberFormat="1" applyFont="1" applyBorder="1" applyAlignment="1" applyProtection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47" borderId="0" xfId="0" applyNumberFormat="1" applyFont="1" applyFill="1" applyAlignment="1">
      <alignment horizontal="center" wrapText="1"/>
    </xf>
    <xf numFmtId="1" fontId="9" fillId="52" borderId="11" xfId="0" applyNumberFormat="1" applyFont="1" applyFill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1" fontId="13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52" borderId="0" xfId="0" applyNumberFormat="1" applyFont="1" applyFill="1" applyAlignment="1">
      <alignment wrapText="1"/>
    </xf>
    <xf numFmtId="1" fontId="18" fillId="53" borderId="0" xfId="0" applyNumberFormat="1" applyFont="1" applyFill="1" applyAlignment="1">
      <alignment wrapText="1"/>
    </xf>
    <xf numFmtId="1" fontId="83" fillId="0" borderId="10" xfId="0" applyNumberFormat="1" applyFont="1" applyBorder="1" applyAlignment="1">
      <alignment wrapText="1"/>
    </xf>
    <xf numFmtId="1" fontId="13" fillId="0" borderId="0" xfId="0" applyNumberFormat="1" applyFont="1" applyAlignment="1">
      <alignment wrapText="1"/>
    </xf>
    <xf numFmtId="1" fontId="0" fillId="0" borderId="0" xfId="0" applyNumberFormat="1"/>
    <xf numFmtId="0" fontId="0" fillId="52" borderId="0" xfId="0" applyFill="1"/>
    <xf numFmtId="0" fontId="18" fillId="52" borderId="0" xfId="0" applyFont="1" applyFill="1"/>
    <xf numFmtId="0" fontId="10" fillId="52" borderId="0" xfId="61" applyFill="1" applyAlignment="1" applyProtection="1"/>
    <xf numFmtId="166" fontId="90" fillId="26" borderId="0" xfId="105" applyFont="1" applyFill="1"/>
    <xf numFmtId="166" fontId="41" fillId="29" borderId="0" xfId="93" applyFont="1" applyFill="1" applyBorder="1" applyAlignment="1">
      <alignment vertical="center"/>
    </xf>
    <xf numFmtId="20" fontId="41" fillId="29" borderId="0" xfId="93" applyNumberFormat="1" applyFont="1" applyFill="1" applyBorder="1" applyAlignment="1">
      <alignment horizontal="center" vertical="center"/>
    </xf>
    <xf numFmtId="166" fontId="89" fillId="0" borderId="0" xfId="105"/>
    <xf numFmtId="166" fontId="89" fillId="26" borderId="0" xfId="105" applyFill="1"/>
    <xf numFmtId="166" fontId="41" fillId="29" borderId="0" xfId="93" applyFont="1" applyFill="1" applyBorder="1" applyAlignment="1">
      <alignment horizontal="center" vertical="center"/>
    </xf>
    <xf numFmtId="166" fontId="91" fillId="54" borderId="0" xfId="93" applyFont="1" applyFill="1" applyBorder="1" applyAlignment="1">
      <alignment horizontal="center" vertical="center"/>
    </xf>
    <xf numFmtId="166" fontId="16" fillId="55" borderId="0" xfId="93" applyFont="1" applyFill="1" applyAlignment="1">
      <alignment vertical="center"/>
    </xf>
    <xf numFmtId="166" fontId="19" fillId="55" borderId="0" xfId="93" applyFont="1" applyFill="1" applyAlignment="1">
      <alignment vertical="center"/>
    </xf>
    <xf numFmtId="166" fontId="7" fillId="27" borderId="0" xfId="93" applyFill="1" applyAlignment="1">
      <alignment vertical="center"/>
    </xf>
    <xf numFmtId="166" fontId="21" fillId="27" borderId="0" xfId="93" quotePrefix="1" applyFont="1" applyFill="1" applyAlignment="1">
      <alignment horizontal="center" vertical="center"/>
    </xf>
    <xf numFmtId="166" fontId="21" fillId="27" borderId="0" xfId="93" quotePrefix="1" applyFont="1" applyFill="1" applyAlignment="1">
      <alignment horizontal="left" vertical="center"/>
    </xf>
    <xf numFmtId="166" fontId="85" fillId="27" borderId="0" xfId="93" applyFont="1" applyFill="1" applyAlignment="1">
      <alignment horizontal="left" vertical="center"/>
    </xf>
    <xf numFmtId="166" fontId="85" fillId="27" borderId="0" xfId="93" applyFont="1" applyFill="1" applyAlignment="1">
      <alignment vertical="center"/>
    </xf>
    <xf numFmtId="20" fontId="85" fillId="27" borderId="0" xfId="93" applyNumberFormat="1" applyFont="1" applyFill="1" applyAlignment="1">
      <alignment horizontal="center" vertical="center"/>
    </xf>
    <xf numFmtId="166" fontId="9" fillId="25" borderId="0" xfId="93" applyFont="1" applyFill="1" applyBorder="1" applyAlignment="1">
      <alignment vertical="center"/>
    </xf>
    <xf numFmtId="165" fontId="20" fillId="25" borderId="0" xfId="106" applyNumberFormat="1" applyFont="1" applyFill="1" applyAlignment="1" applyProtection="1">
      <alignment horizontal="left" vertical="center"/>
      <protection locked="0"/>
    </xf>
    <xf numFmtId="165" fontId="18" fillId="25" borderId="0" xfId="106" applyFont="1" applyFill="1" applyAlignment="1" applyProtection="1">
      <alignment vertical="center"/>
      <protection locked="0"/>
    </xf>
    <xf numFmtId="165" fontId="18" fillId="25" borderId="0" xfId="106" applyNumberFormat="1" applyFont="1" applyFill="1" applyAlignment="1" applyProtection="1">
      <alignment vertical="center"/>
      <protection locked="0"/>
    </xf>
    <xf numFmtId="20" fontId="18" fillId="25" borderId="0" xfId="106" applyNumberFormat="1" applyFont="1" applyFill="1" applyAlignment="1" applyProtection="1">
      <alignment horizontal="center" vertical="center"/>
      <protection locked="0"/>
    </xf>
    <xf numFmtId="165" fontId="7" fillId="25" borderId="0" xfId="106" applyFont="1" applyFill="1" applyAlignment="1" applyProtection="1">
      <alignment vertical="center"/>
      <protection locked="0"/>
    </xf>
    <xf numFmtId="166" fontId="9" fillId="54" borderId="0" xfId="93" applyFont="1" applyFill="1" applyBorder="1" applyAlignment="1">
      <alignment vertical="center"/>
    </xf>
    <xf numFmtId="165" fontId="20" fillId="54" borderId="0" xfId="106" quotePrefix="1" applyNumberFormat="1" applyFont="1" applyFill="1" applyAlignment="1" applyProtection="1">
      <alignment horizontal="left" vertical="center"/>
      <protection locked="0"/>
    </xf>
    <xf numFmtId="165" fontId="18" fillId="54" borderId="0" xfId="106" applyFont="1" applyFill="1" applyAlignment="1" applyProtection="1">
      <alignment vertical="center"/>
      <protection locked="0"/>
    </xf>
    <xf numFmtId="165" fontId="20" fillId="54" borderId="0" xfId="106" applyNumberFormat="1" applyFont="1" applyFill="1" applyAlignment="1" applyProtection="1">
      <alignment horizontal="left" vertical="center"/>
      <protection locked="0"/>
    </xf>
    <xf numFmtId="165" fontId="18" fillId="54" borderId="0" xfId="106" applyNumberFormat="1" applyFont="1" applyFill="1" applyAlignment="1" applyProtection="1">
      <alignment vertical="center"/>
      <protection locked="0"/>
    </xf>
    <xf numFmtId="20" fontId="92" fillId="33" borderId="0" xfId="104" applyNumberFormat="1" applyFont="1" applyFill="1" applyAlignment="1" applyProtection="1">
      <alignment horizontal="center" vertical="center"/>
      <protection locked="0"/>
    </xf>
    <xf numFmtId="165" fontId="7" fillId="54" borderId="0" xfId="106" applyFont="1" applyFill="1" applyAlignment="1" applyProtection="1">
      <alignment vertical="center"/>
      <protection locked="0"/>
    </xf>
    <xf numFmtId="166" fontId="9" fillId="0" borderId="0" xfId="93" applyFont="1" applyFill="1" applyBorder="1" applyAlignment="1">
      <alignment vertical="center"/>
    </xf>
    <xf numFmtId="165" fontId="20" fillId="0" borderId="0" xfId="106" quotePrefix="1" applyNumberFormat="1" applyFont="1" applyFill="1" applyAlignment="1" applyProtection="1">
      <alignment horizontal="left" vertical="center"/>
      <protection locked="0"/>
    </xf>
    <xf numFmtId="165" fontId="18" fillId="0" borderId="0" xfId="106" applyFont="1" applyFill="1" applyAlignment="1" applyProtection="1">
      <alignment vertical="center"/>
      <protection locked="0"/>
    </xf>
    <xf numFmtId="165" fontId="18" fillId="0" borderId="0" xfId="106" applyNumberFormat="1" applyFont="1" applyFill="1" applyAlignment="1" applyProtection="1">
      <alignment horizontal="left" vertical="center"/>
      <protection locked="0"/>
    </xf>
    <xf numFmtId="165" fontId="20" fillId="0" borderId="0" xfId="106" applyNumberFormat="1" applyFont="1" applyFill="1" applyAlignment="1" applyProtection="1">
      <alignment horizontal="left" vertical="center"/>
      <protection locked="0"/>
    </xf>
    <xf numFmtId="165" fontId="18" fillId="0" borderId="0" xfId="106" applyNumberFormat="1" applyFont="1" applyFill="1" applyAlignment="1" applyProtection="1">
      <alignment vertical="center"/>
      <protection locked="0"/>
    </xf>
    <xf numFmtId="20" fontId="18" fillId="0" borderId="0" xfId="106" applyNumberFormat="1" applyFont="1" applyFill="1" applyAlignment="1" applyProtection="1">
      <alignment horizontal="center" vertical="center"/>
      <protection locked="0"/>
    </xf>
    <xf numFmtId="165" fontId="7" fillId="0" borderId="0" xfId="106" applyFont="1" applyFill="1" applyAlignment="1" applyProtection="1">
      <alignment vertical="center"/>
      <protection locked="0"/>
    </xf>
    <xf numFmtId="165" fontId="18" fillId="54" borderId="0" xfId="106" applyNumberFormat="1" applyFont="1" applyFill="1" applyAlignment="1" applyProtection="1">
      <alignment horizontal="left" vertical="center"/>
      <protection locked="0"/>
    </xf>
    <xf numFmtId="20" fontId="18" fillId="54" borderId="0" xfId="106" applyNumberFormat="1" applyFont="1" applyFill="1" applyAlignment="1" applyProtection="1">
      <alignment horizontal="center" vertical="center"/>
      <protection locked="0"/>
    </xf>
    <xf numFmtId="165" fontId="18" fillId="0" borderId="0" xfId="106" quotePrefix="1" applyNumberFormat="1" applyFont="1" applyFill="1" applyAlignment="1" applyProtection="1">
      <alignment horizontal="left" vertical="center"/>
      <protection locked="0"/>
    </xf>
    <xf numFmtId="20" fontId="18" fillId="56" borderId="0" xfId="106" applyNumberFormat="1" applyFont="1" applyFill="1" applyAlignment="1" applyProtection="1">
      <alignment horizontal="center" vertical="center"/>
      <protection locked="0"/>
    </xf>
    <xf numFmtId="165" fontId="18" fillId="54" borderId="0" xfId="106" applyFont="1" applyFill="1" applyAlignment="1" applyProtection="1">
      <alignment horizontal="left" vertical="center"/>
      <protection locked="0"/>
    </xf>
    <xf numFmtId="165" fontId="18" fillId="0" borderId="0" xfId="106" applyFont="1" applyFill="1" applyAlignment="1" applyProtection="1">
      <alignment horizontal="left" vertical="center"/>
      <protection locked="0"/>
    </xf>
    <xf numFmtId="165" fontId="18" fillId="54" borderId="0" xfId="106" quotePrefix="1" applyFont="1" applyFill="1" applyAlignment="1" applyProtection="1">
      <alignment horizontal="left" vertical="center"/>
      <protection locked="0"/>
    </xf>
    <xf numFmtId="166" fontId="89" fillId="26" borderId="0" xfId="105" applyFill="1" applyAlignment="1">
      <alignment horizontal="center"/>
    </xf>
    <xf numFmtId="165" fontId="20" fillId="56" borderId="0" xfId="106" quotePrefix="1" applyNumberFormat="1" applyFont="1" applyFill="1" applyAlignment="1" applyProtection="1">
      <alignment horizontal="left" vertical="center"/>
      <protection locked="0"/>
    </xf>
    <xf numFmtId="166" fontId="89" fillId="26" borderId="27" xfId="105" applyFill="1" applyBorder="1" applyAlignment="1">
      <alignment vertical="center"/>
    </xf>
    <xf numFmtId="166" fontId="9" fillId="56" borderId="0" xfId="93" applyFont="1" applyFill="1" applyBorder="1" applyAlignment="1">
      <alignment vertical="center"/>
    </xf>
    <xf numFmtId="165" fontId="18" fillId="56" borderId="0" xfId="106" applyFont="1" applyFill="1" applyAlignment="1" applyProtection="1">
      <alignment vertical="center"/>
      <protection locked="0"/>
    </xf>
    <xf numFmtId="165" fontId="18" fillId="56" borderId="0" xfId="106" applyNumberFormat="1" applyFont="1" applyFill="1" applyAlignment="1" applyProtection="1">
      <alignment horizontal="left" vertical="center"/>
      <protection locked="0"/>
    </xf>
    <xf numFmtId="165" fontId="18" fillId="56" borderId="0" xfId="106" applyNumberFormat="1" applyFont="1" applyFill="1" applyAlignment="1" applyProtection="1">
      <alignment vertical="center"/>
      <protection locked="0"/>
    </xf>
    <xf numFmtId="165" fontId="7" fillId="56" borderId="0" xfId="106" applyFont="1" applyFill="1" applyAlignment="1" applyProtection="1">
      <alignment vertical="center"/>
      <protection locked="0"/>
    </xf>
    <xf numFmtId="165" fontId="20" fillId="56" borderId="0" xfId="106" applyNumberFormat="1" applyFont="1" applyFill="1" applyAlignment="1" applyProtection="1">
      <alignment horizontal="left" vertical="center"/>
      <protection locked="0"/>
    </xf>
    <xf numFmtId="165" fontId="93" fillId="57" borderId="0" xfId="107" applyNumberFormat="1" applyFont="1" applyFill="1" applyBorder="1" applyAlignment="1">
      <alignment horizontal="left" vertical="center"/>
    </xf>
    <xf numFmtId="0" fontId="93" fillId="57" borderId="0" xfId="107" applyNumberFormat="1" applyFont="1" applyFill="1" applyBorder="1" applyAlignment="1">
      <alignment horizontal="center" vertical="center"/>
    </xf>
    <xf numFmtId="165" fontId="20" fillId="57" borderId="0" xfId="106" applyNumberFormat="1" applyFont="1" applyFill="1" applyBorder="1" applyAlignment="1" applyProtection="1">
      <alignment horizontal="left" vertical="center"/>
    </xf>
    <xf numFmtId="165" fontId="18" fillId="57" borderId="0" xfId="106" applyFont="1" applyFill="1" applyBorder="1" applyAlignment="1">
      <alignment vertical="center"/>
    </xf>
    <xf numFmtId="0" fontId="41" fillId="25" borderId="0" xfId="108" applyFont="1" applyFill="1" applyBorder="1" applyAlignment="1">
      <alignment vertical="center"/>
    </xf>
    <xf numFmtId="20" fontId="41" fillId="25" borderId="0" xfId="108" applyNumberFormat="1" applyFont="1" applyFill="1" applyBorder="1" applyAlignment="1">
      <alignment horizontal="center" vertical="center"/>
    </xf>
    <xf numFmtId="165" fontId="93" fillId="54" borderId="0" xfId="107" applyNumberFormat="1" applyFont="1" applyFill="1" applyBorder="1" applyAlignment="1">
      <alignment horizontal="left" vertical="center"/>
    </xf>
    <xf numFmtId="0" fontId="20" fillId="54" borderId="0" xfId="107" applyNumberFormat="1" applyFont="1" applyFill="1" applyBorder="1" applyAlignment="1" applyProtection="1">
      <alignment horizontal="left" vertical="center"/>
    </xf>
    <xf numFmtId="165" fontId="18" fillId="54" borderId="0" xfId="106" applyFont="1" applyFill="1" applyBorder="1" applyAlignment="1">
      <alignment vertical="center"/>
    </xf>
    <xf numFmtId="0" fontId="41" fillId="54" borderId="0" xfId="108" applyFont="1" applyFill="1" applyBorder="1" applyAlignment="1">
      <alignment vertical="center"/>
    </xf>
    <xf numFmtId="20" fontId="41" fillId="54" borderId="0" xfId="108" applyNumberFormat="1" applyFont="1" applyFill="1" applyBorder="1" applyAlignment="1">
      <alignment horizontal="center" vertical="center"/>
    </xf>
    <xf numFmtId="0" fontId="20" fillId="57" borderId="0" xfId="107" applyNumberFormat="1" applyFont="1" applyFill="1" applyBorder="1" applyAlignment="1" applyProtection="1">
      <alignment horizontal="left" vertical="center"/>
    </xf>
    <xf numFmtId="165" fontId="7" fillId="57" borderId="0" xfId="106" applyFont="1" applyFill="1" applyBorder="1" applyAlignment="1">
      <alignment vertical="center"/>
    </xf>
    <xf numFmtId="0" fontId="94" fillId="54" borderId="0" xfId="105" applyNumberFormat="1" applyFont="1" applyFill="1" applyBorder="1" applyAlignment="1">
      <alignment vertical="center"/>
    </xf>
    <xf numFmtId="165" fontId="7" fillId="54" borderId="0" xfId="106" applyFont="1" applyFill="1" applyBorder="1" applyAlignment="1">
      <alignment vertical="center"/>
    </xf>
    <xf numFmtId="0" fontId="94" fillId="57" borderId="0" xfId="105" applyNumberFormat="1" applyFont="1" applyFill="1" applyBorder="1" applyAlignment="1">
      <alignment vertical="center"/>
    </xf>
    <xf numFmtId="0" fontId="15" fillId="54" borderId="0" xfId="108" applyFont="1" applyFill="1" applyBorder="1" applyAlignment="1">
      <alignment vertical="center"/>
    </xf>
    <xf numFmtId="0" fontId="85" fillId="24" borderId="0" xfId="108" applyFont="1" applyFill="1" applyBorder="1" applyAlignment="1">
      <alignment vertical="center"/>
    </xf>
    <xf numFmtId="165" fontId="7" fillId="24" borderId="0" xfId="106" applyFont="1" applyFill="1" applyBorder="1" applyAlignment="1">
      <alignment horizontal="left" vertical="center"/>
    </xf>
    <xf numFmtId="0" fontId="0" fillId="0" borderId="0" xfId="0"/>
    <xf numFmtId="0" fontId="41" fillId="29" borderId="0" xfId="69" applyFont="1" applyFill="1" applyBorder="1" applyAlignment="1">
      <alignment vertical="center"/>
    </xf>
    <xf numFmtId="20" fontId="41" fillId="29" borderId="0" xfId="69" applyNumberFormat="1" applyFont="1" applyFill="1" applyBorder="1" applyAlignment="1">
      <alignment horizontal="center" vertical="center"/>
    </xf>
    <xf numFmtId="0" fontId="41" fillId="29" borderId="0" xfId="69" applyFont="1" applyFill="1" applyBorder="1" applyAlignment="1">
      <alignment horizontal="center" vertical="center"/>
    </xf>
    <xf numFmtId="0" fontId="91" fillId="54" borderId="0" xfId="69" applyFont="1" applyFill="1" applyBorder="1" applyAlignment="1">
      <alignment horizontal="center" vertical="center"/>
    </xf>
    <xf numFmtId="0" fontId="16" fillId="55" borderId="0" xfId="69" applyFont="1" applyFill="1" applyAlignment="1">
      <alignment vertical="center"/>
    </xf>
    <xf numFmtId="0" fontId="19" fillId="55" borderId="0" xfId="69" applyFont="1" applyFill="1" applyAlignment="1">
      <alignment vertical="center"/>
    </xf>
    <xf numFmtId="0" fontId="7" fillId="27" borderId="0" xfId="69" applyFill="1" applyAlignment="1">
      <alignment vertical="center"/>
    </xf>
    <xf numFmtId="0" fontId="21" fillId="27" borderId="0" xfId="69" quotePrefix="1" applyFont="1" applyFill="1" applyAlignment="1">
      <alignment horizontal="center" vertical="center"/>
    </xf>
    <xf numFmtId="0" fontId="21" fillId="27" borderId="0" xfId="69" applyFont="1" applyFill="1" applyAlignment="1">
      <alignment horizontal="left" vertical="center"/>
    </xf>
    <xf numFmtId="0" fontId="85" fillId="27" borderId="0" xfId="69" applyFont="1" applyFill="1" applyAlignment="1">
      <alignment horizontal="left" vertical="center"/>
    </xf>
    <xf numFmtId="0" fontId="85" fillId="27" borderId="0" xfId="69" applyFont="1" applyFill="1" applyAlignment="1">
      <alignment vertical="center"/>
    </xf>
    <xf numFmtId="20" fontId="85" fillId="27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6" applyFont="1" applyFill="1" applyBorder="1" applyAlignment="1">
      <alignment horizontal="left" vertical="center"/>
    </xf>
    <xf numFmtId="165" fontId="7" fillId="54" borderId="0" xfId="106" applyFont="1" applyFill="1" applyBorder="1" applyAlignment="1">
      <alignment horizontal="left" vertical="center"/>
    </xf>
    <xf numFmtId="165" fontId="17" fillId="54" borderId="0" xfId="106" applyFont="1" applyFill="1" applyBorder="1" applyAlignment="1">
      <alignment horizontal="center" vertical="center"/>
    </xf>
    <xf numFmtId="165" fontId="17" fillId="54" borderId="0" xfId="106" quotePrefix="1" applyFont="1" applyFill="1" applyBorder="1" applyAlignment="1">
      <alignment horizontal="center" vertical="center"/>
    </xf>
    <xf numFmtId="20" fontId="17" fillId="54" borderId="0" xfId="106" quotePrefix="1" applyNumberFormat="1" applyFont="1" applyFill="1" applyBorder="1" applyAlignment="1">
      <alignment horizontal="center" vertical="center"/>
    </xf>
    <xf numFmtId="165" fontId="18" fillId="54" borderId="0" xfId="106" applyFont="1" applyFill="1" applyBorder="1" applyAlignment="1">
      <alignment horizontal="left" vertical="center"/>
    </xf>
    <xf numFmtId="0" fontId="9" fillId="25" borderId="0" xfId="69" applyFont="1" applyFill="1" applyBorder="1" applyAlignment="1">
      <alignment vertical="center"/>
    </xf>
    <xf numFmtId="0" fontId="20" fillId="25" borderId="0" xfId="106" applyNumberFormat="1" applyFont="1" applyFill="1" applyAlignment="1" applyProtection="1">
      <alignment horizontal="left" vertical="center"/>
      <protection locked="0"/>
    </xf>
    <xf numFmtId="0" fontId="9" fillId="54" borderId="0" xfId="69" applyFont="1" applyFill="1" applyBorder="1" applyAlignment="1">
      <alignment vertical="center"/>
    </xf>
    <xf numFmtId="0" fontId="20" fillId="54" borderId="0" xfId="106" quotePrefix="1" applyNumberFormat="1" applyFont="1" applyFill="1" applyAlignment="1" applyProtection="1">
      <alignment horizontal="left" vertical="center"/>
      <protection locked="0"/>
    </xf>
    <xf numFmtId="0" fontId="9" fillId="0" borderId="0" xfId="69" applyFont="1" applyFill="1" applyBorder="1" applyAlignment="1">
      <alignment vertical="center"/>
    </xf>
    <xf numFmtId="0" fontId="20" fillId="0" borderId="0" xfId="106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20" fillId="54" borderId="0" xfId="109" applyNumberFormat="1" applyFont="1" applyFill="1" applyAlignment="1" applyProtection="1">
      <alignment horizontal="left" vertical="center"/>
      <protection locked="0"/>
    </xf>
    <xf numFmtId="165" fontId="20" fillId="54" borderId="0" xfId="109" applyNumberFormat="1" applyFont="1" applyFill="1" applyAlignment="1" applyProtection="1">
      <alignment horizontal="left" vertical="center"/>
      <protection locked="0"/>
    </xf>
    <xf numFmtId="0" fontId="18" fillId="54" borderId="0" xfId="69" applyFont="1" applyFill="1" applyAlignment="1" applyProtection="1">
      <alignment vertical="center" wrapText="1"/>
      <protection locked="0"/>
    </xf>
    <xf numFmtId="165" fontId="18" fillId="54" borderId="0" xfId="109" applyNumberFormat="1" applyFont="1" applyFill="1" applyAlignment="1" applyProtection="1">
      <alignment vertical="center"/>
      <protection locked="0"/>
    </xf>
    <xf numFmtId="165" fontId="7" fillId="54" borderId="0" xfId="109" applyFont="1" applyFill="1" applyAlignment="1" applyProtection="1">
      <alignment vertical="center"/>
      <protection locked="0"/>
    </xf>
    <xf numFmtId="165" fontId="7" fillId="25" borderId="0" xfId="109" applyFont="1" applyFill="1" applyAlignment="1" applyProtection="1">
      <alignment vertical="center"/>
      <protection locked="0"/>
    </xf>
    <xf numFmtId="0" fontId="24" fillId="30" borderId="0" xfId="108" applyFont="1" applyFill="1" applyBorder="1" applyAlignment="1">
      <alignment vertical="center"/>
    </xf>
    <xf numFmtId="0" fontId="91" fillId="30" borderId="0" xfId="108" applyFont="1" applyFill="1" applyBorder="1" applyAlignment="1">
      <alignment horizontal="center" vertical="center"/>
    </xf>
    <xf numFmtId="0" fontId="19" fillId="30" borderId="0" xfId="108" applyFont="1" applyFill="1" applyBorder="1" applyAlignment="1">
      <alignment vertical="center"/>
    </xf>
    <xf numFmtId="0" fontId="16" fillId="27" borderId="0" xfId="110" applyFont="1" applyFill="1" applyAlignment="1">
      <alignment vertical="center"/>
    </xf>
    <xf numFmtId="0" fontId="85" fillId="27" borderId="0" xfId="110" applyFont="1" applyFill="1" applyAlignment="1">
      <alignment horizontal="left" vertical="center"/>
    </xf>
    <xf numFmtId="0" fontId="85" fillId="27" borderId="0" xfId="110" applyFont="1" applyFill="1" applyAlignment="1">
      <alignment vertical="center"/>
    </xf>
    <xf numFmtId="0" fontId="19" fillId="27" borderId="0" xfId="110" applyFont="1" applyFill="1" applyAlignment="1">
      <alignment horizontal="center" vertical="center"/>
    </xf>
    <xf numFmtId="0" fontId="8" fillId="24" borderId="0" xfId="110" applyFont="1" applyFill="1" applyBorder="1" applyAlignment="1">
      <alignment vertical="center"/>
    </xf>
    <xf numFmtId="0" fontId="8" fillId="24" borderId="0" xfId="110" applyFont="1" applyFill="1" applyBorder="1" applyAlignment="1">
      <alignment horizontal="center" vertical="center"/>
    </xf>
    <xf numFmtId="20" fontId="8" fillId="24" borderId="0" xfId="110" applyNumberFormat="1" applyFont="1" applyFill="1" applyBorder="1" applyAlignment="1">
      <alignment horizontal="center" vertical="center"/>
    </xf>
    <xf numFmtId="165" fontId="7" fillId="24" borderId="21" xfId="73" applyFont="1" applyFill="1" applyBorder="1" applyAlignment="1">
      <alignment horizontal="left" vertical="center"/>
    </xf>
    <xf numFmtId="165" fontId="7" fillId="54" borderId="0" xfId="73" applyFont="1" applyFill="1" applyBorder="1" applyAlignment="1">
      <alignment horizontal="left" vertical="center"/>
    </xf>
    <xf numFmtId="165" fontId="17" fillId="54" borderId="0" xfId="73" applyFont="1" applyFill="1" applyBorder="1" applyAlignment="1">
      <alignment horizontal="center" vertical="center"/>
    </xf>
    <xf numFmtId="165" fontId="17" fillId="54" borderId="0" xfId="73" quotePrefix="1" applyFont="1" applyFill="1" applyBorder="1" applyAlignment="1">
      <alignment horizontal="center" vertical="center"/>
    </xf>
    <xf numFmtId="20" fontId="17" fillId="54" borderId="0" xfId="73" quotePrefix="1" applyNumberFormat="1" applyFont="1" applyFill="1" applyBorder="1" applyAlignment="1">
      <alignment horizontal="center" vertical="center"/>
    </xf>
    <xf numFmtId="0" fontId="9" fillId="25" borderId="0" xfId="110" applyFont="1" applyFill="1" applyBorder="1" applyAlignment="1">
      <alignment vertical="center"/>
    </xf>
    <xf numFmtId="0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Font="1" applyFill="1" applyAlignment="1" applyProtection="1">
      <alignment vertical="center"/>
      <protection locked="0"/>
    </xf>
    <xf numFmtId="165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NumberFormat="1" applyFont="1" applyFill="1" applyAlignment="1" applyProtection="1">
      <alignment horizontal="center" vertical="center"/>
      <protection locked="0"/>
    </xf>
    <xf numFmtId="20" fontId="18" fillId="25" borderId="0" xfId="73" applyNumberFormat="1" applyFont="1" applyFill="1" applyAlignment="1" applyProtection="1">
      <alignment horizontal="center" vertical="center"/>
      <protection locked="0"/>
    </xf>
    <xf numFmtId="0" fontId="9" fillId="54" borderId="0" xfId="110" applyFont="1" applyFill="1" applyBorder="1" applyAlignment="1">
      <alignment vertical="center"/>
    </xf>
    <xf numFmtId="0" fontId="20" fillId="54" borderId="0" xfId="73" quotePrefix="1" applyNumberFormat="1" applyFont="1" applyFill="1" applyAlignment="1" applyProtection="1">
      <alignment horizontal="left" vertical="center"/>
      <protection locked="0"/>
    </xf>
    <xf numFmtId="165" fontId="18" fillId="54" borderId="0" xfId="73" applyFont="1" applyFill="1" applyAlignment="1" applyProtection="1">
      <alignment vertical="center"/>
      <protection locked="0"/>
    </xf>
    <xf numFmtId="0" fontId="18" fillId="54" borderId="0" xfId="110" applyFont="1" applyFill="1" applyAlignment="1" applyProtection="1">
      <alignment vertical="center" wrapText="1"/>
      <protection locked="0"/>
    </xf>
    <xf numFmtId="165" fontId="20" fillId="54" borderId="0" xfId="73" applyNumberFormat="1" applyFont="1" applyFill="1" applyAlignment="1" applyProtection="1">
      <alignment horizontal="left" vertical="center"/>
      <protection locked="0"/>
    </xf>
    <xf numFmtId="165" fontId="18" fillId="54" borderId="0" xfId="73" applyNumberFormat="1" applyFont="1" applyFill="1" applyAlignment="1" applyProtection="1">
      <alignment horizontal="center" vertical="center"/>
      <protection locked="0"/>
    </xf>
    <xf numFmtId="20" fontId="18" fillId="54" borderId="0" xfId="73" applyNumberFormat="1" applyFont="1" applyFill="1" applyAlignment="1" applyProtection="1">
      <alignment horizontal="center" vertical="center"/>
      <protection locked="0"/>
    </xf>
    <xf numFmtId="0" fontId="9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horizontal="center" vertical="center"/>
    </xf>
    <xf numFmtId="20" fontId="18" fillId="0" borderId="0" xfId="73" applyNumberFormat="1" applyFont="1" applyFill="1" applyAlignment="1" applyProtection="1">
      <alignment horizontal="center" vertical="center"/>
      <protection locked="0"/>
    </xf>
    <xf numFmtId="165" fontId="18" fillId="54" borderId="0" xfId="73" applyNumberFormat="1" applyFont="1" applyFill="1" applyAlignment="1" applyProtection="1">
      <alignment horizontal="left" vertical="center"/>
      <protection locked="0"/>
    </xf>
    <xf numFmtId="0" fontId="20" fillId="0" borderId="0" xfId="73" quotePrefix="1" applyNumberFormat="1" applyFont="1" applyFill="1" applyAlignment="1" applyProtection="1">
      <alignment horizontal="left" vertical="center"/>
      <protection locked="0"/>
    </xf>
    <xf numFmtId="165" fontId="18" fillId="0" borderId="0" xfId="73" applyFont="1" applyFill="1" applyAlignment="1" applyProtection="1">
      <alignment vertical="center"/>
      <protection locked="0"/>
    </xf>
    <xf numFmtId="165" fontId="18" fillId="0" borderId="0" xfId="73" applyNumberFormat="1" applyFont="1" applyFill="1" applyAlignment="1" applyProtection="1">
      <alignment horizontal="left" vertical="center"/>
      <protection locked="0"/>
    </xf>
    <xf numFmtId="165" fontId="20" fillId="0" borderId="0" xfId="73" applyNumberFormat="1" applyFont="1" applyFill="1" applyAlignment="1" applyProtection="1">
      <alignment horizontal="left" vertical="center"/>
      <protection locked="0"/>
    </xf>
    <xf numFmtId="165" fontId="18" fillId="0" borderId="0" xfId="73" applyNumberFormat="1" applyFont="1" applyFill="1" applyAlignment="1" applyProtection="1">
      <alignment horizontal="center" vertical="center"/>
      <protection locked="0"/>
    </xf>
    <xf numFmtId="0" fontId="20" fillId="0" borderId="0" xfId="73" applyNumberFormat="1" applyFont="1" applyFill="1" applyAlignment="1" applyProtection="1">
      <alignment horizontal="left" vertical="center"/>
      <protection locked="0"/>
    </xf>
    <xf numFmtId="0" fontId="37" fillId="33" borderId="0" xfId="110" applyFont="1" applyFill="1" applyBorder="1" applyAlignment="1">
      <alignment vertical="center"/>
    </xf>
    <xf numFmtId="165" fontId="18" fillId="54" borderId="0" xfId="73" applyNumberFormat="1" applyFont="1" applyFill="1" applyAlignment="1" applyProtection="1">
      <alignment horizontal="left" vertical="center" wrapText="1"/>
      <protection locked="0"/>
    </xf>
    <xf numFmtId="165" fontId="18" fillId="0" borderId="0" xfId="73" quotePrefix="1" applyFont="1" applyFill="1" applyAlignment="1" applyProtection="1">
      <alignment vertical="center"/>
      <protection locked="0"/>
    </xf>
    <xf numFmtId="165" fontId="18" fillId="57" borderId="0" xfId="73" applyFont="1" applyFill="1" applyBorder="1" applyAlignment="1">
      <alignment vertical="center"/>
    </xf>
    <xf numFmtId="165" fontId="18" fillId="54" borderId="0" xfId="73" applyFont="1" applyFill="1" applyBorder="1" applyAlignment="1">
      <alignment vertical="center"/>
    </xf>
    <xf numFmtId="165" fontId="20" fillId="25" borderId="0" xfId="73" applyNumberFormat="1" applyFont="1" applyFill="1" applyBorder="1" applyAlignment="1" applyProtection="1">
      <alignment horizontal="left" vertical="center"/>
    </xf>
    <xf numFmtId="20" fontId="41" fillId="25" borderId="0" xfId="110" applyNumberFormat="1" applyFont="1" applyFill="1" applyBorder="1" applyAlignment="1">
      <alignment horizontal="center" vertical="center"/>
    </xf>
    <xf numFmtId="165" fontId="93" fillId="54" borderId="0" xfId="111" applyFont="1" applyFill="1" applyBorder="1" applyAlignment="1">
      <alignment horizontal="left" vertical="center"/>
    </xf>
    <xf numFmtId="165" fontId="20" fillId="54" borderId="0" xfId="73" applyNumberFormat="1" applyFont="1" applyFill="1" applyBorder="1" applyAlignment="1" applyProtection="1">
      <alignment horizontal="left" vertical="center"/>
    </xf>
    <xf numFmtId="49" fontId="20" fillId="54" borderId="0" xfId="73" applyNumberFormat="1" applyFont="1" applyFill="1" applyBorder="1" applyAlignment="1" applyProtection="1">
      <alignment horizontal="left" vertical="center"/>
    </xf>
    <xf numFmtId="0" fontId="41" fillId="54" borderId="0" xfId="110" applyFont="1" applyFill="1" applyBorder="1" applyAlignment="1">
      <alignment vertical="center"/>
    </xf>
    <xf numFmtId="20" fontId="41" fillId="54" borderId="0" xfId="110" applyNumberFormat="1" applyFont="1" applyFill="1" applyBorder="1" applyAlignment="1">
      <alignment horizontal="center" vertical="center"/>
    </xf>
    <xf numFmtId="165" fontId="93" fillId="57" borderId="0" xfId="111" applyFont="1" applyFill="1" applyBorder="1" applyAlignment="1">
      <alignment horizontal="left" vertical="center"/>
    </xf>
    <xf numFmtId="0" fontId="93" fillId="57" borderId="0" xfId="111" applyNumberFormat="1" applyFont="1" applyFill="1" applyBorder="1" applyAlignment="1">
      <alignment horizontal="center" vertical="center"/>
    </xf>
    <xf numFmtId="165" fontId="20" fillId="57" borderId="0" xfId="73" applyNumberFormat="1" applyFont="1" applyFill="1" applyBorder="1" applyAlignment="1" applyProtection="1">
      <alignment horizontal="left" vertical="center"/>
    </xf>
    <xf numFmtId="0" fontId="41" fillId="25" borderId="0" xfId="110" applyFont="1" applyFill="1" applyBorder="1" applyAlignment="1">
      <alignment vertical="center"/>
    </xf>
    <xf numFmtId="0" fontId="94" fillId="54" borderId="0" xfId="69" applyFont="1" applyFill="1" applyBorder="1" applyAlignment="1">
      <alignment vertical="center"/>
    </xf>
    <xf numFmtId="0" fontId="20" fillId="54" borderId="0" xfId="111" applyNumberFormat="1" applyFont="1" applyFill="1" applyBorder="1" applyAlignment="1" applyProtection="1">
      <alignment horizontal="left" vertical="center"/>
    </xf>
    <xf numFmtId="0" fontId="94" fillId="57" borderId="0" xfId="69" applyFont="1" applyFill="1" applyBorder="1" applyAlignment="1">
      <alignment vertical="center"/>
    </xf>
    <xf numFmtId="0" fontId="20" fillId="57" borderId="0" xfId="111" applyNumberFormat="1" applyFont="1" applyFill="1" applyBorder="1" applyAlignment="1" applyProtection="1">
      <alignment horizontal="left" vertical="center"/>
    </xf>
    <xf numFmtId="165" fontId="7" fillId="57" borderId="0" xfId="73" applyFont="1" applyFill="1" applyBorder="1" applyAlignment="1">
      <alignment vertical="center"/>
    </xf>
    <xf numFmtId="165" fontId="7" fillId="54" borderId="0" xfId="73" applyFont="1" applyFill="1" applyBorder="1" applyAlignment="1">
      <alignment vertical="center"/>
    </xf>
    <xf numFmtId="0" fontId="85" fillId="24" borderId="0" xfId="110" applyFont="1" applyFill="1" applyBorder="1" applyAlignment="1">
      <alignment vertical="center"/>
    </xf>
    <xf numFmtId="165" fontId="7" fillId="24" borderId="0" xfId="73" applyFont="1" applyFill="1" applyBorder="1" applyAlignment="1">
      <alignment horizontal="left" vertical="center"/>
    </xf>
    <xf numFmtId="0" fontId="15" fillId="54" borderId="0" xfId="110" applyFont="1" applyFill="1" applyBorder="1" applyAlignment="1">
      <alignment vertical="center"/>
    </xf>
    <xf numFmtId="0" fontId="7" fillId="0" borderId="0" xfId="69"/>
    <xf numFmtId="0" fontId="95" fillId="24" borderId="0" xfId="73" applyNumberFormat="1" applyFont="1" applyFill="1" applyAlignment="1" applyProtection="1">
      <alignment horizontal="left" vertical="center"/>
      <protection locked="0"/>
    </xf>
    <xf numFmtId="165" fontId="95" fillId="24" borderId="0" xfId="73" applyNumberFormat="1" applyFont="1" applyFill="1" applyAlignment="1" applyProtection="1">
      <alignment horizontal="left" vertical="center"/>
      <protection locked="0"/>
    </xf>
    <xf numFmtId="0" fontId="95" fillId="24" borderId="0" xfId="110" applyFont="1" applyFill="1" applyAlignment="1" applyProtection="1">
      <alignment vertical="center" wrapText="1"/>
      <protection locked="0"/>
    </xf>
    <xf numFmtId="165" fontId="95" fillId="24" borderId="0" xfId="73" applyNumberFormat="1" applyFont="1" applyFill="1" applyAlignment="1" applyProtection="1">
      <alignment vertical="center"/>
      <protection locked="0"/>
    </xf>
    <xf numFmtId="20" fontId="95" fillId="24" borderId="0" xfId="73" applyNumberFormat="1" applyFont="1" applyFill="1" applyAlignment="1" applyProtection="1">
      <alignment horizontal="center" vertical="center"/>
      <protection locked="0"/>
    </xf>
    <xf numFmtId="0" fontId="41" fillId="0" borderId="0" xfId="108" applyFont="1" applyFill="1" applyBorder="1" applyAlignment="1">
      <alignment vertical="center"/>
    </xf>
    <xf numFmtId="20" fontId="41" fillId="0" borderId="0" xfId="108" applyNumberFormat="1" applyFont="1" applyFill="1" applyBorder="1" applyAlignment="1">
      <alignment horizontal="center" vertical="center"/>
    </xf>
    <xf numFmtId="0" fontId="10" fillId="43" borderId="0" xfId="61" applyFill="1" applyAlignment="1" applyProtection="1"/>
    <xf numFmtId="0" fontId="10" fillId="40" borderId="0" xfId="61" applyFill="1" applyAlignment="1" applyProtection="1"/>
    <xf numFmtId="49" fontId="66" fillId="0" borderId="10" xfId="61" applyNumberFormat="1" applyFont="1" applyBorder="1" applyAlignment="1" applyProtection="1">
      <alignment wrapText="1"/>
    </xf>
    <xf numFmtId="0" fontId="0" fillId="0" borderId="0" xfId="0"/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15" fillId="62" borderId="17" xfId="0" applyFont="1" applyFill="1" applyBorder="1" applyAlignment="1">
      <alignment vertical="center"/>
    </xf>
    <xf numFmtId="0" fontId="0" fillId="0" borderId="0" xfId="0"/>
    <xf numFmtId="0" fontId="89" fillId="0" borderId="0" xfId="112"/>
    <xf numFmtId="20" fontId="41" fillId="0" borderId="0" xfId="112" applyNumberFormat="1" applyFont="1" applyFill="1" applyBorder="1" applyAlignment="1">
      <alignment horizontal="center" vertical="center"/>
    </xf>
    <xf numFmtId="0" fontId="41" fillId="0" borderId="0" xfId="112" applyFont="1" applyFill="1" applyBorder="1" applyAlignment="1">
      <alignment vertical="center"/>
    </xf>
    <xf numFmtId="0" fontId="89" fillId="24" borderId="0" xfId="112" applyFill="1"/>
    <xf numFmtId="20" fontId="41" fillId="24" borderId="0" xfId="112" applyNumberFormat="1" applyFont="1" applyFill="1" applyBorder="1" applyAlignment="1">
      <alignment horizontal="center" vertical="center"/>
    </xf>
    <xf numFmtId="0" fontId="41" fillId="24" borderId="0" xfId="112" applyFont="1" applyFill="1" applyBorder="1" applyAlignment="1">
      <alignment vertical="center"/>
    </xf>
    <xf numFmtId="0" fontId="89" fillId="0" borderId="0" xfId="112" applyFill="1"/>
    <xf numFmtId="0" fontId="0" fillId="65" borderId="0" xfId="0" applyFill="1"/>
    <xf numFmtId="0" fontId="89" fillId="65" borderId="0" xfId="112" applyFill="1"/>
    <xf numFmtId="20" fontId="94" fillId="66" borderId="0" xfId="112" applyNumberFormat="1" applyFont="1" applyFill="1" applyBorder="1" applyAlignment="1">
      <alignment horizontal="center" vertical="center"/>
    </xf>
    <xf numFmtId="0" fontId="94" fillId="66" borderId="0" xfId="112" applyFont="1" applyFill="1" applyBorder="1" applyAlignment="1">
      <alignment vertical="center"/>
    </xf>
    <xf numFmtId="165" fontId="18" fillId="66" borderId="0" xfId="73" applyFont="1" applyFill="1" applyBorder="1" applyAlignment="1">
      <alignment vertical="center"/>
    </xf>
    <xf numFmtId="165" fontId="89" fillId="66" borderId="0" xfId="73" applyFont="1" applyFill="1" applyBorder="1" applyAlignment="1">
      <alignment vertical="center"/>
    </xf>
    <xf numFmtId="20" fontId="94" fillId="0" borderId="0" xfId="112" applyNumberFormat="1" applyFont="1" applyFill="1" applyBorder="1" applyAlignment="1">
      <alignment horizontal="center" vertical="center"/>
    </xf>
    <xf numFmtId="0" fontId="94" fillId="0" borderId="0" xfId="112" applyFont="1" applyFill="1" applyBorder="1" applyAlignment="1">
      <alignment vertical="center"/>
    </xf>
    <xf numFmtId="165" fontId="89" fillId="0" borderId="0" xfId="73" applyFont="1" applyFill="1" applyBorder="1" applyAlignment="1">
      <alignment vertical="center"/>
    </xf>
    <xf numFmtId="20" fontId="93" fillId="66" borderId="0" xfId="111" applyNumberFormat="1" applyFont="1" applyFill="1" applyBorder="1" applyAlignment="1">
      <alignment horizontal="center" vertical="center"/>
    </xf>
    <xf numFmtId="165" fontId="93" fillId="66" borderId="0" xfId="111" applyFont="1" applyFill="1" applyBorder="1" applyAlignment="1">
      <alignment horizontal="center" vertical="center"/>
    </xf>
    <xf numFmtId="165" fontId="93" fillId="66" borderId="0" xfId="111" applyFont="1" applyFill="1" applyBorder="1" applyAlignment="1">
      <alignment horizontal="left" vertical="center"/>
    </xf>
    <xf numFmtId="165" fontId="20" fillId="66" borderId="0" xfId="73" applyNumberFormat="1" applyFont="1" applyFill="1" applyBorder="1" applyAlignment="1" applyProtection="1">
      <alignment horizontal="left" vertical="center"/>
    </xf>
    <xf numFmtId="20" fontId="20" fillId="0" borderId="0" xfId="111" applyNumberFormat="1" applyFont="1" applyFill="1" applyBorder="1" applyAlignment="1" applyProtection="1">
      <alignment horizontal="center" vertical="center"/>
    </xf>
    <xf numFmtId="165" fontId="20" fillId="0" borderId="0" xfId="111" applyNumberFormat="1" applyFont="1" applyFill="1" applyBorder="1" applyAlignment="1" applyProtection="1">
      <alignment horizontal="center" vertical="center"/>
    </xf>
    <xf numFmtId="165" fontId="20" fillId="0" borderId="0" xfId="111" applyFont="1" applyFill="1" applyBorder="1" applyAlignment="1">
      <alignment horizontal="left" vertical="center"/>
    </xf>
    <xf numFmtId="49" fontId="20" fillId="0" borderId="0" xfId="73" applyNumberFormat="1" applyFont="1" applyFill="1" applyBorder="1" applyAlignment="1" applyProtection="1">
      <alignment horizontal="left" vertical="center"/>
    </xf>
    <xf numFmtId="20" fontId="18" fillId="0" borderId="0" xfId="73" applyNumberFormat="1" applyFont="1" applyFill="1" applyBorder="1" applyAlignment="1" applyProtection="1">
      <alignment horizontal="center" vertical="center"/>
      <protection locked="0"/>
    </xf>
    <xf numFmtId="165" fontId="18" fillId="0" borderId="0" xfId="73" applyNumberFormat="1" applyFont="1" applyFill="1" applyBorder="1" applyAlignment="1" applyProtection="1">
      <alignment vertical="center"/>
      <protection locked="0"/>
    </xf>
    <xf numFmtId="165" fontId="20" fillId="0" borderId="0" xfId="73" applyNumberFormat="1" applyFont="1" applyFill="1" applyBorder="1" applyAlignment="1" applyProtection="1">
      <alignment horizontal="left" vertical="center"/>
      <protection locked="0"/>
    </xf>
    <xf numFmtId="20" fontId="18" fillId="66" borderId="0" xfId="73" applyNumberFormat="1" applyFont="1" applyFill="1" applyBorder="1" applyAlignment="1" applyProtection="1">
      <alignment horizontal="center" vertical="center"/>
      <protection locked="0"/>
    </xf>
    <xf numFmtId="165" fontId="18" fillId="66" borderId="0" xfId="73" applyNumberFormat="1" applyFont="1" applyFill="1" applyBorder="1" applyAlignment="1" applyProtection="1">
      <alignment vertical="center"/>
      <protection locked="0"/>
    </xf>
    <xf numFmtId="165" fontId="20" fillId="66" borderId="0" xfId="73" applyNumberFormat="1" applyFont="1" applyFill="1" applyBorder="1" applyAlignment="1" applyProtection="1">
      <alignment horizontal="left" vertical="center"/>
      <protection locked="0"/>
    </xf>
    <xf numFmtId="0" fontId="18" fillId="0" borderId="0" xfId="112" applyFont="1" applyFill="1" applyBorder="1" applyAlignment="1" applyProtection="1">
      <alignment vertical="center" wrapText="1"/>
      <protection locked="0"/>
    </xf>
    <xf numFmtId="0" fontId="20" fillId="0" borderId="0" xfId="73" applyNumberFormat="1" applyFont="1" applyFill="1" applyBorder="1" applyAlignment="1" applyProtection="1">
      <alignment horizontal="left" vertical="center"/>
      <protection locked="0"/>
    </xf>
    <xf numFmtId="20" fontId="18" fillId="65" borderId="0" xfId="73" applyNumberFormat="1" applyFont="1" applyFill="1" applyAlignment="1" applyProtection="1">
      <alignment horizontal="center" vertical="center"/>
      <protection locked="0"/>
    </xf>
    <xf numFmtId="165" fontId="18" fillId="65" borderId="0" xfId="73" applyNumberFormat="1" applyFont="1" applyFill="1" applyBorder="1" applyAlignment="1" applyProtection="1">
      <alignment vertical="center"/>
      <protection locked="0"/>
    </xf>
    <xf numFmtId="165" fontId="20" fillId="65" borderId="0" xfId="73" applyNumberFormat="1" applyFont="1" applyFill="1" applyBorder="1" applyAlignment="1" applyProtection="1">
      <alignment horizontal="left" vertical="center"/>
      <protection locked="0"/>
    </xf>
    <xf numFmtId="0" fontId="18" fillId="65" borderId="0" xfId="112" applyFont="1" applyFill="1" applyBorder="1" applyAlignment="1" applyProtection="1">
      <alignment vertical="center" wrapText="1"/>
      <protection locked="0"/>
    </xf>
    <xf numFmtId="0" fontId="20" fillId="65" borderId="0" xfId="73" applyNumberFormat="1" applyFont="1" applyFill="1" applyBorder="1" applyAlignment="1" applyProtection="1">
      <alignment horizontal="left" vertical="center"/>
      <protection locked="0"/>
    </xf>
    <xf numFmtId="165" fontId="18" fillId="0" borderId="0" xfId="73" applyNumberFormat="1" applyFont="1" applyFill="1" applyBorder="1" applyAlignment="1" applyProtection="1">
      <alignment horizontal="left" vertical="center"/>
      <protection locked="0"/>
    </xf>
    <xf numFmtId="165" fontId="18" fillId="0" borderId="0" xfId="73" applyFont="1" applyFill="1" applyBorder="1" applyAlignment="1" applyProtection="1">
      <alignment vertical="center"/>
      <protection locked="0"/>
    </xf>
    <xf numFmtId="0" fontId="18" fillId="0" borderId="0" xfId="73" applyNumberFormat="1" applyFont="1" applyFill="1" applyBorder="1" applyAlignment="1" applyProtection="1">
      <alignment horizontal="left" vertical="center"/>
      <protection locked="0"/>
    </xf>
    <xf numFmtId="0" fontId="18" fillId="0" borderId="0" xfId="112" applyFont="1" applyFill="1" applyAlignment="1" applyProtection="1">
      <alignment vertical="center" wrapText="1"/>
      <protection locked="0"/>
    </xf>
    <xf numFmtId="165" fontId="18" fillId="0" borderId="0" xfId="73" applyNumberFormat="1" applyFont="1" applyFill="1" applyAlignment="1" applyProtection="1">
      <alignment vertical="center"/>
      <protection locked="0"/>
    </xf>
    <xf numFmtId="165" fontId="18" fillId="65" borderId="0" xfId="73" quotePrefix="1" applyNumberFormat="1" applyFont="1" applyFill="1" applyAlignment="1" applyProtection="1">
      <alignment horizontal="left" vertical="center"/>
      <protection locked="0"/>
    </xf>
    <xf numFmtId="165" fontId="20" fillId="0" borderId="0" xfId="73" quotePrefix="1" applyFont="1" applyFill="1" applyBorder="1" applyAlignment="1">
      <alignment horizontal="left" vertical="center"/>
    </xf>
    <xf numFmtId="165" fontId="18" fillId="65" borderId="0" xfId="73" applyNumberFormat="1" applyFont="1" applyFill="1" applyAlignment="1" applyProtection="1">
      <alignment vertical="center"/>
      <protection locked="0"/>
    </xf>
    <xf numFmtId="165" fontId="20" fillId="65" borderId="0" xfId="73" applyNumberFormat="1" applyFont="1" applyFill="1" applyAlignment="1" applyProtection="1">
      <alignment horizontal="left" vertical="center"/>
      <protection locked="0"/>
    </xf>
    <xf numFmtId="165" fontId="18" fillId="65" borderId="0" xfId="73" applyFont="1" applyFill="1" applyAlignment="1" applyProtection="1">
      <alignment vertical="center"/>
      <protection locked="0"/>
    </xf>
    <xf numFmtId="0" fontId="20" fillId="65" borderId="0" xfId="73" quotePrefix="1" applyNumberFormat="1" applyFont="1" applyFill="1" applyAlignment="1" applyProtection="1">
      <alignment horizontal="left" vertical="center"/>
      <protection locked="0"/>
    </xf>
    <xf numFmtId="0" fontId="9" fillId="65" borderId="0" xfId="112" applyFont="1" applyFill="1" applyBorder="1" applyAlignment="1">
      <alignment vertical="center"/>
    </xf>
    <xf numFmtId="165" fontId="18" fillId="0" borderId="0" xfId="73" applyFont="1" applyFill="1" applyAlignment="1" applyProtection="1">
      <alignment horizontal="left" vertical="center"/>
      <protection locked="0"/>
    </xf>
    <xf numFmtId="0" fontId="9" fillId="0" borderId="0" xfId="112" applyFont="1" applyFill="1" applyBorder="1" applyAlignment="1">
      <alignment vertical="center"/>
    </xf>
    <xf numFmtId="165" fontId="17" fillId="67" borderId="0" xfId="73" applyNumberFormat="1" applyFont="1" applyFill="1" applyBorder="1" applyAlignment="1" applyProtection="1">
      <alignment horizontal="center" vertical="center" wrapText="1"/>
    </xf>
    <xf numFmtId="20" fontId="17" fillId="67" borderId="0" xfId="73" applyNumberFormat="1" applyFont="1" applyFill="1" applyBorder="1" applyAlignment="1" applyProtection="1">
      <alignment horizontal="center" vertical="center" wrapText="1"/>
    </xf>
    <xf numFmtId="0" fontId="89" fillId="54" borderId="0" xfId="112" applyFill="1" applyBorder="1" applyAlignment="1">
      <alignment vertical="center"/>
    </xf>
    <xf numFmtId="0" fontId="97" fillId="67" borderId="0" xfId="112" applyFont="1" applyFill="1" applyBorder="1" applyAlignment="1">
      <alignment vertical="center"/>
    </xf>
    <xf numFmtId="0" fontId="97" fillId="68" borderId="0" xfId="112" applyFont="1" applyFill="1" applyBorder="1" applyAlignment="1">
      <alignment vertical="center"/>
    </xf>
    <xf numFmtId="0" fontId="89" fillId="24" borderId="0" xfId="112" applyFill="1" applyBorder="1" applyAlignment="1">
      <alignment vertical="center"/>
    </xf>
    <xf numFmtId="0" fontId="0" fillId="56" borderId="0" xfId="0" applyFill="1"/>
    <xf numFmtId="0" fontId="89" fillId="33" borderId="0" xfId="112" applyFill="1"/>
    <xf numFmtId="20" fontId="18" fillId="33" borderId="0" xfId="73" applyNumberFormat="1" applyFont="1" applyFill="1" applyAlignment="1" applyProtection="1">
      <alignment horizontal="center" vertical="center"/>
      <protection locked="0"/>
    </xf>
    <xf numFmtId="165" fontId="18" fillId="33" borderId="0" xfId="73" applyNumberFormat="1" applyFont="1" applyFill="1" applyAlignment="1" applyProtection="1">
      <alignment vertical="center"/>
      <protection locked="0"/>
    </xf>
    <xf numFmtId="165" fontId="20" fillId="33" borderId="0" xfId="73" applyNumberFormat="1" applyFont="1" applyFill="1" applyAlignment="1" applyProtection="1">
      <alignment horizontal="left" vertical="center"/>
      <protection locked="0"/>
    </xf>
    <xf numFmtId="165" fontId="18" fillId="33" borderId="0" xfId="73" applyFont="1" applyFill="1" applyAlignment="1" applyProtection="1">
      <alignment horizontal="left" vertical="center"/>
      <protection locked="0"/>
    </xf>
    <xf numFmtId="0" fontId="9" fillId="33" borderId="0" xfId="112" applyFont="1" applyFill="1" applyBorder="1" applyAlignment="1">
      <alignment vertical="center"/>
    </xf>
    <xf numFmtId="165" fontId="18" fillId="69" borderId="0" xfId="0" applyNumberFormat="1" applyFont="1" applyFill="1" applyAlignment="1" applyProtection="1">
      <alignment horizontal="left" vertical="center"/>
      <protection locked="0"/>
    </xf>
    <xf numFmtId="0" fontId="89" fillId="56" borderId="0" xfId="112" applyFill="1"/>
    <xf numFmtId="165" fontId="18" fillId="56" borderId="0" xfId="73" applyNumberFormat="1" applyFont="1" applyFill="1" applyAlignment="1" applyProtection="1">
      <alignment vertical="center"/>
      <protection locked="0"/>
    </xf>
    <xf numFmtId="165" fontId="20" fillId="56" borderId="0" xfId="73" applyNumberFormat="1" applyFont="1" applyFill="1" applyAlignment="1" applyProtection="1">
      <alignment horizontal="left" vertical="center"/>
      <protection locked="0"/>
    </xf>
    <xf numFmtId="165" fontId="18" fillId="56" borderId="0" xfId="73" applyFont="1" applyFill="1" applyAlignment="1" applyProtection="1">
      <alignment horizontal="left" vertical="center"/>
      <protection locked="0"/>
    </xf>
    <xf numFmtId="0" fontId="9" fillId="56" borderId="0" xfId="112" applyFont="1" applyFill="1" applyBorder="1" applyAlignment="1">
      <alignment vertical="center"/>
    </xf>
    <xf numFmtId="165" fontId="18" fillId="56" borderId="0" xfId="73" applyNumberFormat="1" applyFont="1" applyFill="1" applyAlignment="1" applyProtection="1">
      <alignment horizontal="left" vertical="center"/>
      <protection locked="0"/>
    </xf>
    <xf numFmtId="165" fontId="18" fillId="65" borderId="0" xfId="73" applyNumberFormat="1" applyFont="1" applyFill="1" applyAlignment="1" applyProtection="1">
      <alignment horizontal="left" vertical="center"/>
      <protection locked="0"/>
    </xf>
    <xf numFmtId="0" fontId="89" fillId="27" borderId="0" xfId="112" applyFill="1"/>
    <xf numFmtId="20" fontId="85" fillId="70" borderId="0" xfId="112" applyNumberFormat="1" applyFont="1" applyFill="1" applyBorder="1" applyAlignment="1">
      <alignment horizontal="center" vertical="center"/>
    </xf>
    <xf numFmtId="0" fontId="85" fillId="70" borderId="0" xfId="112" applyFont="1" applyFill="1" applyBorder="1" applyAlignment="1">
      <alignment vertical="center"/>
    </xf>
    <xf numFmtId="0" fontId="85" fillId="70" borderId="0" xfId="112" applyFont="1" applyFill="1" applyBorder="1" applyAlignment="1">
      <alignment horizontal="left" vertical="center"/>
    </xf>
    <xf numFmtId="0" fontId="21" fillId="70" borderId="0" xfId="112" applyFont="1" applyFill="1" applyBorder="1" applyAlignment="1">
      <alignment horizontal="left" vertical="center"/>
    </xf>
    <xf numFmtId="0" fontId="21" fillId="27" borderId="0" xfId="112" applyFont="1" applyFill="1" applyAlignment="1">
      <alignment horizontal="center" vertical="center"/>
    </xf>
    <xf numFmtId="0" fontId="21" fillId="70" borderId="0" xfId="112" applyFont="1" applyFill="1" applyBorder="1" applyAlignment="1">
      <alignment horizontal="left" vertical="center" wrapText="1"/>
    </xf>
    <xf numFmtId="0" fontId="89" fillId="55" borderId="0" xfId="112" applyFill="1"/>
    <xf numFmtId="0" fontId="89" fillId="58" borderId="0" xfId="112" applyFill="1"/>
    <xf numFmtId="20" fontId="94" fillId="72" borderId="0" xfId="112" applyNumberFormat="1" applyFont="1" applyFill="1" applyBorder="1" applyAlignment="1">
      <alignment horizontal="center" vertical="center"/>
    </xf>
    <xf numFmtId="0" fontId="94" fillId="72" borderId="0" xfId="112" applyFont="1" applyFill="1" applyBorder="1" applyAlignment="1">
      <alignment vertical="center"/>
    </xf>
    <xf numFmtId="0" fontId="10" fillId="0" borderId="0" xfId="61" applyAlignment="1" applyProtection="1"/>
    <xf numFmtId="0" fontId="15" fillId="62" borderId="19" xfId="0" applyFont="1" applyFill="1" applyBorder="1" applyAlignment="1">
      <alignment horizontal="center" vertical="center"/>
    </xf>
    <xf numFmtId="20" fontId="9" fillId="47" borderId="0" xfId="0" applyNumberFormat="1" applyFont="1" applyFill="1" applyAlignment="1">
      <alignment horizontal="center" wrapText="1"/>
    </xf>
    <xf numFmtId="20" fontId="9" fillId="52" borderId="11" xfId="0" applyNumberFormat="1" applyFont="1" applyFill="1" applyBorder="1" applyAlignment="1">
      <alignment wrapText="1"/>
    </xf>
    <xf numFmtId="20" fontId="13" fillId="0" borderId="0" xfId="0" applyNumberFormat="1" applyFont="1" applyBorder="1" applyAlignment="1">
      <alignment wrapText="1"/>
    </xf>
    <xf numFmtId="20" fontId="13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" fillId="52" borderId="0" xfId="0" applyNumberFormat="1" applyFont="1" applyFill="1" applyAlignment="1">
      <alignment wrapText="1"/>
    </xf>
    <xf numFmtId="20" fontId="18" fillId="53" borderId="0" xfId="0" applyNumberFormat="1" applyFont="1" applyFill="1" applyAlignment="1">
      <alignment wrapText="1"/>
    </xf>
    <xf numFmtId="20" fontId="83" fillId="0" borderId="10" xfId="0" applyNumberFormat="1" applyFont="1" applyBorder="1" applyAlignment="1">
      <alignment wrapText="1"/>
    </xf>
    <xf numFmtId="20" fontId="13" fillId="0" borderId="0" xfId="0" applyNumberFormat="1" applyFont="1" applyAlignment="1">
      <alignment wrapText="1"/>
    </xf>
    <xf numFmtId="20" fontId="0" fillId="0" borderId="0" xfId="0" applyNumberFormat="1"/>
    <xf numFmtId="20" fontId="9" fillId="52" borderId="25" xfId="0" applyNumberFormat="1" applyFont="1" applyFill="1" applyBorder="1" applyAlignment="1">
      <alignment wrapText="1"/>
    </xf>
    <xf numFmtId="20" fontId="13" fillId="0" borderId="15" xfId="0" applyNumberFormat="1" applyFont="1" applyBorder="1" applyAlignment="1">
      <alignment wrapText="1"/>
    </xf>
    <xf numFmtId="20" fontId="13" fillId="0" borderId="16" xfId="0" applyNumberFormat="1" applyFont="1" applyBorder="1" applyAlignment="1">
      <alignment wrapText="1"/>
    </xf>
    <xf numFmtId="20" fontId="9" fillId="0" borderId="15" xfId="0" applyNumberFormat="1" applyFont="1" applyBorder="1" applyAlignment="1">
      <alignment wrapText="1"/>
    </xf>
    <xf numFmtId="20" fontId="83" fillId="0" borderId="15" xfId="0" applyNumberFormat="1" applyFont="1" applyBorder="1" applyAlignment="1">
      <alignment wrapText="1"/>
    </xf>
    <xf numFmtId="20" fontId="88" fillId="0" borderId="15" xfId="0" applyNumberFormat="1" applyFont="1" applyBorder="1" applyAlignment="1">
      <alignment wrapText="1"/>
    </xf>
    <xf numFmtId="20" fontId="7" fillId="0" borderId="15" xfId="0" applyNumberFormat="1" applyFont="1" applyBorder="1" applyAlignment="1">
      <alignment wrapText="1"/>
    </xf>
    <xf numFmtId="20" fontId="83" fillId="0" borderId="16" xfId="0" applyNumberFormat="1" applyFont="1" applyBorder="1" applyAlignment="1">
      <alignment wrapText="1"/>
    </xf>
    <xf numFmtId="49" fontId="83" fillId="33" borderId="21" xfId="0" quotePrefix="1" applyNumberFormat="1" applyFont="1" applyFill="1" applyBorder="1" applyAlignment="1">
      <alignment wrapText="1"/>
    </xf>
    <xf numFmtId="49" fontId="83" fillId="33" borderId="0" xfId="0" applyNumberFormat="1" applyFont="1" applyFill="1" applyBorder="1" applyAlignment="1">
      <alignment wrapText="1"/>
    </xf>
    <xf numFmtId="20" fontId="83" fillId="33" borderId="0" xfId="0" applyNumberFormat="1" applyFont="1" applyFill="1" applyBorder="1" applyAlignment="1">
      <alignment wrapText="1"/>
    </xf>
    <xf numFmtId="1" fontId="83" fillId="33" borderId="0" xfId="0" applyNumberFormat="1" applyFont="1" applyFill="1" applyBorder="1" applyAlignment="1">
      <alignment wrapText="1"/>
    </xf>
    <xf numFmtId="20" fontId="83" fillId="33" borderId="15" xfId="0" applyNumberFormat="1" applyFont="1" applyFill="1" applyBorder="1" applyAlignment="1">
      <alignment wrapText="1"/>
    </xf>
    <xf numFmtId="0" fontId="7" fillId="46" borderId="0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justify" vertical="top" wrapText="1"/>
    </xf>
    <xf numFmtId="0" fontId="76" fillId="0" borderId="24" xfId="0" applyFont="1" applyFill="1" applyBorder="1" applyAlignment="1">
      <alignment horizontal="center" vertical="center" wrapText="1" readingOrder="1"/>
    </xf>
    <xf numFmtId="0" fontId="76" fillId="0" borderId="11" xfId="0" applyFont="1" applyFill="1" applyBorder="1" applyAlignment="1">
      <alignment horizontal="center" vertical="center" wrapText="1" readingOrder="1"/>
    </xf>
    <xf numFmtId="0" fontId="76" fillId="0" borderId="25" xfId="0" applyFont="1" applyFill="1" applyBorder="1" applyAlignment="1">
      <alignment horizontal="center" vertical="center" wrapText="1" readingOrder="1"/>
    </xf>
    <xf numFmtId="0" fontId="76" fillId="0" borderId="21" xfId="0" applyFont="1" applyFill="1" applyBorder="1" applyAlignment="1">
      <alignment horizontal="center" vertical="center" wrapText="1" readingOrder="1"/>
    </xf>
    <xf numFmtId="0" fontId="76" fillId="0" borderId="0" xfId="0" applyFont="1" applyFill="1" applyBorder="1" applyAlignment="1">
      <alignment horizontal="center" vertical="center" wrapText="1" readingOrder="1"/>
    </xf>
    <xf numFmtId="0" fontId="76" fillId="0" borderId="15" xfId="0" applyFont="1" applyFill="1" applyBorder="1" applyAlignment="1">
      <alignment horizontal="center" vertical="center" wrapText="1" readingOrder="1"/>
    </xf>
    <xf numFmtId="0" fontId="76" fillId="0" borderId="22" xfId="0" applyFont="1" applyFill="1" applyBorder="1" applyAlignment="1">
      <alignment horizontal="center" vertical="center" wrapText="1" readingOrder="1"/>
    </xf>
    <xf numFmtId="0" fontId="76" fillId="0" borderId="10" xfId="0" applyFont="1" applyFill="1" applyBorder="1" applyAlignment="1">
      <alignment horizontal="center" vertical="center" wrapText="1" readingOrder="1"/>
    </xf>
    <xf numFmtId="0" fontId="76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5" fillId="0" borderId="0" xfId="0" applyFont="1" applyAlignment="1">
      <alignment horizontal="center" vertical="center"/>
    </xf>
    <xf numFmtId="164" fontId="29" fillId="26" borderId="24" xfId="52" applyFont="1" applyFill="1" applyBorder="1" applyAlignment="1">
      <alignment horizontal="center" vertical="center"/>
    </xf>
    <xf numFmtId="164" fontId="29" fillId="26" borderId="11" xfId="52" applyFont="1" applyFill="1" applyBorder="1" applyAlignment="1">
      <alignment horizontal="center" vertical="center"/>
    </xf>
    <xf numFmtId="164" fontId="29" fillId="26" borderId="25" xfId="52" applyFont="1" applyFill="1" applyBorder="1" applyAlignment="1">
      <alignment horizontal="center" vertical="center"/>
    </xf>
    <xf numFmtId="164" fontId="29" fillId="26" borderId="21" xfId="52" applyFont="1" applyFill="1" applyBorder="1" applyAlignment="1">
      <alignment horizontal="center" vertical="center"/>
    </xf>
    <xf numFmtId="164" fontId="29" fillId="26" borderId="0" xfId="52" applyFont="1" applyFill="1" applyBorder="1" applyAlignment="1">
      <alignment horizontal="center" vertical="center"/>
    </xf>
    <xf numFmtId="164" fontId="29" fillId="26" borderId="15" xfId="52" applyFont="1" applyFill="1" applyBorder="1" applyAlignment="1">
      <alignment horizontal="center" vertical="center"/>
    </xf>
    <xf numFmtId="164" fontId="29" fillId="26" borderId="22" xfId="52" applyFont="1" applyFill="1" applyBorder="1" applyAlignment="1">
      <alignment horizontal="center" vertical="center"/>
    </xf>
    <xf numFmtId="164" fontId="29" fillId="26" borderId="10" xfId="52" applyFont="1" applyFill="1" applyBorder="1" applyAlignment="1">
      <alignment horizontal="center" vertical="center"/>
    </xf>
    <xf numFmtId="164" fontId="2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30" fillId="25" borderId="0" xfId="61" applyFont="1" applyFill="1" applyAlignment="1" applyProtection="1">
      <alignment horizontal="center" vertical="center"/>
    </xf>
    <xf numFmtId="0" fontId="28" fillId="25" borderId="0" xfId="0" applyFont="1" applyFill="1" applyAlignment="1">
      <alignment horizontal="center" vertical="center"/>
    </xf>
    <xf numFmtId="0" fontId="0" fillId="0" borderId="0" xfId="0"/>
    <xf numFmtId="0" fontId="18" fillId="40" borderId="0" xfId="0" applyFont="1" applyFill="1" applyAlignment="1">
      <alignment horizontal="left"/>
    </xf>
    <xf numFmtId="0" fontId="82" fillId="0" borderId="0" xfId="0" applyFont="1" applyBorder="1" applyAlignment="1">
      <alignment horizontal="center"/>
    </xf>
    <xf numFmtId="0" fontId="69" fillId="41" borderId="19" xfId="0" applyFont="1" applyFill="1" applyBorder="1" applyAlignment="1">
      <alignment horizontal="center" vertical="center"/>
    </xf>
    <xf numFmtId="0" fontId="69" fillId="41" borderId="28" xfId="0" applyFont="1" applyFill="1" applyBorder="1" applyAlignment="1">
      <alignment horizontal="center" vertical="center"/>
    </xf>
    <xf numFmtId="0" fontId="69" fillId="41" borderId="29" xfId="0" applyFont="1" applyFill="1" applyBorder="1" applyAlignment="1">
      <alignment horizontal="center" vertical="center"/>
    </xf>
    <xf numFmtId="0" fontId="70" fillId="50" borderId="19" xfId="61" applyFont="1" applyFill="1" applyBorder="1" applyAlignment="1" applyProtection="1">
      <alignment horizontal="center" vertical="center" wrapText="1"/>
    </xf>
    <xf numFmtId="0" fontId="70" fillId="50" borderId="28" xfId="61" applyFont="1" applyFill="1" applyBorder="1" applyAlignment="1" applyProtection="1">
      <alignment horizontal="center" vertical="center" wrapText="1"/>
    </xf>
    <xf numFmtId="0" fontId="70" fillId="50" borderId="29" xfId="61" applyFont="1" applyFill="1" applyBorder="1" applyAlignment="1" applyProtection="1">
      <alignment horizontal="center" vertical="center" wrapText="1"/>
    </xf>
    <xf numFmtId="0" fontId="61" fillId="35" borderId="28" xfId="61" applyFont="1" applyFill="1" applyBorder="1" applyAlignment="1" applyProtection="1">
      <alignment horizontal="center" vertical="center" wrapText="1"/>
    </xf>
    <xf numFmtId="0" fontId="61" fillId="35" borderId="29" xfId="61" applyFont="1" applyFill="1" applyBorder="1" applyAlignment="1" applyProtection="1">
      <alignment horizontal="center" vertical="center" wrapText="1"/>
    </xf>
    <xf numFmtId="0" fontId="70" fillId="48" borderId="19" xfId="61" applyFont="1" applyFill="1" applyBorder="1" applyAlignment="1" applyProtection="1">
      <alignment horizontal="center" vertical="center" wrapText="1"/>
    </xf>
    <xf numFmtId="0" fontId="70" fillId="48" borderId="28" xfId="61" applyFont="1" applyFill="1" applyBorder="1" applyAlignment="1" applyProtection="1">
      <alignment horizontal="center" vertical="center" wrapText="1"/>
    </xf>
    <xf numFmtId="0" fontId="72" fillId="40" borderId="18" xfId="0" applyFont="1" applyFill="1" applyBorder="1" applyAlignment="1">
      <alignment horizontal="center" vertical="center" wrapText="1"/>
    </xf>
    <xf numFmtId="0" fontId="72" fillId="40" borderId="17" xfId="0" applyFont="1" applyFill="1" applyBorder="1" applyAlignment="1">
      <alignment horizontal="center" vertical="center" wrapText="1"/>
    </xf>
    <xf numFmtId="0" fontId="28" fillId="46" borderId="24" xfId="0" applyFont="1" applyFill="1" applyBorder="1" applyAlignment="1">
      <alignment horizontal="center" vertical="center" wrapText="1"/>
    </xf>
    <xf numFmtId="0" fontId="28" fillId="46" borderId="11" xfId="0" applyFont="1" applyFill="1" applyBorder="1" applyAlignment="1">
      <alignment horizontal="center" vertical="center" wrapText="1"/>
    </xf>
    <xf numFmtId="0" fontId="28" fillId="46" borderId="25" xfId="0" applyFont="1" applyFill="1" applyBorder="1" applyAlignment="1">
      <alignment horizontal="center" vertical="center" wrapText="1"/>
    </xf>
    <xf numFmtId="0" fontId="28" fillId="46" borderId="21" xfId="0" applyFont="1" applyFill="1" applyBorder="1" applyAlignment="1">
      <alignment horizontal="center" vertical="center" wrapText="1"/>
    </xf>
    <xf numFmtId="0" fontId="28" fillId="46" borderId="0" xfId="0" applyFont="1" applyFill="1" applyBorder="1" applyAlignment="1">
      <alignment horizontal="center" vertical="center" wrapText="1"/>
    </xf>
    <xf numFmtId="0" fontId="28" fillId="46" borderId="15" xfId="0" applyFont="1" applyFill="1" applyBorder="1" applyAlignment="1">
      <alignment horizontal="center" vertical="center" wrapText="1"/>
    </xf>
    <xf numFmtId="0" fontId="28" fillId="46" borderId="22" xfId="0" applyFont="1" applyFill="1" applyBorder="1" applyAlignment="1">
      <alignment horizontal="center" vertical="center" wrapText="1"/>
    </xf>
    <xf numFmtId="0" fontId="28" fillId="46" borderId="10" xfId="0" applyFont="1" applyFill="1" applyBorder="1" applyAlignment="1">
      <alignment horizontal="center" vertical="center" wrapText="1"/>
    </xf>
    <xf numFmtId="0" fontId="28" fillId="46" borderId="16" xfId="0" applyFont="1" applyFill="1" applyBorder="1" applyAlignment="1">
      <alignment horizontal="center" vertical="center" wrapText="1"/>
    </xf>
    <xf numFmtId="0" fontId="69" fillId="36" borderId="19" xfId="61" applyFont="1" applyFill="1" applyBorder="1" applyAlignment="1" applyProtection="1">
      <alignment horizontal="center" vertical="center" wrapText="1"/>
    </xf>
    <xf numFmtId="0" fontId="69" fillId="36" borderId="28" xfId="61" applyFont="1" applyFill="1" applyBorder="1" applyAlignment="1" applyProtection="1">
      <alignment horizontal="center" vertical="center" wrapText="1"/>
    </xf>
    <xf numFmtId="0" fontId="69" fillId="36" borderId="29" xfId="61" applyFont="1" applyFill="1" applyBorder="1" applyAlignment="1" applyProtection="1">
      <alignment horizontal="center" vertical="center" wrapText="1"/>
    </xf>
    <xf numFmtId="0" fontId="70" fillId="48" borderId="29" xfId="61" applyFont="1" applyFill="1" applyBorder="1" applyAlignment="1" applyProtection="1">
      <alignment horizontal="center" vertical="center" wrapText="1"/>
    </xf>
    <xf numFmtId="0" fontId="73" fillId="38" borderId="19" xfId="61" applyFont="1" applyFill="1" applyBorder="1" applyAlignment="1" applyProtection="1">
      <alignment horizontal="center" vertical="center" wrapText="1"/>
    </xf>
    <xf numFmtId="0" fontId="73" fillId="38" borderId="28" xfId="61" applyFont="1" applyFill="1" applyBorder="1" applyAlignment="1" applyProtection="1">
      <alignment horizontal="center" vertical="center" wrapText="1"/>
    </xf>
    <xf numFmtId="0" fontId="73" fillId="38" borderId="29" xfId="61" applyFont="1" applyFill="1" applyBorder="1" applyAlignment="1" applyProtection="1">
      <alignment horizontal="center" vertical="center" wrapText="1"/>
    </xf>
    <xf numFmtId="0" fontId="72" fillId="46" borderId="11" xfId="0" applyFont="1" applyFill="1" applyBorder="1" applyAlignment="1">
      <alignment horizontal="center" vertical="center" wrapText="1"/>
    </xf>
    <xf numFmtId="0" fontId="72" fillId="46" borderId="0" xfId="0" applyFont="1" applyFill="1" applyBorder="1" applyAlignment="1">
      <alignment horizontal="center" vertical="center" wrapText="1"/>
    </xf>
    <xf numFmtId="0" fontId="72" fillId="46" borderId="10" xfId="0" applyFont="1" applyFill="1" applyBorder="1" applyAlignment="1">
      <alignment horizontal="center" vertical="center" wrapText="1"/>
    </xf>
    <xf numFmtId="0" fontId="69" fillId="31" borderId="19" xfId="61" applyFont="1" applyFill="1" applyBorder="1" applyAlignment="1" applyProtection="1">
      <alignment horizontal="center" vertical="center" wrapText="1"/>
    </xf>
    <xf numFmtId="0" fontId="69" fillId="31" borderId="28" xfId="61" applyFont="1" applyFill="1" applyBorder="1" applyAlignment="1" applyProtection="1">
      <alignment horizontal="center" vertical="center" wrapText="1"/>
    </xf>
    <xf numFmtId="168" fontId="8" fillId="47" borderId="24" xfId="0" applyNumberFormat="1" applyFont="1" applyFill="1" applyBorder="1" applyAlignment="1">
      <alignment horizontal="center" vertical="center"/>
    </xf>
    <xf numFmtId="168" fontId="8" fillId="47" borderId="11" xfId="0" applyNumberFormat="1" applyFont="1" applyFill="1" applyBorder="1" applyAlignment="1">
      <alignment horizontal="center" vertical="center"/>
    </xf>
    <xf numFmtId="168" fontId="8" fillId="47" borderId="25" xfId="0" applyNumberFormat="1" applyFont="1" applyFill="1" applyBorder="1" applyAlignment="1">
      <alignment horizontal="center" vertical="center"/>
    </xf>
    <xf numFmtId="0" fontId="15" fillId="44" borderId="25" xfId="0" applyFont="1" applyFill="1" applyBorder="1" applyAlignment="1">
      <alignment horizontal="center" vertical="center" wrapText="1"/>
    </xf>
    <xf numFmtId="0" fontId="15" fillId="44" borderId="15" xfId="0" applyFont="1" applyFill="1" applyBorder="1" applyAlignment="1">
      <alignment horizontal="center" vertical="center" wrapText="1"/>
    </xf>
    <xf numFmtId="0" fontId="69" fillId="45" borderId="19" xfId="0" applyFont="1" applyFill="1" applyBorder="1" applyAlignment="1">
      <alignment horizontal="center" vertical="center"/>
    </xf>
    <xf numFmtId="0" fontId="69" fillId="45" borderId="28" xfId="0" applyFont="1" applyFill="1" applyBorder="1" applyAlignment="1">
      <alignment horizontal="center" vertical="center"/>
    </xf>
    <xf numFmtId="0" fontId="69" fillId="45" borderId="29" xfId="0" applyFont="1" applyFill="1" applyBorder="1" applyAlignment="1">
      <alignment horizontal="center" vertical="center"/>
    </xf>
    <xf numFmtId="0" fontId="14" fillId="46" borderId="21" xfId="0" applyFont="1" applyFill="1" applyBorder="1" applyAlignment="1">
      <alignment horizontal="center" vertical="center" wrapText="1"/>
    </xf>
    <xf numFmtId="0" fontId="14" fillId="46" borderId="0" xfId="0" applyFont="1" applyFill="1" applyBorder="1" applyAlignment="1">
      <alignment horizontal="center" vertical="center" wrapText="1"/>
    </xf>
    <xf numFmtId="0" fontId="14" fillId="46" borderId="15" xfId="0" applyFont="1" applyFill="1" applyBorder="1" applyAlignment="1">
      <alignment horizontal="center" vertical="center" wrapText="1"/>
    </xf>
    <xf numFmtId="0" fontId="14" fillId="46" borderId="22" xfId="0" applyFont="1" applyFill="1" applyBorder="1" applyAlignment="1">
      <alignment horizontal="center" vertical="center" wrapText="1"/>
    </xf>
    <xf numFmtId="0" fontId="14" fillId="46" borderId="10" xfId="0" applyFont="1" applyFill="1" applyBorder="1" applyAlignment="1">
      <alignment horizontal="center" vertical="center" wrapText="1"/>
    </xf>
    <xf numFmtId="0" fontId="14" fillId="46" borderId="16" xfId="0" applyFont="1" applyFill="1" applyBorder="1" applyAlignment="1">
      <alignment horizontal="center" vertical="center" wrapText="1"/>
    </xf>
    <xf numFmtId="0" fontId="8" fillId="60" borderId="19" xfId="0" applyFont="1" applyFill="1" applyBorder="1" applyAlignment="1">
      <alignment horizontal="center" vertical="center" wrapText="1"/>
    </xf>
    <xf numFmtId="0" fontId="8" fillId="60" borderId="28" xfId="0" applyFont="1" applyFill="1" applyBorder="1" applyAlignment="1">
      <alignment horizontal="center" vertical="center" wrapText="1"/>
    </xf>
    <xf numFmtId="0" fontId="8" fillId="60" borderId="29" xfId="0" applyFont="1" applyFill="1" applyBorder="1" applyAlignment="1">
      <alignment horizontal="center" vertical="center" wrapText="1"/>
    </xf>
    <xf numFmtId="0" fontId="72" fillId="40" borderId="24" xfId="0" applyFont="1" applyFill="1" applyBorder="1" applyAlignment="1">
      <alignment horizontal="center" vertical="center" wrapText="1"/>
    </xf>
    <xf numFmtId="0" fontId="72" fillId="40" borderId="11" xfId="0" applyFont="1" applyFill="1" applyBorder="1" applyAlignment="1">
      <alignment horizontal="center" vertical="center" wrapText="1"/>
    </xf>
    <xf numFmtId="0" fontId="72" fillId="40" borderId="21" xfId="0" applyFont="1" applyFill="1" applyBorder="1" applyAlignment="1">
      <alignment horizontal="center" vertical="center" wrapText="1"/>
    </xf>
    <xf numFmtId="0" fontId="72" fillId="40" borderId="0" xfId="0" applyFont="1" applyFill="1" applyBorder="1" applyAlignment="1">
      <alignment horizontal="center" vertical="center" wrapText="1"/>
    </xf>
    <xf numFmtId="0" fontId="72" fillId="40" borderId="22" xfId="0" applyFont="1" applyFill="1" applyBorder="1" applyAlignment="1">
      <alignment horizontal="center" vertical="center" wrapText="1"/>
    </xf>
    <xf numFmtId="0" fontId="72" fillId="40" borderId="10" xfId="0" applyFont="1" applyFill="1" applyBorder="1" applyAlignment="1">
      <alignment horizontal="center" vertical="center" wrapText="1"/>
    </xf>
    <xf numFmtId="0" fontId="96" fillId="46" borderId="0" xfId="0" applyFont="1" applyFill="1" applyBorder="1" applyAlignment="1">
      <alignment horizontal="center" vertical="center" wrapText="1"/>
    </xf>
    <xf numFmtId="0" fontId="96" fillId="46" borderId="10" xfId="0" applyFont="1" applyFill="1" applyBorder="1" applyAlignment="1">
      <alignment horizontal="center" vertical="center" wrapText="1"/>
    </xf>
    <xf numFmtId="0" fontId="28" fillId="61" borderId="19" xfId="0" applyFont="1" applyFill="1" applyBorder="1" applyAlignment="1">
      <alignment horizontal="center" vertical="center"/>
    </xf>
    <xf numFmtId="0" fontId="28" fillId="61" borderId="28" xfId="0" applyFont="1" applyFill="1" applyBorder="1" applyAlignment="1">
      <alignment horizontal="center" vertical="center"/>
    </xf>
    <xf numFmtId="0" fontId="28" fillId="61" borderId="29" xfId="0" applyFont="1" applyFill="1" applyBorder="1" applyAlignment="1">
      <alignment horizontal="center" vertical="center"/>
    </xf>
    <xf numFmtId="0" fontId="69" fillId="31" borderId="29" xfId="61" applyFont="1" applyFill="1" applyBorder="1" applyAlignment="1" applyProtection="1">
      <alignment horizontal="center" vertical="center" wrapText="1"/>
    </xf>
    <xf numFmtId="0" fontId="75" fillId="64" borderId="19" xfId="61" applyFont="1" applyFill="1" applyBorder="1" applyAlignment="1" applyProtection="1">
      <alignment horizontal="center" vertical="center" wrapText="1"/>
    </xf>
    <xf numFmtId="0" fontId="75" fillId="64" borderId="28" xfId="61" applyFont="1" applyFill="1" applyBorder="1" applyAlignment="1" applyProtection="1">
      <alignment horizontal="center" vertical="center" wrapText="1"/>
    </xf>
    <xf numFmtId="0" fontId="75" fillId="64" borderId="29" xfId="61" applyFont="1" applyFill="1" applyBorder="1" applyAlignment="1" applyProtection="1">
      <alignment horizontal="center" vertical="center" wrapText="1"/>
    </xf>
    <xf numFmtId="0" fontId="69" fillId="46" borderId="11" xfId="0" applyFont="1" applyFill="1" applyBorder="1" applyAlignment="1">
      <alignment horizontal="center" vertical="center" wrapText="1"/>
    </xf>
    <xf numFmtId="0" fontId="69" fillId="46" borderId="0" xfId="0" applyFont="1" applyFill="1" applyBorder="1" applyAlignment="1">
      <alignment horizontal="center" vertical="center" wrapText="1"/>
    </xf>
    <xf numFmtId="0" fontId="22" fillId="46" borderId="0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28" fillId="46" borderId="19" xfId="0" applyFont="1" applyFill="1" applyBorder="1" applyAlignment="1">
      <alignment horizontal="center" vertical="center"/>
    </xf>
    <xf numFmtId="0" fontId="28" fillId="46" borderId="28" xfId="0" applyFont="1" applyFill="1" applyBorder="1" applyAlignment="1">
      <alignment horizontal="center" vertical="center"/>
    </xf>
    <xf numFmtId="0" fontId="28" fillId="46" borderId="29" xfId="0" applyFont="1" applyFill="1" applyBorder="1" applyAlignment="1">
      <alignment horizontal="center" vertical="center"/>
    </xf>
    <xf numFmtId="0" fontId="40" fillId="63" borderId="19" xfId="61" applyFont="1" applyFill="1" applyBorder="1" applyAlignment="1" applyProtection="1">
      <alignment horizontal="center" vertical="center" wrapText="1"/>
    </xf>
    <xf numFmtId="0" fontId="40" fillId="63" borderId="28" xfId="61" applyFont="1" applyFill="1" applyBorder="1" applyAlignment="1" applyProtection="1">
      <alignment horizontal="center" vertical="center" wrapText="1"/>
    </xf>
    <xf numFmtId="0" fontId="40" fillId="63" borderId="29" xfId="61" applyFont="1" applyFill="1" applyBorder="1" applyAlignment="1" applyProtection="1">
      <alignment horizontal="center" vertical="center" wrapText="1"/>
    </xf>
    <xf numFmtId="0" fontId="28" fillId="51" borderId="19" xfId="0" applyFont="1" applyFill="1" applyBorder="1" applyAlignment="1">
      <alignment horizontal="center" vertical="center"/>
    </xf>
    <xf numFmtId="0" fontId="28" fillId="51" borderId="28" xfId="0" applyFont="1" applyFill="1" applyBorder="1" applyAlignment="1">
      <alignment horizontal="center" vertical="center"/>
    </xf>
    <xf numFmtId="0" fontId="28" fillId="51" borderId="29" xfId="0" applyFont="1" applyFill="1" applyBorder="1" applyAlignment="1">
      <alignment horizontal="center" vertical="center"/>
    </xf>
    <xf numFmtId="0" fontId="23" fillId="46" borderId="0" xfId="0" applyFont="1" applyFill="1" applyBorder="1" applyAlignment="1">
      <alignment horizontal="center" vertical="center"/>
    </xf>
    <xf numFmtId="0" fontId="14" fillId="46" borderId="24" xfId="0" applyFont="1" applyFill="1" applyBorder="1" applyAlignment="1">
      <alignment horizontal="center" vertical="center" wrapText="1"/>
    </xf>
    <xf numFmtId="0" fontId="14" fillId="46" borderId="11" xfId="0" applyFont="1" applyFill="1" applyBorder="1" applyAlignment="1">
      <alignment horizontal="center" vertical="center" wrapText="1"/>
    </xf>
    <xf numFmtId="0" fontId="14" fillId="46" borderId="25" xfId="0" applyFont="1" applyFill="1" applyBorder="1" applyAlignment="1">
      <alignment horizontal="center" vertical="center" wrapText="1"/>
    </xf>
    <xf numFmtId="0" fontId="74" fillId="37" borderId="19" xfId="61" applyFont="1" applyFill="1" applyBorder="1" applyAlignment="1" applyProtection="1">
      <alignment horizontal="center" vertical="center" wrapText="1"/>
    </xf>
    <xf numFmtId="0" fontId="74" fillId="37" borderId="28" xfId="61" applyFont="1" applyFill="1" applyBorder="1" applyAlignment="1" applyProtection="1">
      <alignment horizontal="center" vertical="center" wrapText="1"/>
    </xf>
    <xf numFmtId="0" fontId="28" fillId="60" borderId="19" xfId="0" applyFont="1" applyFill="1" applyBorder="1" applyAlignment="1">
      <alignment horizontal="center" vertical="center"/>
    </xf>
    <xf numFmtId="0" fontId="28" fillId="60" borderId="28" xfId="0" applyFont="1" applyFill="1" applyBorder="1" applyAlignment="1">
      <alignment horizontal="center" vertical="center"/>
    </xf>
    <xf numFmtId="0" fontId="28" fillId="60" borderId="29" xfId="0" applyFont="1" applyFill="1" applyBorder="1" applyAlignment="1">
      <alignment horizontal="center" vertical="center"/>
    </xf>
    <xf numFmtId="0" fontId="40" fillId="63" borderId="17" xfId="61" applyFont="1" applyFill="1" applyBorder="1" applyAlignment="1" applyProtection="1">
      <alignment horizontal="center" vertical="center" wrapText="1"/>
    </xf>
    <xf numFmtId="0" fontId="28" fillId="59" borderId="19" xfId="0" applyFont="1" applyFill="1" applyBorder="1" applyAlignment="1">
      <alignment horizontal="center" vertical="center"/>
    </xf>
    <xf numFmtId="0" fontId="28" fillId="59" borderId="28" xfId="0" applyFont="1" applyFill="1" applyBorder="1" applyAlignment="1">
      <alignment horizontal="center" vertical="center"/>
    </xf>
    <xf numFmtId="0" fontId="28" fillId="59" borderId="29" xfId="0" applyFont="1" applyFill="1" applyBorder="1" applyAlignment="1">
      <alignment horizontal="center" vertical="center"/>
    </xf>
    <xf numFmtId="0" fontId="28" fillId="46" borderId="17" xfId="0" applyFont="1" applyFill="1" applyBorder="1" applyAlignment="1">
      <alignment horizontal="center" vertical="center"/>
    </xf>
    <xf numFmtId="0" fontId="61" fillId="35" borderId="21" xfId="61" applyFont="1" applyFill="1" applyBorder="1" applyAlignment="1" applyProtection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40" fillId="30" borderId="19" xfId="61" applyFont="1" applyFill="1" applyBorder="1" applyAlignment="1" applyProtection="1">
      <alignment horizontal="center" vertical="center" wrapText="1"/>
    </xf>
    <xf numFmtId="0" fontId="40" fillId="30" borderId="28" xfId="61" applyFont="1" applyFill="1" applyBorder="1" applyAlignment="1" applyProtection="1">
      <alignment horizontal="center" vertical="center" wrapText="1"/>
    </xf>
    <xf numFmtId="0" fontId="40" fillId="30" borderId="29" xfId="61" applyFont="1" applyFill="1" applyBorder="1" applyAlignment="1" applyProtection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68" fillId="0" borderId="21" xfId="0" applyFont="1" applyBorder="1" applyAlignment="1">
      <alignment horizontal="center" vertical="center" wrapText="1"/>
    </xf>
    <xf numFmtId="0" fontId="69" fillId="41" borderId="17" xfId="0" applyFont="1" applyFill="1" applyBorder="1" applyAlignment="1">
      <alignment horizontal="center" vertical="center"/>
    </xf>
    <xf numFmtId="0" fontId="80" fillId="46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2" fillId="46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8" fillId="51" borderId="0" xfId="0" applyFont="1" applyFill="1" applyAlignment="1">
      <alignment horizontal="center" wrapText="1"/>
    </xf>
    <xf numFmtId="0" fontId="85" fillId="24" borderId="0" xfId="108" applyFont="1" applyFill="1" applyBorder="1" applyAlignment="1">
      <alignment horizontal="center" vertical="center"/>
    </xf>
    <xf numFmtId="166" fontId="17" fillId="29" borderId="0" xfId="93" applyFont="1" applyFill="1" applyBorder="1" applyAlignment="1">
      <alignment horizontal="center" vertical="center"/>
    </xf>
    <xf numFmtId="166" fontId="19" fillId="54" borderId="0" xfId="93" applyFont="1" applyFill="1" applyBorder="1" applyAlignment="1">
      <alignment horizontal="center" vertical="center"/>
    </xf>
    <xf numFmtId="166" fontId="19" fillId="55" borderId="0" xfId="93" applyFont="1" applyFill="1" applyAlignment="1">
      <alignment horizontal="center" vertical="center"/>
    </xf>
    <xf numFmtId="166" fontId="61" fillId="24" borderId="0" xfId="93" applyFont="1" applyFill="1" applyAlignment="1">
      <alignment horizontal="center"/>
    </xf>
    <xf numFmtId="0" fontId="17" fillId="29" borderId="0" xfId="69" applyFont="1" applyFill="1" applyBorder="1" applyAlignment="1">
      <alignment horizontal="center" vertical="center"/>
    </xf>
    <xf numFmtId="0" fontId="19" fillId="54" borderId="0" xfId="69" applyFont="1" applyFill="1" applyBorder="1" applyAlignment="1">
      <alignment horizontal="center" vertical="center"/>
    </xf>
    <xf numFmtId="0" fontId="19" fillId="55" borderId="0" xfId="69" applyFont="1" applyFill="1" applyAlignment="1">
      <alignment horizontal="center" vertical="center"/>
    </xf>
    <xf numFmtId="165" fontId="17" fillId="24" borderId="0" xfId="106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center" vertical="center"/>
    </xf>
    <xf numFmtId="0" fontId="17" fillId="24" borderId="0" xfId="0" applyFont="1" applyFill="1" applyAlignment="1">
      <alignment horizontal="center"/>
    </xf>
    <xf numFmtId="0" fontId="0" fillId="0" borderId="0" xfId="0" applyAlignment="1"/>
    <xf numFmtId="0" fontId="17" fillId="28" borderId="0" xfId="0" applyFont="1" applyFill="1" applyBorder="1" applyAlignment="1">
      <alignment horizontal="center" vertical="center"/>
    </xf>
    <xf numFmtId="0" fontId="17" fillId="30" borderId="0" xfId="108" applyFont="1" applyFill="1" applyBorder="1" applyAlignment="1">
      <alignment horizontal="center" vertical="center"/>
    </xf>
    <xf numFmtId="0" fontId="19" fillId="30" borderId="0" xfId="108" applyFont="1" applyFill="1" applyAlignment="1">
      <alignment horizontal="center" vertical="center"/>
    </xf>
    <xf numFmtId="165" fontId="17" fillId="24" borderId="0" xfId="73" applyFont="1" applyFill="1" applyBorder="1" applyAlignment="1">
      <alignment horizontal="center" vertical="center"/>
    </xf>
    <xf numFmtId="165" fontId="17" fillId="24" borderId="0" xfId="73" quotePrefix="1" applyFont="1" applyFill="1" applyBorder="1" applyAlignment="1">
      <alignment horizontal="center" vertical="center"/>
    </xf>
    <xf numFmtId="165" fontId="95" fillId="68" borderId="0" xfId="73" applyFont="1" applyFill="1" applyBorder="1" applyAlignment="1">
      <alignment horizontal="center" vertical="center" wrapText="1"/>
    </xf>
    <xf numFmtId="165" fontId="17" fillId="68" borderId="0" xfId="73" applyNumberFormat="1" applyFont="1" applyFill="1" applyBorder="1" applyAlignment="1" applyProtection="1">
      <alignment horizontal="center" vertical="center" wrapText="1"/>
    </xf>
    <xf numFmtId="0" fontId="91" fillId="72" borderId="0" xfId="112" applyFont="1" applyFill="1" applyBorder="1" applyAlignment="1">
      <alignment horizontal="center" vertical="center"/>
    </xf>
    <xf numFmtId="0" fontId="19" fillId="66" borderId="0" xfId="112" applyFont="1" applyFill="1" applyBorder="1" applyAlignment="1">
      <alignment horizontal="center" vertical="center"/>
    </xf>
    <xf numFmtId="0" fontId="19" fillId="71" borderId="0" xfId="112" applyFont="1" applyFill="1" applyBorder="1" applyAlignment="1">
      <alignment horizontal="center" vertical="center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4" builtinId="27"/>
    <cellStyle name="Bad 2" xfId="49"/>
    <cellStyle name="Bad 3" xfId="97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5"/>
    <cellStyle name="Hyperlink 2 3" xfId="92"/>
    <cellStyle name="Hyperlink 2_11-07-2485-00-0000-wg-tentative-agenda-november-2007 (2)" xfId="64"/>
    <cellStyle name="Hyperlink 3" xfId="91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3"/>
    <cellStyle name="Normal 2 2 3" xfId="112"/>
    <cellStyle name="Normal 2 3" xfId="88"/>
    <cellStyle name="Normal 2_11-07-2211-00-0000-wg-tentative-agenda-september-2007" xfId="70"/>
    <cellStyle name="Normal 3" xfId="71"/>
    <cellStyle name="Normal 3 2" xfId="72"/>
    <cellStyle name="Normal 3 3" xfId="90"/>
    <cellStyle name="Normal 3 4" xfId="94"/>
    <cellStyle name="Normal 3 5" xfId="98"/>
    <cellStyle name="Normal 3 6" xfId="99"/>
    <cellStyle name="Normal 3 7" xfId="100"/>
    <cellStyle name="Normal 3 8" xfId="102"/>
    <cellStyle name="Normal 3 9" xfId="103"/>
    <cellStyle name="Normal 4" xfId="89"/>
    <cellStyle name="Normal 5" xfId="101"/>
    <cellStyle name="Normal 6" xfId="105"/>
    <cellStyle name="Normal_00250r0P802-15_WG-Sep00 Meeting Objectives and Agenda" xfId="73"/>
    <cellStyle name="Normal_00250r0P802-15_WG-Sep00 Meeting Objectives and Agenda 4 2" xfId="109"/>
    <cellStyle name="Normal_00250r0P802-15_WG-Sep00 Meeting Objectives and Agenda 5 3" xfId="106"/>
    <cellStyle name="Normal_00250r0P802-15_WG-Sep00 Meeting Objectives and Agenda1" xfId="107"/>
    <cellStyle name="Normal_00250r0P802-15_WG-Sep00 Meeting Objectives and Agenda1 2" xfId="111"/>
    <cellStyle name="Normal_JTC1-DRAFT-CAC-0_11-05-XXX-00-0000-802.11-JTC1" xfId="108"/>
    <cellStyle name="Normal_JTC1-DRAFT-CAC-0_11-05-XXX-00-0000-802.11-JTC1 2" xfId="110"/>
    <cellStyle name="Note 2" xfId="74"/>
    <cellStyle name="Note 3" xfId="96"/>
    <cellStyle name="Notiz" xfId="75"/>
    <cellStyle name="Output 2" xfId="76"/>
    <cellStyle name="Schlecht" xfId="77"/>
    <cellStyle name="Title 2" xfId="78"/>
    <cellStyle name="Total 2" xfId="79"/>
    <cellStyle name="Überschrift" xfId="80"/>
    <cellStyle name="Überschrift 1" xfId="81"/>
    <cellStyle name="Überschrift 2" xfId="82"/>
    <cellStyle name="Überschrift 3" xfId="83"/>
    <cellStyle name="Überschrift 4" xfId="84"/>
    <cellStyle name="Verknüpfte Zelle" xfId="85"/>
    <cellStyle name="Warning Text 2" xfId="86"/>
    <cellStyle name="Zelle überprüfen" xfId="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66FFCC"/>
      <color rgb="FF00FF00"/>
      <color rgb="FFFF5050"/>
      <color rgb="FFFF6699"/>
      <color rgb="FFFF0066"/>
      <color rgb="FF99FF33"/>
      <color rgb="FF0099FF"/>
      <color rgb="FFFF4F4F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4" Type="http://schemas.openxmlformats.org/officeDocument/2006/relationships/image" Target="../media/image47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3.emf"/><Relationship Id="rId2" Type="http://schemas.openxmlformats.org/officeDocument/2006/relationships/image" Target="../media/image52.emf"/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5531" y="6403181"/>
          <a:ext cx="1802607" cy="1369219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34550" y="4233863"/>
          <a:ext cx="1802606" cy="1352550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53625" y="1000125"/>
          <a:ext cx="1802606" cy="1328738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36469" y="6546056"/>
          <a:ext cx="1802606" cy="139303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65481" y="7615238"/>
          <a:ext cx="1802607" cy="1343025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1</xdr:col>
      <xdr:colOff>1205932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1201966</xdr:colOff>
      <xdr:row>11</xdr:row>
      <xdr:rowOff>0</xdr:rowOff>
    </xdr:from>
    <xdr:to>
      <xdr:col>8</xdr:col>
      <xdr:colOff>21166</xdr:colOff>
      <xdr:row>11</xdr:row>
      <xdr:rowOff>6048</xdr:rowOff>
    </xdr:to>
    <xdr:cxnSp macro="">
      <xdr:nvCxnSpPr>
        <xdr:cNvPr id="10" name="Straight Connector 9"/>
        <xdr:cNvCxnSpPr/>
      </xdr:nvCxnSpPr>
      <xdr:spPr bwMode="auto">
        <a:xfrm flipH="1">
          <a:off x="1201966" y="2984500"/>
          <a:ext cx="3094867" cy="6048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5</xdr:row>
      <xdr:rowOff>326572</xdr:rowOff>
    </xdr:from>
    <xdr:to>
      <xdr:col>32</xdr:col>
      <xdr:colOff>40824</xdr:colOff>
      <xdr:row>5</xdr:row>
      <xdr:rowOff>328084</xdr:rowOff>
    </xdr:to>
    <xdr:cxnSp macro="">
      <xdr:nvCxnSpPr>
        <xdr:cNvPr id="13" name="Straight Connector 12"/>
        <xdr:cNvCxnSpPr/>
      </xdr:nvCxnSpPr>
      <xdr:spPr bwMode="auto">
        <a:xfrm flipH="1">
          <a:off x="4286250" y="1829405"/>
          <a:ext cx="12412741" cy="1512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</xdr:colOff>
      <xdr:row>26</xdr:row>
      <xdr:rowOff>1</xdr:rowOff>
    </xdr:from>
    <xdr:to>
      <xdr:col>26</xdr:col>
      <xdr:colOff>40821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3714" y="6148918"/>
          <a:ext cx="12396107" cy="1360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1185334</xdr:colOff>
      <xdr:row>11</xdr:row>
      <xdr:rowOff>0</xdr:rowOff>
    </xdr:from>
    <xdr:to>
      <xdr:col>0</xdr:col>
      <xdr:colOff>1185334</xdr:colOff>
      <xdr:row>26</xdr:row>
      <xdr:rowOff>40822</xdr:rowOff>
    </xdr:to>
    <xdr:cxnSp macro="">
      <xdr:nvCxnSpPr>
        <xdr:cNvPr id="30" name="Straight Connector 29"/>
        <xdr:cNvCxnSpPr/>
      </xdr:nvCxnSpPr>
      <xdr:spPr bwMode="auto">
        <a:xfrm flipV="1">
          <a:off x="1185334" y="2984500"/>
          <a:ext cx="0" cy="3205239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122465</xdr:colOff>
      <xdr:row>30</xdr:row>
      <xdr:rowOff>27214</xdr:rowOff>
    </xdr:from>
    <xdr:to>
      <xdr:col>28</xdr:col>
      <xdr:colOff>136072</xdr:colOff>
      <xdr:row>35</xdr:row>
      <xdr:rowOff>13607</xdr:rowOff>
    </xdr:to>
    <xdr:sp macro="" textlink="">
      <xdr:nvSpPr>
        <xdr:cNvPr id="2" name="Rectangular Callout 1"/>
        <xdr:cNvSpPr/>
      </xdr:nvSpPr>
      <xdr:spPr bwMode="auto">
        <a:xfrm>
          <a:off x="18086615" y="7190014"/>
          <a:ext cx="1232807" cy="1034143"/>
        </a:xfrm>
        <a:prstGeom prst="wedgeRectCallout">
          <a:avLst>
            <a:gd name="adj1" fmla="val -772711"/>
            <a:gd name="adj2" fmla="val -376595"/>
          </a:avLst>
        </a:prstGeom>
        <a:solidFill>
          <a:srgbClr val="FF99FF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ARC + 802.1</a:t>
          </a:r>
          <a:r>
            <a:rPr lang="en-GB" sz="1100">
              <a:effectLst/>
              <a:latin typeface="+mn-lt"/>
              <a:ea typeface="+mn-ea"/>
              <a:cs typeface="+mn-cs"/>
            </a:rPr>
            <a:t>   </a:t>
          </a:r>
          <a:r>
            <a:rPr lang="en-GB" sz="2000"/>
            <a:t>session</a:t>
          </a:r>
        </a:p>
      </xdr:txBody>
    </xdr:sp>
    <xdr:clientData/>
  </xdr:twoCellAnchor>
  <xdr:twoCellAnchor>
    <xdr:from>
      <xdr:col>26</xdr:col>
      <xdr:colOff>31750</xdr:colOff>
      <xdr:row>14</xdr:row>
      <xdr:rowOff>3025</xdr:rowOff>
    </xdr:from>
    <xdr:to>
      <xdr:col>30</xdr:col>
      <xdr:colOff>606275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8277417" y="3590775"/>
          <a:ext cx="3029858" cy="1123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5</xdr:row>
      <xdr:rowOff>320525</xdr:rowOff>
    </xdr:from>
    <xdr:to>
      <xdr:col>8</xdr:col>
      <xdr:colOff>16631</xdr:colOff>
      <xdr:row>11</xdr:row>
      <xdr:rowOff>0</xdr:rowOff>
    </xdr:to>
    <xdr:cxnSp macro="">
      <xdr:nvCxnSpPr>
        <xdr:cNvPr id="24" name="Straight Connector 23"/>
        <xdr:cNvCxnSpPr/>
      </xdr:nvCxnSpPr>
      <xdr:spPr bwMode="auto">
        <a:xfrm flipH="1">
          <a:off x="4286250" y="1823358"/>
          <a:ext cx="6048" cy="1161142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9525</xdr:colOff>
      <xdr:row>10</xdr:row>
      <xdr:rowOff>9525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857375"/>
          <a:ext cx="6191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9526</xdr:colOff>
      <xdr:row>10</xdr:row>
      <xdr:rowOff>9525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1841500"/>
          <a:ext cx="623358" cy="813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10582</xdr:colOff>
      <xdr:row>4</xdr:row>
      <xdr:rowOff>179918</xdr:rowOff>
    </xdr:from>
    <xdr:to>
      <xdr:col>26</xdr:col>
      <xdr:colOff>10582</xdr:colOff>
      <xdr:row>25</xdr:row>
      <xdr:rowOff>148167</xdr:rowOff>
    </xdr:to>
    <xdr:cxnSp macro="">
      <xdr:nvCxnSpPr>
        <xdr:cNvPr id="38" name="Straight Connector 37"/>
        <xdr:cNvCxnSpPr/>
      </xdr:nvCxnSpPr>
      <xdr:spPr bwMode="auto">
        <a:xfrm flipV="1">
          <a:off x="18195395" y="1434043"/>
          <a:ext cx="0" cy="461168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67046</xdr:colOff>
      <xdr:row>30</xdr:row>
      <xdr:rowOff>94755</xdr:rowOff>
    </xdr:from>
    <xdr:to>
      <xdr:col>31</xdr:col>
      <xdr:colOff>329046</xdr:colOff>
      <xdr:row>35</xdr:row>
      <xdr:rowOff>82880</xdr:rowOff>
    </xdr:to>
    <xdr:sp macro="" textlink="">
      <xdr:nvSpPr>
        <xdr:cNvPr id="19" name="Rectangular Callout 18"/>
        <xdr:cNvSpPr/>
      </xdr:nvSpPr>
      <xdr:spPr bwMode="auto">
        <a:xfrm>
          <a:off x="19757819" y="7195210"/>
          <a:ext cx="1474272" cy="1027215"/>
        </a:xfrm>
        <a:prstGeom prst="wedgeRectCallout">
          <a:avLst>
            <a:gd name="adj1" fmla="val -327671"/>
            <a:gd name="adj2" fmla="val -523743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TGak, ARC + 802.1</a:t>
          </a:r>
          <a:r>
            <a:rPr lang="en-GB" sz="2000" baseline="0"/>
            <a:t> groups</a:t>
          </a:r>
          <a:r>
            <a:rPr lang="en-GB" sz="1100">
              <a:effectLst/>
              <a:latin typeface="+mn-lt"/>
              <a:ea typeface="+mn-ea"/>
              <a:cs typeface="+mn-cs"/>
            </a:rPr>
            <a:t> </a:t>
          </a:r>
          <a:r>
            <a:rPr lang="en-GB" sz="2000"/>
            <a:t>session</a:t>
          </a:r>
        </a:p>
      </xdr:txBody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26</xdr:col>
      <xdr:colOff>9525</xdr:colOff>
      <xdr:row>10</xdr:row>
      <xdr:rowOff>9525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1857375"/>
          <a:ext cx="6191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6</xdr:row>
      <xdr:rowOff>0</xdr:rowOff>
    </xdr:from>
    <xdr:to>
      <xdr:col>25</xdr:col>
      <xdr:colOff>9526</xdr:colOff>
      <xdr:row>10</xdr:row>
      <xdr:rowOff>9525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0091" y="1853045"/>
          <a:ext cx="615662" cy="840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0736" TargetMode="External"/><Relationship Id="rId13" Type="http://schemas.openxmlformats.org/officeDocument/2006/relationships/hyperlink" Target="https://mentor.ieee.org/802.11/dcn/11-14-0735" TargetMode="External"/><Relationship Id="rId18" Type="http://schemas.openxmlformats.org/officeDocument/2006/relationships/hyperlink" Target="https://mentor.ieee.org/802.11/dcn/11-14-074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4-0745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0734" TargetMode="External"/><Relationship Id="rId17" Type="http://schemas.openxmlformats.org/officeDocument/2006/relationships/hyperlink" Target="https://mentor.ieee.org/802.11/dcn/11-14-0737" TargetMode="External"/><Relationship Id="rId25" Type="http://schemas.openxmlformats.org/officeDocument/2006/relationships/printerSettings" Target="../printerSettings/printerSettings12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0754" TargetMode="External"/><Relationship Id="rId20" Type="http://schemas.openxmlformats.org/officeDocument/2006/relationships/hyperlink" Target="https://mentor.ieee.org/802.11/dcn/11-14-0744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0747" TargetMode="External"/><Relationship Id="rId24" Type="http://schemas.openxmlformats.org/officeDocument/2006/relationships/hyperlink" Target="https://mentor.ieee.org/802.11/dcn/11-14-0844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0753" TargetMode="External"/><Relationship Id="rId23" Type="http://schemas.openxmlformats.org/officeDocument/2006/relationships/hyperlink" Target="https://mentor.ieee.org/802.11/dcn/11-14-0843" TargetMode="External"/><Relationship Id="rId10" Type="http://schemas.openxmlformats.org/officeDocument/2006/relationships/hyperlink" Target="https://mentor.ieee.org/802.11/dcn/11-14-0742" TargetMode="External"/><Relationship Id="rId19" Type="http://schemas.openxmlformats.org/officeDocument/2006/relationships/hyperlink" Target="https://mentor.ieee.org/802.11/dcn/11-14-073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0748" TargetMode="External"/><Relationship Id="rId14" Type="http://schemas.openxmlformats.org/officeDocument/2006/relationships/hyperlink" Target="https://mentor.ieee.org/802.11/dcn/11-14-0755" TargetMode="External"/><Relationship Id="rId22" Type="http://schemas.openxmlformats.org/officeDocument/2006/relationships/hyperlink" Target="https://mentor.ieee.org/802.11/dcn/11-14-074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grouper.ieee.org/groups/802/24/index.shtml" TargetMode="External"/><Relationship Id="rId2" Type="http://schemas.openxmlformats.org/officeDocument/2006/relationships/hyperlink" Target="http://grouper.ieee.org/groups/802/24/index.shtml" TargetMode="External"/><Relationship Id="rId1" Type="http://schemas.openxmlformats.org/officeDocument/2006/relationships/hyperlink" Target="http://grouper.ieee.org/groups/802/24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grouper.ieee.org/groups/802/24/index.shtml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4-0738" TargetMode="External"/><Relationship Id="rId18" Type="http://schemas.openxmlformats.org/officeDocument/2006/relationships/hyperlink" Target="https://mentor.ieee.org/802.11/dcn/11-14-0737" TargetMode="External"/><Relationship Id="rId26" Type="http://schemas.openxmlformats.org/officeDocument/2006/relationships/hyperlink" Target="https://mentor.ieee.org/802.11/dcn/11-14-0743" TargetMode="External"/><Relationship Id="rId39" Type="http://schemas.openxmlformats.org/officeDocument/2006/relationships/hyperlink" Target="https://mentor.ieee.org/802.11/dcn/11-14-0736" TargetMode="External"/><Relationship Id="rId21" Type="http://schemas.openxmlformats.org/officeDocument/2006/relationships/hyperlink" Target="https://mentor.ieee.org/802.11/dcn/11-14-0737" TargetMode="External"/><Relationship Id="rId34" Type="http://schemas.openxmlformats.org/officeDocument/2006/relationships/hyperlink" Target="https://mentor.ieee.org/802.11/dcn/11-14-0743" TargetMode="External"/><Relationship Id="rId42" Type="http://schemas.openxmlformats.org/officeDocument/2006/relationships/hyperlink" Target="https://mentor.ieee.org/802.11/dcn/11-14-0738" TargetMode="External"/><Relationship Id="rId47" Type="http://schemas.openxmlformats.org/officeDocument/2006/relationships/hyperlink" Target="https://mentor.ieee.org/802.11/dcn/11-14-0745" TargetMode="External"/><Relationship Id="rId50" Type="http://schemas.openxmlformats.org/officeDocument/2006/relationships/hyperlink" Target="https://mentor.ieee.org/802.11/dcn/11-14-0745" TargetMode="External"/><Relationship Id="rId55" Type="http://schemas.openxmlformats.org/officeDocument/2006/relationships/hyperlink" Target="https://mentor.ieee.org/802.11/dcn/11-14-0745" TargetMode="External"/><Relationship Id="rId7" Type="http://schemas.openxmlformats.org/officeDocument/2006/relationships/hyperlink" Target="http://standards.ieee.org/board/pat/index.html" TargetMode="External"/><Relationship Id="rId2" Type="http://schemas.openxmlformats.org/officeDocument/2006/relationships/hyperlink" Target="https://mentor.ieee.org/802.11/dcn/11-14-0287-01" TargetMode="External"/><Relationship Id="rId16" Type="http://schemas.openxmlformats.org/officeDocument/2006/relationships/hyperlink" Target="https://mentor.ieee.org/802.11/dcn/11-14-0738" TargetMode="External"/><Relationship Id="rId20" Type="http://schemas.openxmlformats.org/officeDocument/2006/relationships/hyperlink" Target="https://mentor.ieee.org/802.11/dcn/11-14-0737" TargetMode="External"/><Relationship Id="rId29" Type="http://schemas.openxmlformats.org/officeDocument/2006/relationships/hyperlink" Target="https://mentor.ieee.org/802.11/dcn/11-14-0743" TargetMode="External"/><Relationship Id="rId41" Type="http://schemas.openxmlformats.org/officeDocument/2006/relationships/hyperlink" Target="https://mentor.ieee.org/802.11/dcn/11-14-0738" TargetMode="External"/><Relationship Id="rId54" Type="http://schemas.openxmlformats.org/officeDocument/2006/relationships/hyperlink" Target="https://mentor.ieee.org/802.11/dcn/11-14-0745" TargetMode="External"/><Relationship Id="rId1" Type="http://schemas.openxmlformats.org/officeDocument/2006/relationships/hyperlink" Target="https://mentor.ieee.org/802.11/dcn/11-14-0736" TargetMode="External"/><Relationship Id="rId6" Type="http://schemas.openxmlformats.org/officeDocument/2006/relationships/hyperlink" Target="https://development.standards.ieee.org/myproject/Public/mytools/mob/loa.pdf" TargetMode="External"/><Relationship Id="rId11" Type="http://schemas.openxmlformats.org/officeDocument/2006/relationships/hyperlink" Target="https://mentor.ieee.org/802.11/dcn/11-14-0746" TargetMode="External"/><Relationship Id="rId24" Type="http://schemas.openxmlformats.org/officeDocument/2006/relationships/hyperlink" Target="https://mentor.ieee.org/802.11/dcn/11-14-0737" TargetMode="External"/><Relationship Id="rId32" Type="http://schemas.openxmlformats.org/officeDocument/2006/relationships/hyperlink" Target="https://mentor.ieee.org/802.11/dcn/11-14-0743" TargetMode="External"/><Relationship Id="rId37" Type="http://schemas.openxmlformats.org/officeDocument/2006/relationships/hyperlink" Target="https://mentor.ieee.org/802.11/dcn/11-14-0743" TargetMode="External"/><Relationship Id="rId40" Type="http://schemas.openxmlformats.org/officeDocument/2006/relationships/hyperlink" Target="https://mentor.ieee.org/802.11/dcn/11-14-0738" TargetMode="External"/><Relationship Id="rId45" Type="http://schemas.openxmlformats.org/officeDocument/2006/relationships/hyperlink" Target="https://mentor.ieee.org/802.11/dcn/11-14-0745" TargetMode="External"/><Relationship Id="rId53" Type="http://schemas.openxmlformats.org/officeDocument/2006/relationships/hyperlink" Target="https://mentor.ieee.org/802.11/dcn/11-14-0745" TargetMode="External"/><Relationship Id="rId58" Type="http://schemas.openxmlformats.org/officeDocument/2006/relationships/hyperlink" Target="https://mentor.ieee.org/802.11/dcn/11-14-0738" TargetMode="External"/><Relationship Id="rId5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4-0737" TargetMode="External"/><Relationship Id="rId23" Type="http://schemas.openxmlformats.org/officeDocument/2006/relationships/hyperlink" Target="https://mentor.ieee.org/802.11/dcn/11-14-0737" TargetMode="External"/><Relationship Id="rId28" Type="http://schemas.openxmlformats.org/officeDocument/2006/relationships/hyperlink" Target="https://mentor.ieee.org/802.11/dcn/11-14-0743" TargetMode="External"/><Relationship Id="rId36" Type="http://schemas.openxmlformats.org/officeDocument/2006/relationships/hyperlink" Target="https://mentor.ieee.org/802.11/dcn/11-14-0743" TargetMode="External"/><Relationship Id="rId49" Type="http://schemas.openxmlformats.org/officeDocument/2006/relationships/hyperlink" Target="https://mentor.ieee.org/802.11/dcn/11-14-0745" TargetMode="External"/><Relationship Id="rId57" Type="http://schemas.openxmlformats.org/officeDocument/2006/relationships/hyperlink" Target="https://mentor.ieee.org/802.11/dcn/11-14-0745" TargetMode="External"/><Relationship Id="rId61" Type="http://schemas.openxmlformats.org/officeDocument/2006/relationships/comments" Target="../comments1.xml"/><Relationship Id="rId10" Type="http://schemas.openxmlformats.org/officeDocument/2006/relationships/hyperlink" Target="https://mentor.ieee.org/802.11/dcn/13/11-13-0001-03-0000-802-11-operations-manual.docx" TargetMode="External"/><Relationship Id="rId19" Type="http://schemas.openxmlformats.org/officeDocument/2006/relationships/hyperlink" Target="https://mentor.ieee.org/802.11/dcn/11-14-0737" TargetMode="External"/><Relationship Id="rId31" Type="http://schemas.openxmlformats.org/officeDocument/2006/relationships/hyperlink" Target="https://mentor.ieee.org/802.11/dcn/11-14-0743" TargetMode="External"/><Relationship Id="rId44" Type="http://schemas.openxmlformats.org/officeDocument/2006/relationships/hyperlink" Target="https://mentor.ieee.org/802.11/dcn/11-14-0745" TargetMode="External"/><Relationship Id="rId52" Type="http://schemas.openxmlformats.org/officeDocument/2006/relationships/hyperlink" Target="https://mentor.ieee.org/802.11/dcn/11-14-0745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4-0746" TargetMode="External"/><Relationship Id="rId22" Type="http://schemas.openxmlformats.org/officeDocument/2006/relationships/hyperlink" Target="https://mentor.ieee.org/802.11/dcn/11-14-0737" TargetMode="External"/><Relationship Id="rId27" Type="http://schemas.openxmlformats.org/officeDocument/2006/relationships/hyperlink" Target="https://mentor.ieee.org/802.11/dcn/11-14-0743" TargetMode="External"/><Relationship Id="rId30" Type="http://schemas.openxmlformats.org/officeDocument/2006/relationships/hyperlink" Target="https://mentor.ieee.org/802.11/dcn/11-14-0743" TargetMode="External"/><Relationship Id="rId35" Type="http://schemas.openxmlformats.org/officeDocument/2006/relationships/hyperlink" Target="https://mentor.ieee.org/802.11/dcn/11-14-0743" TargetMode="External"/><Relationship Id="rId43" Type="http://schemas.openxmlformats.org/officeDocument/2006/relationships/hyperlink" Target="https://mentor.ieee.org/802.11/dcn/11-14-0738" TargetMode="External"/><Relationship Id="rId48" Type="http://schemas.openxmlformats.org/officeDocument/2006/relationships/hyperlink" Target="https://mentor.ieee.org/802.11/dcn/11-14-0745" TargetMode="External"/><Relationship Id="rId56" Type="http://schemas.openxmlformats.org/officeDocument/2006/relationships/hyperlink" Target="https://mentor.ieee.org/802.11/dcn/11-14-074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4-0745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4-0738" TargetMode="External"/><Relationship Id="rId17" Type="http://schemas.openxmlformats.org/officeDocument/2006/relationships/hyperlink" Target="https://mentor.ieee.org/802.11/dcn/11-14-0738" TargetMode="External"/><Relationship Id="rId25" Type="http://schemas.openxmlformats.org/officeDocument/2006/relationships/hyperlink" Target="https://mentor.ieee.org/802.11/dcn/11-14-0743" TargetMode="External"/><Relationship Id="rId33" Type="http://schemas.openxmlformats.org/officeDocument/2006/relationships/hyperlink" Target="https://mentor.ieee.org/802.11/dcn/11-14-0743" TargetMode="External"/><Relationship Id="rId38" Type="http://schemas.openxmlformats.org/officeDocument/2006/relationships/hyperlink" Target="https://mentor.ieee.org/802.11/dcn/11-14-0736" TargetMode="External"/><Relationship Id="rId46" Type="http://schemas.openxmlformats.org/officeDocument/2006/relationships/hyperlink" Target="https://mentor.ieee.org/802.11/dcn/11-14-0745" TargetMode="External"/><Relationship Id="rId59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workbookViewId="0">
      <selection activeCell="D4" sqref="D4"/>
    </sheetView>
  </sheetViews>
  <sheetFormatPr defaultColWidth="9.140625" defaultRowHeight="20.100000000000001" customHeight="1" x14ac:dyDescent="0.25"/>
  <cols>
    <col min="1" max="1" width="1.42578125" style="59" customWidth="1"/>
    <col min="2" max="2" width="19.7109375" style="65" customWidth="1"/>
    <col min="3" max="3" width="18.7109375" style="65" customWidth="1"/>
    <col min="4" max="5" width="9.140625" style="65"/>
    <col min="6" max="6" width="14.140625" style="65" customWidth="1"/>
    <col min="7" max="7" width="9.140625" style="65"/>
    <col min="8" max="8" width="22" style="65" customWidth="1"/>
    <col min="9" max="9" width="15.140625" style="65" customWidth="1"/>
    <col min="10" max="16384" width="9.140625" style="65"/>
  </cols>
  <sheetData>
    <row r="1" spans="1:15" s="62" customFormat="1" ht="20.100000000000001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0.100000000000001" customHeight="1" x14ac:dyDescent="0.3">
      <c r="B2" s="63"/>
      <c r="C2" s="64" t="s">
        <v>30</v>
      </c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5" ht="20.100000000000001" customHeight="1" x14ac:dyDescent="0.3">
      <c r="B3" s="63"/>
      <c r="C3" s="66" t="s">
        <v>31</v>
      </c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5" ht="20.100000000000001" customHeight="1" x14ac:dyDescent="0.3">
      <c r="B4" s="66" t="s">
        <v>32</v>
      </c>
      <c r="C4" s="66" t="s">
        <v>670</v>
      </c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ht="20.100000000000001" customHeight="1" x14ac:dyDescent="0.3">
      <c r="B5" s="66" t="s">
        <v>33</v>
      </c>
      <c r="C5" s="67" t="s">
        <v>204</v>
      </c>
      <c r="D5" s="63"/>
      <c r="E5" s="63"/>
      <c r="F5" s="63"/>
      <c r="G5" s="68"/>
      <c r="H5" s="63"/>
      <c r="I5" s="63"/>
      <c r="J5" s="63"/>
      <c r="K5" s="63"/>
      <c r="L5" s="63"/>
      <c r="M5" s="63"/>
    </row>
    <row r="6" spans="1:15" ht="20.100000000000001" customHeight="1" x14ac:dyDescent="0.3">
      <c r="B6" s="66" t="s">
        <v>34</v>
      </c>
      <c r="C6" s="69" t="s">
        <v>119</v>
      </c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s="73" customFormat="1" ht="20.100000000000001" customHeight="1" thickBot="1" x14ac:dyDescent="0.35">
      <c r="A7" s="70"/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5" s="78" customFormat="1" ht="20.100000000000001" customHeight="1" x14ac:dyDescent="0.3">
      <c r="A8" s="59"/>
      <c r="B8" s="74" t="s">
        <v>35</v>
      </c>
      <c r="C8" s="75" t="s">
        <v>205</v>
      </c>
      <c r="D8" s="76"/>
      <c r="E8" s="76"/>
      <c r="F8" s="76"/>
      <c r="G8" s="76"/>
      <c r="H8" s="77"/>
      <c r="I8" s="77"/>
      <c r="J8" s="77"/>
      <c r="K8" s="77"/>
      <c r="L8" s="77"/>
      <c r="M8" s="77"/>
    </row>
    <row r="9" spans="1:15" ht="20.100000000000001" customHeight="1" x14ac:dyDescent="0.3">
      <c r="B9" s="66" t="s">
        <v>36</v>
      </c>
      <c r="C9" s="117">
        <v>41837</v>
      </c>
      <c r="D9" s="79"/>
      <c r="E9" s="79"/>
      <c r="F9" s="79"/>
      <c r="G9" s="79"/>
      <c r="H9" s="63"/>
      <c r="I9" s="63"/>
      <c r="J9" s="63"/>
      <c r="K9" s="63"/>
      <c r="L9" s="63"/>
      <c r="M9" s="63"/>
    </row>
    <row r="10" spans="1:15" ht="20.100000000000001" customHeight="1" x14ac:dyDescent="0.3">
      <c r="B10" s="66" t="s">
        <v>37</v>
      </c>
      <c r="C10" s="118" t="s">
        <v>91</v>
      </c>
      <c r="D10" s="69"/>
      <c r="E10" s="69"/>
      <c r="F10" s="69"/>
      <c r="G10" s="69"/>
      <c r="H10" s="80"/>
      <c r="I10" s="118" t="s">
        <v>14</v>
      </c>
      <c r="J10" s="69"/>
      <c r="K10" s="79"/>
      <c r="L10" s="79"/>
      <c r="M10" s="79"/>
    </row>
    <row r="11" spans="1:15" ht="20.100000000000001" customHeight="1" x14ac:dyDescent="0.3">
      <c r="B11" s="79"/>
      <c r="C11" s="69" t="s">
        <v>38</v>
      </c>
      <c r="D11" s="69"/>
      <c r="E11" s="69"/>
      <c r="F11" s="69"/>
      <c r="G11" s="69"/>
      <c r="H11" s="80"/>
      <c r="I11" s="69" t="s">
        <v>145</v>
      </c>
      <c r="J11" s="69"/>
      <c r="K11" s="79"/>
      <c r="L11" s="79"/>
      <c r="M11" s="79"/>
    </row>
    <row r="12" spans="1:15" ht="20.100000000000001" customHeight="1" x14ac:dyDescent="0.3">
      <c r="B12" s="79"/>
      <c r="C12" s="69" t="s">
        <v>41</v>
      </c>
      <c r="D12" s="69" t="s">
        <v>92</v>
      </c>
      <c r="E12" s="69"/>
      <c r="F12" s="69"/>
      <c r="G12" s="69"/>
      <c r="H12" s="80"/>
      <c r="I12" s="69" t="s">
        <v>149</v>
      </c>
      <c r="J12" s="69"/>
      <c r="K12" s="79"/>
      <c r="L12" s="79"/>
      <c r="M12" s="79"/>
    </row>
    <row r="13" spans="1:15" ht="20.100000000000001" customHeight="1" x14ac:dyDescent="0.3">
      <c r="B13" s="79"/>
      <c r="C13" s="69" t="s">
        <v>42</v>
      </c>
      <c r="D13" s="69" t="s">
        <v>93</v>
      </c>
      <c r="E13" s="69"/>
      <c r="F13" s="69"/>
      <c r="G13" s="69"/>
      <c r="H13" s="80"/>
      <c r="I13" s="79" t="s">
        <v>78</v>
      </c>
      <c r="J13" s="69"/>
      <c r="K13" s="79"/>
      <c r="L13" s="79"/>
      <c r="M13" s="79"/>
    </row>
    <row r="14" spans="1:15" ht="20.100000000000001" customHeight="1" x14ac:dyDescent="0.3">
      <c r="B14" s="79"/>
      <c r="C14" s="81" t="s">
        <v>94</v>
      </c>
      <c r="D14" s="69"/>
      <c r="E14" s="69"/>
      <c r="F14" s="69"/>
      <c r="G14" s="69"/>
      <c r="H14" s="80"/>
      <c r="I14" s="81" t="s">
        <v>83</v>
      </c>
      <c r="J14" s="69"/>
      <c r="K14" s="79"/>
      <c r="L14" s="79"/>
      <c r="M14" s="79"/>
    </row>
    <row r="15" spans="1:15" ht="20.100000000000001" customHeight="1" x14ac:dyDescent="0.3">
      <c r="B15" s="79"/>
      <c r="C15" s="69"/>
      <c r="D15" s="69"/>
      <c r="E15" s="69"/>
      <c r="F15" s="69"/>
      <c r="G15" s="69"/>
      <c r="H15" s="80"/>
      <c r="I15" s="80"/>
      <c r="J15" s="80"/>
      <c r="K15" s="63"/>
      <c r="L15" s="63"/>
      <c r="M15" s="63"/>
    </row>
    <row r="16" spans="1:15" ht="20.100000000000001" customHeight="1" x14ac:dyDescent="0.3">
      <c r="C16" s="63"/>
      <c r="D16" s="63"/>
      <c r="E16" s="63"/>
      <c r="F16" s="63"/>
      <c r="G16" s="63"/>
      <c r="H16" s="63"/>
      <c r="I16" s="118" t="s">
        <v>144</v>
      </c>
      <c r="J16" s="63"/>
      <c r="K16" s="63"/>
      <c r="L16" s="63"/>
      <c r="M16" s="63"/>
    </row>
    <row r="17" spans="1:16" ht="20.100000000000001" customHeight="1" x14ac:dyDescent="0.3">
      <c r="A17" s="86"/>
      <c r="C17" s="63"/>
      <c r="D17" s="63"/>
      <c r="E17" s="63"/>
      <c r="F17" s="63"/>
      <c r="G17" s="63"/>
      <c r="H17" s="63"/>
      <c r="I17" s="69" t="s">
        <v>146</v>
      </c>
      <c r="J17" s="63"/>
      <c r="K17" s="63"/>
      <c r="L17" s="63"/>
      <c r="M17" s="63"/>
    </row>
    <row r="18" spans="1:16" ht="20.100000000000001" customHeight="1" x14ac:dyDescent="0.3">
      <c r="A18" s="86"/>
      <c r="C18" s="63"/>
      <c r="D18" s="63"/>
      <c r="E18" s="63"/>
      <c r="F18" s="63"/>
      <c r="G18" s="63"/>
      <c r="H18" s="63"/>
      <c r="I18" s="69" t="s">
        <v>148</v>
      </c>
      <c r="J18" s="63"/>
      <c r="K18" s="63"/>
      <c r="L18" s="63"/>
      <c r="M18" s="63"/>
    </row>
    <row r="19" spans="1:16" ht="20.100000000000001" customHeight="1" x14ac:dyDescent="0.3">
      <c r="A19" s="86"/>
      <c r="C19" s="63"/>
      <c r="D19" s="63"/>
      <c r="E19" s="63"/>
      <c r="F19" s="63"/>
      <c r="G19" s="63"/>
      <c r="H19" s="63"/>
      <c r="I19" s="79" t="s">
        <v>147</v>
      </c>
      <c r="J19" s="63"/>
      <c r="K19" s="63"/>
      <c r="L19" s="63"/>
      <c r="M19" s="63"/>
    </row>
    <row r="20" spans="1:16" ht="20.100000000000001" customHeight="1" x14ac:dyDescent="0.25">
      <c r="A20" s="86"/>
      <c r="C20" s="63"/>
      <c r="D20" s="63"/>
      <c r="E20" s="63"/>
      <c r="F20" s="63"/>
      <c r="G20" s="63"/>
      <c r="H20" s="63"/>
      <c r="I20" s="81" t="s">
        <v>181</v>
      </c>
      <c r="J20" s="63"/>
      <c r="K20" s="63"/>
      <c r="L20" s="63"/>
      <c r="M20" s="63"/>
    </row>
    <row r="21" spans="1:16" ht="20.100000000000001" customHeight="1" x14ac:dyDescent="0.3">
      <c r="A21" s="86"/>
      <c r="C21" s="63"/>
      <c r="D21" s="63"/>
      <c r="E21" s="63"/>
      <c r="F21" s="63"/>
      <c r="G21" s="63"/>
      <c r="H21" s="63"/>
      <c r="I21" s="69"/>
      <c r="J21" s="63"/>
      <c r="K21" s="63"/>
      <c r="L21" s="63"/>
      <c r="M21" s="63"/>
    </row>
    <row r="22" spans="1:16" ht="20.100000000000001" customHeight="1" x14ac:dyDescent="0.25">
      <c r="C22" s="508" t="s">
        <v>199</v>
      </c>
      <c r="D22" s="509"/>
      <c r="E22" s="509"/>
      <c r="F22" s="509"/>
      <c r="G22" s="509"/>
      <c r="H22" s="509"/>
      <c r="I22" s="509"/>
      <c r="J22" s="509"/>
      <c r="K22" s="509"/>
      <c r="L22" s="509"/>
      <c r="M22" s="509"/>
      <c r="N22" s="509"/>
      <c r="O22" s="509"/>
      <c r="P22" s="510"/>
    </row>
    <row r="23" spans="1:16" ht="20.100000000000001" customHeight="1" x14ac:dyDescent="0.3">
      <c r="B23" s="82" t="s">
        <v>198</v>
      </c>
      <c r="C23" s="511"/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512"/>
      <c r="O23" s="512"/>
      <c r="P23" s="513"/>
    </row>
    <row r="24" spans="1:16" ht="20.100000000000001" customHeight="1" x14ac:dyDescent="0.25">
      <c r="C24" s="514"/>
      <c r="D24" s="515"/>
      <c r="E24" s="515"/>
      <c r="F24" s="515"/>
      <c r="G24" s="515"/>
      <c r="H24" s="515"/>
      <c r="I24" s="515"/>
      <c r="J24" s="515"/>
      <c r="K24" s="515"/>
      <c r="L24" s="515"/>
      <c r="M24" s="515"/>
      <c r="N24" s="515"/>
      <c r="O24" s="515"/>
      <c r="P24" s="516"/>
    </row>
    <row r="32" spans="1:16" ht="20.100000000000001" customHeight="1" x14ac:dyDescent="0.25">
      <c r="B32" s="83"/>
      <c r="C32" s="507"/>
      <c r="D32" s="507"/>
      <c r="E32" s="507"/>
      <c r="F32" s="507"/>
    </row>
    <row r="33" spans="2:6" ht="20.100000000000001" customHeight="1" x14ac:dyDescent="0.25">
      <c r="B33" s="78"/>
      <c r="C33" s="84"/>
      <c r="D33" s="84"/>
      <c r="E33" s="84"/>
      <c r="F33" s="84"/>
    </row>
    <row r="34" spans="2:6" ht="20.100000000000001" customHeight="1" x14ac:dyDescent="0.25">
      <c r="B34" s="78"/>
      <c r="C34" s="506"/>
      <c r="D34" s="506"/>
      <c r="E34" s="506"/>
      <c r="F34" s="506"/>
    </row>
    <row r="35" spans="2:6" ht="20.100000000000001" customHeight="1" x14ac:dyDescent="0.25">
      <c r="B35" s="78"/>
      <c r="C35" s="84"/>
      <c r="D35" s="84"/>
      <c r="E35" s="84"/>
      <c r="F35" s="84"/>
    </row>
    <row r="36" spans="2:6" ht="20.100000000000001" customHeight="1" x14ac:dyDescent="0.25">
      <c r="B36" s="78"/>
      <c r="C36" s="506"/>
      <c r="D36" s="506"/>
      <c r="E36" s="506"/>
      <c r="F36" s="506"/>
    </row>
    <row r="37" spans="2:6" ht="20.100000000000001" customHeight="1" x14ac:dyDescent="0.25">
      <c r="C37" s="506"/>
      <c r="D37" s="506"/>
      <c r="E37" s="506"/>
      <c r="F37" s="50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27" sqref="B27:K28"/>
    </sheetView>
  </sheetViews>
  <sheetFormatPr defaultColWidth="9.140625" defaultRowHeight="15.75" customHeight="1" x14ac:dyDescent="0.2"/>
  <cols>
    <col min="1" max="1" width="1.42578125" customWidth="1"/>
    <col min="2" max="2" width="11.28515625" style="2" customWidth="1"/>
    <col min="3" max="6" width="9.140625" style="2"/>
    <col min="7" max="7" width="24.85546875" style="2" customWidth="1"/>
    <col min="8" max="8" width="9.140625" style="2" customWidth="1"/>
    <col min="9" max="15" width="9.140625" style="2"/>
    <col min="16" max="16" width="8.42578125" style="2" customWidth="1"/>
    <col min="17" max="16384" width="9.140625" style="2"/>
  </cols>
  <sheetData>
    <row r="2" spans="2:253" ht="15.75" customHeight="1" x14ac:dyDescent="0.2">
      <c r="B2" s="523" t="str">
        <f>Parameters!B1</f>
        <v>146th IEEE 802.11 WIRELESS LOCAL AREA NETWORKS SESSION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5"/>
      <c r="IS2" s="2" t="s">
        <v>20</v>
      </c>
    </row>
    <row r="3" spans="2:253" ht="15.75" customHeight="1" x14ac:dyDescent="0.2">
      <c r="B3" s="526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8"/>
    </row>
    <row r="4" spans="2:253" ht="15.75" customHeight="1" x14ac:dyDescent="0.2">
      <c r="B4" s="529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1"/>
    </row>
    <row r="5" spans="2:253" ht="21" customHeight="1" x14ac:dyDescent="0.2">
      <c r="B5" s="532" t="str">
        <f>Parameters!B2</f>
        <v>Manchester Grand Hyatt San Diego, CA, USA</v>
      </c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</row>
    <row r="6" spans="2:253" ht="15.75" customHeight="1" x14ac:dyDescent="0.2"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</row>
    <row r="7" spans="2:253" ht="15.75" customHeight="1" x14ac:dyDescent="0.2">
      <c r="B7" s="534" t="str">
        <f>Parameters!B3</f>
        <v>July 13-18, 2014</v>
      </c>
      <c r="C7" s="534"/>
      <c r="D7" s="534"/>
      <c r="E7" s="534"/>
      <c r="F7" s="534"/>
      <c r="G7" s="534"/>
      <c r="H7" s="534"/>
      <c r="I7" s="534"/>
      <c r="J7" s="534"/>
      <c r="K7" s="534"/>
      <c r="L7" s="534"/>
      <c r="M7" s="534"/>
      <c r="N7" s="534"/>
      <c r="O7" s="534"/>
      <c r="P7" s="534"/>
    </row>
    <row r="8" spans="2:253" ht="15.75" customHeight="1" x14ac:dyDescent="0.2">
      <c r="B8" s="534"/>
      <c r="C8" s="534"/>
      <c r="D8" s="534"/>
      <c r="E8" s="534"/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534"/>
    </row>
    <row r="9" spans="2:253" ht="15.75" customHeight="1" x14ac:dyDescent="0.2">
      <c r="D9" s="5"/>
      <c r="E9" s="5"/>
    </row>
    <row r="12" spans="2:253" ht="15.75" customHeight="1" x14ac:dyDescent="0.2">
      <c r="E12" s="6"/>
    </row>
    <row r="14" spans="2:253" ht="15.75" customHeight="1" x14ac:dyDescent="0.2">
      <c r="S14"/>
    </row>
    <row r="15" spans="2:253" ht="15.75" customHeight="1" x14ac:dyDescent="0.2">
      <c r="D15" s="3"/>
    </row>
    <row r="16" spans="2:253" ht="15.75" customHeight="1" x14ac:dyDescent="0.2">
      <c r="D16" s="4"/>
    </row>
    <row r="17" spans="2:21" ht="15.75" customHeight="1" x14ac:dyDescent="0.2">
      <c r="D17" s="4"/>
      <c r="U17"/>
    </row>
    <row r="18" spans="2:21" ht="15.75" customHeight="1" x14ac:dyDescent="0.2">
      <c r="D18" s="4"/>
    </row>
    <row r="23" spans="2:21" ht="15.75" customHeight="1" x14ac:dyDescent="0.2">
      <c r="D23" s="4"/>
      <c r="L23" s="3"/>
    </row>
    <row r="24" spans="2:21" ht="15.75" customHeight="1" x14ac:dyDescent="0.2">
      <c r="D24" s="4"/>
      <c r="L24" s="4"/>
    </row>
    <row r="25" spans="2:21" ht="15.75" customHeight="1" x14ac:dyDescent="0.2">
      <c r="B25" s="533" t="s">
        <v>16</v>
      </c>
      <c r="C25" s="533"/>
      <c r="D25" s="533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</row>
    <row r="26" spans="2:21" ht="15.75" customHeight="1" x14ac:dyDescent="0.2">
      <c r="B26" s="533"/>
      <c r="C26" s="533"/>
      <c r="D26" s="533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</row>
    <row r="27" spans="2:21" ht="15.75" customHeight="1" x14ac:dyDescent="0.2">
      <c r="B27" s="520" t="s">
        <v>197</v>
      </c>
      <c r="C27" s="520"/>
      <c r="D27" s="520"/>
      <c r="E27" s="520"/>
      <c r="F27" s="520"/>
      <c r="G27" s="520"/>
      <c r="H27" s="520"/>
      <c r="I27" s="520"/>
      <c r="J27" s="521"/>
      <c r="K27" s="521"/>
      <c r="L27" s="517" t="str">
        <f>Title!C14</f>
        <v>adrian.p.stephens@ieee.org</v>
      </c>
      <c r="M27" s="518"/>
      <c r="N27" s="518"/>
      <c r="O27" s="518"/>
      <c r="P27" s="518"/>
      <c r="Q27" s="518"/>
      <c r="R27" s="518"/>
    </row>
    <row r="28" spans="2:21" ht="15.75" customHeight="1" x14ac:dyDescent="0.2">
      <c r="B28" s="522"/>
      <c r="C28" s="522"/>
      <c r="D28" s="522"/>
      <c r="E28" s="522"/>
      <c r="F28" s="522"/>
      <c r="G28" s="522"/>
      <c r="H28" s="522"/>
      <c r="I28" s="522"/>
      <c r="J28" s="521"/>
      <c r="K28" s="521"/>
      <c r="L28" s="519"/>
      <c r="M28" s="519"/>
      <c r="N28" s="519"/>
      <c r="O28" s="519"/>
      <c r="P28" s="519"/>
      <c r="Q28" s="519"/>
      <c r="R28" s="519"/>
    </row>
    <row r="29" spans="2:21" ht="15.75" customHeight="1" x14ac:dyDescent="0.2">
      <c r="B29" s="520" t="s">
        <v>82</v>
      </c>
      <c r="C29" s="520"/>
      <c r="D29" s="520"/>
      <c r="E29" s="520"/>
      <c r="F29" s="520"/>
      <c r="G29" s="520"/>
      <c r="H29" s="520"/>
      <c r="I29" s="520"/>
      <c r="J29" s="521"/>
      <c r="K29" s="521"/>
      <c r="L29" s="517" t="str">
        <f>Title!I14</f>
        <v>jrosdahl@ieee.org</v>
      </c>
      <c r="M29" s="518"/>
      <c r="N29" s="518"/>
      <c r="O29" s="518"/>
      <c r="P29" s="518"/>
      <c r="Q29" s="518"/>
      <c r="R29" s="518"/>
    </row>
    <row r="30" spans="2:21" ht="15.75" customHeight="1" x14ac:dyDescent="0.2">
      <c r="B30" s="522"/>
      <c r="C30" s="522"/>
      <c r="D30" s="522"/>
      <c r="E30" s="522"/>
      <c r="F30" s="522"/>
      <c r="G30" s="522"/>
      <c r="H30" s="522"/>
      <c r="I30" s="522"/>
      <c r="J30" s="521"/>
      <c r="K30" s="521"/>
      <c r="L30" s="519"/>
      <c r="M30" s="519"/>
      <c r="N30" s="519"/>
      <c r="O30" s="519"/>
      <c r="P30" s="519"/>
      <c r="Q30" s="519"/>
      <c r="R30" s="519"/>
    </row>
    <row r="31" spans="2:21" ht="15.75" customHeight="1" x14ac:dyDescent="0.2">
      <c r="B31" s="520" t="s">
        <v>95</v>
      </c>
      <c r="C31" s="520"/>
      <c r="D31" s="520"/>
      <c r="E31" s="520"/>
      <c r="F31" s="520"/>
      <c r="G31" s="520"/>
      <c r="H31" s="520"/>
      <c r="I31" s="520"/>
      <c r="J31" s="521"/>
      <c r="K31" s="521"/>
      <c r="L31" s="517" t="str">
        <f>Title!I20</f>
        <v>dstanley@arubanetworks.com</v>
      </c>
      <c r="M31" s="518"/>
      <c r="N31" s="518"/>
      <c r="O31" s="518"/>
      <c r="P31" s="518"/>
      <c r="Q31" s="518"/>
      <c r="R31" s="518"/>
    </row>
    <row r="32" spans="2:21" ht="15.75" customHeight="1" x14ac:dyDescent="0.2">
      <c r="B32" s="522"/>
      <c r="C32" s="522"/>
      <c r="D32" s="522"/>
      <c r="E32" s="522"/>
      <c r="F32" s="522"/>
      <c r="G32" s="522"/>
      <c r="H32" s="522"/>
      <c r="I32" s="522"/>
      <c r="J32" s="521"/>
      <c r="K32" s="521"/>
      <c r="L32" s="519"/>
      <c r="M32" s="519"/>
      <c r="N32" s="519"/>
      <c r="O32" s="519"/>
      <c r="P32" s="519"/>
      <c r="Q32" s="519"/>
      <c r="R32" s="519"/>
    </row>
    <row r="33" spans="10:18" ht="15.75" customHeight="1" x14ac:dyDescent="0.35">
      <c r="J33" s="33"/>
      <c r="K33" s="33"/>
      <c r="L33" s="119"/>
      <c r="M33" s="119"/>
      <c r="N33" s="119"/>
      <c r="O33" s="119"/>
      <c r="P33" s="120"/>
      <c r="Q33" s="120"/>
      <c r="R33" s="120"/>
    </row>
    <row r="34" spans="10:18" ht="15.75" customHeight="1" x14ac:dyDescent="0.2">
      <c r="L34" s="120"/>
      <c r="M34" s="120"/>
      <c r="N34" s="120"/>
      <c r="O34" s="120"/>
      <c r="P34" s="120"/>
      <c r="Q34" s="120"/>
      <c r="R34" s="120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7" zoomScale="80" zoomScaleNormal="80" workbookViewId="0"/>
  </sheetViews>
  <sheetFormatPr defaultRowHeight="12.75" x14ac:dyDescent="0.2"/>
  <cols>
    <col min="1" max="16384" width="9.140625" style="36"/>
  </cols>
  <sheetData>
    <row r="1" spans="2:15" s="2" customFormat="1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4" spans="2:15" ht="13.15" customHeight="1" x14ac:dyDescent="0.2"/>
    <row r="6" spans="2:15" x14ac:dyDescent="0.2">
      <c r="M6" s="535"/>
    </row>
    <row r="7" spans="2:15" x14ac:dyDescent="0.2">
      <c r="M7" s="535"/>
    </row>
    <row r="8" spans="2:15" x14ac:dyDescent="0.2">
      <c r="M8" s="535"/>
    </row>
    <row r="9" spans="2:15" x14ac:dyDescent="0.2">
      <c r="M9" s="535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3" workbookViewId="0">
      <selection activeCell="B34" sqref="A25:B34"/>
    </sheetView>
  </sheetViews>
  <sheetFormatPr defaultRowHeight="12.75" x14ac:dyDescent="0.2"/>
  <cols>
    <col min="1" max="1" width="33.140625" customWidth="1"/>
    <col min="2" max="2" width="57.42578125" customWidth="1"/>
    <col min="3" max="3" width="26.85546875" customWidth="1"/>
    <col min="4" max="4" width="82.7109375" customWidth="1"/>
    <col min="5" max="16384" width="9.140625" style="15"/>
  </cols>
  <sheetData>
    <row r="1" spans="1:4" s="138" customFormat="1" ht="35.25" x14ac:dyDescent="0.5">
      <c r="A1" s="106" t="s">
        <v>158</v>
      </c>
      <c r="B1" s="106"/>
      <c r="C1" s="106"/>
      <c r="D1" s="106"/>
    </row>
    <row r="2" spans="1:4" s="31" customFormat="1" x14ac:dyDescent="0.2">
      <c r="A2" s="18"/>
      <c r="B2" s="18"/>
      <c r="C2" s="18"/>
      <c r="D2" s="18"/>
    </row>
    <row r="3" spans="1:4" s="31" customFormat="1" x14ac:dyDescent="0.2">
      <c r="A3" s="536" t="s">
        <v>159</v>
      </c>
      <c r="B3" s="536"/>
      <c r="C3" s="92"/>
      <c r="D3" s="92"/>
    </row>
    <row r="4" spans="1:4" s="31" customFormat="1" x14ac:dyDescent="0.2">
      <c r="A4" s="92" t="s">
        <v>120</v>
      </c>
      <c r="B4" s="92" t="s">
        <v>121</v>
      </c>
      <c r="C4" s="92" t="s">
        <v>0</v>
      </c>
      <c r="D4" s="92" t="s">
        <v>122</v>
      </c>
    </row>
    <row r="5" spans="1:4" x14ac:dyDescent="0.2">
      <c r="A5" s="93" t="s">
        <v>123</v>
      </c>
      <c r="B5" s="93" t="s">
        <v>124</v>
      </c>
      <c r="C5" s="93" t="s">
        <v>125</v>
      </c>
      <c r="D5" s="383" t="s">
        <v>555</v>
      </c>
    </row>
    <row r="6" spans="1:4" x14ac:dyDescent="0.2">
      <c r="A6" s="94" t="s">
        <v>130</v>
      </c>
      <c r="B6" s="94" t="s">
        <v>126</v>
      </c>
      <c r="C6" s="94" t="s">
        <v>127</v>
      </c>
      <c r="D6" s="383" t="s">
        <v>554</v>
      </c>
    </row>
    <row r="7" spans="1:4" x14ac:dyDescent="0.2">
      <c r="A7" s="94" t="s">
        <v>128</v>
      </c>
      <c r="B7" s="94" t="s">
        <v>112</v>
      </c>
      <c r="C7" s="94" t="s">
        <v>129</v>
      </c>
      <c r="D7" s="383" t="s">
        <v>556</v>
      </c>
    </row>
    <row r="8" spans="1:4" x14ac:dyDescent="0.2">
      <c r="A8" s="94" t="s">
        <v>131</v>
      </c>
      <c r="B8" s="94" t="s">
        <v>132</v>
      </c>
      <c r="C8" s="94" t="s">
        <v>133</v>
      </c>
      <c r="D8" s="383" t="s">
        <v>557</v>
      </c>
    </row>
    <row r="9" spans="1:4" x14ac:dyDescent="0.2">
      <c r="A9" s="94" t="s">
        <v>134</v>
      </c>
      <c r="B9" s="94" t="s">
        <v>135</v>
      </c>
      <c r="C9" s="94" t="s">
        <v>133</v>
      </c>
      <c r="D9" s="383" t="s">
        <v>558</v>
      </c>
    </row>
    <row r="10" spans="1:4" x14ac:dyDescent="0.2">
      <c r="A10" s="94" t="s">
        <v>137</v>
      </c>
      <c r="B10" s="94" t="s">
        <v>136</v>
      </c>
      <c r="C10" s="94" t="s">
        <v>138</v>
      </c>
      <c r="D10" s="383" t="s">
        <v>559</v>
      </c>
    </row>
    <row r="11" spans="1:4" x14ac:dyDescent="0.2">
      <c r="A11" s="94" t="s">
        <v>76</v>
      </c>
      <c r="B11" s="94" t="s">
        <v>139</v>
      </c>
      <c r="C11" s="94" t="s">
        <v>140</v>
      </c>
      <c r="D11" s="383" t="s">
        <v>560</v>
      </c>
    </row>
    <row r="12" spans="1:4" x14ac:dyDescent="0.2">
      <c r="A12" s="94" t="s">
        <v>141</v>
      </c>
      <c r="B12" s="94" t="s">
        <v>142</v>
      </c>
      <c r="C12" s="94" t="s">
        <v>143</v>
      </c>
      <c r="D12" s="383" t="s">
        <v>561</v>
      </c>
    </row>
    <row r="14" spans="1:4" s="31" customFormat="1" x14ac:dyDescent="0.2">
      <c r="A14" s="100" t="s">
        <v>160</v>
      </c>
      <c r="B14" s="100"/>
      <c r="C14" s="100"/>
      <c r="D14" s="100"/>
    </row>
    <row r="15" spans="1:4" ht="15" x14ac:dyDescent="0.2">
      <c r="A15" s="116" t="s">
        <v>180</v>
      </c>
      <c r="B15" s="96"/>
      <c r="C15" s="95"/>
      <c r="D15" s="95"/>
    </row>
    <row r="16" spans="1:4" ht="15" x14ac:dyDescent="0.2">
      <c r="B16" s="32"/>
    </row>
    <row r="17" spans="1:4" s="31" customFormat="1" ht="15.75" x14ac:dyDescent="0.2">
      <c r="A17" s="101" t="s">
        <v>165</v>
      </c>
      <c r="B17" s="102"/>
      <c r="C17" s="101"/>
      <c r="D17" s="101"/>
    </row>
    <row r="18" spans="1:4" x14ac:dyDescent="0.2">
      <c r="A18" s="97" t="s">
        <v>161</v>
      </c>
      <c r="B18" s="99" t="s">
        <v>162</v>
      </c>
      <c r="C18" s="98"/>
      <c r="D18" s="98"/>
    </row>
    <row r="19" spans="1:4" x14ac:dyDescent="0.2">
      <c r="A19" s="97" t="s">
        <v>163</v>
      </c>
      <c r="B19" s="99" t="s">
        <v>164</v>
      </c>
      <c r="C19" s="98"/>
      <c r="D19" s="98"/>
    </row>
    <row r="20" spans="1:4" x14ac:dyDescent="0.2">
      <c r="A20" s="97" t="s">
        <v>166</v>
      </c>
      <c r="B20" s="99" t="s">
        <v>167</v>
      </c>
      <c r="C20" s="98"/>
      <c r="D20" s="98"/>
    </row>
    <row r="21" spans="1:4" x14ac:dyDescent="0.2">
      <c r="A21" s="97" t="s">
        <v>168</v>
      </c>
      <c r="B21" s="99" t="s">
        <v>169</v>
      </c>
      <c r="C21" s="98"/>
      <c r="D21" s="98"/>
    </row>
    <row r="22" spans="1:4" x14ac:dyDescent="0.2">
      <c r="A22" s="97" t="s">
        <v>170</v>
      </c>
      <c r="B22" s="99" t="s">
        <v>171</v>
      </c>
      <c r="C22" s="98"/>
      <c r="D22" s="98"/>
    </row>
    <row r="23" spans="1:4" x14ac:dyDescent="0.2">
      <c r="A23" s="97" t="s">
        <v>172</v>
      </c>
      <c r="B23" s="99" t="s">
        <v>173</v>
      </c>
      <c r="C23" s="98"/>
      <c r="D23" s="98"/>
    </row>
    <row r="24" spans="1:4" x14ac:dyDescent="0.2">
      <c r="B24" s="36"/>
    </row>
    <row r="25" spans="1:4" s="31" customFormat="1" x14ac:dyDescent="0.2">
      <c r="A25" s="105" t="s">
        <v>174</v>
      </c>
      <c r="B25" s="104"/>
      <c r="C25" s="105"/>
      <c r="D25" s="105"/>
    </row>
    <row r="26" spans="1:4" x14ac:dyDescent="0.2">
      <c r="A26" s="104" t="s">
        <v>187</v>
      </c>
      <c r="B26" s="382" t="s">
        <v>571</v>
      </c>
      <c r="C26" s="103"/>
      <c r="D26" s="103"/>
    </row>
    <row r="27" spans="1:4" x14ac:dyDescent="0.2">
      <c r="A27" s="104" t="s">
        <v>188</v>
      </c>
      <c r="B27" s="382" t="s">
        <v>562</v>
      </c>
      <c r="C27" s="103"/>
      <c r="D27" s="103"/>
    </row>
    <row r="28" spans="1:4" x14ac:dyDescent="0.2">
      <c r="A28" s="104" t="s">
        <v>189</v>
      </c>
      <c r="B28" s="382" t="s">
        <v>563</v>
      </c>
      <c r="C28" s="103"/>
      <c r="D28" s="103"/>
    </row>
    <row r="29" spans="1:4" x14ac:dyDescent="0.2">
      <c r="A29" s="104" t="s">
        <v>190</v>
      </c>
      <c r="B29" s="382" t="s">
        <v>564</v>
      </c>
      <c r="C29" s="103"/>
      <c r="D29" s="103"/>
    </row>
    <row r="30" spans="1:4" x14ac:dyDescent="0.2">
      <c r="A30" s="104" t="s">
        <v>8</v>
      </c>
      <c r="B30" s="382" t="s">
        <v>565</v>
      </c>
      <c r="C30" s="103"/>
      <c r="D30" s="103"/>
    </row>
    <row r="31" spans="1:4" x14ac:dyDescent="0.2">
      <c r="A31" s="104" t="s">
        <v>191</v>
      </c>
      <c r="B31" s="382" t="s">
        <v>566</v>
      </c>
      <c r="C31" s="103"/>
      <c r="D31" s="103"/>
    </row>
    <row r="32" spans="1:4" ht="14.25" x14ac:dyDescent="0.2">
      <c r="A32" s="104" t="s">
        <v>192</v>
      </c>
      <c r="B32" s="382" t="s">
        <v>622</v>
      </c>
      <c r="C32" s="103"/>
      <c r="D32" s="103"/>
    </row>
    <row r="33" spans="1:4" x14ac:dyDescent="0.2">
      <c r="A33" s="104" t="s">
        <v>193</v>
      </c>
      <c r="B33" s="382" t="s">
        <v>621</v>
      </c>
      <c r="C33" s="103"/>
      <c r="D33" s="103"/>
    </row>
    <row r="34" spans="1:4" ht="14.25" x14ac:dyDescent="0.2">
      <c r="A34" s="104" t="s">
        <v>194</v>
      </c>
      <c r="B34" s="382" t="s">
        <v>567</v>
      </c>
      <c r="C34" s="103"/>
      <c r="D34" s="103"/>
    </row>
    <row r="35" spans="1:4" x14ac:dyDescent="0.2">
      <c r="B35" s="143"/>
    </row>
    <row r="36" spans="1:4" s="154" customFormat="1" x14ac:dyDescent="0.2">
      <c r="A36" s="155" t="s">
        <v>195</v>
      </c>
      <c r="B36" s="153" t="s">
        <v>196</v>
      </c>
    </row>
    <row r="38" spans="1:4" s="202" customFormat="1" x14ac:dyDescent="0.2">
      <c r="A38" s="202" t="s">
        <v>487</v>
      </c>
    </row>
    <row r="39" spans="1:4" s="201" customFormat="1" x14ac:dyDescent="0.2">
      <c r="A39" s="201" t="s">
        <v>488</v>
      </c>
      <c r="B39" s="203" t="s">
        <v>489</v>
      </c>
    </row>
    <row r="40" spans="1:4" s="201" customFormat="1" x14ac:dyDescent="0.2">
      <c r="A40" s="201" t="s">
        <v>99</v>
      </c>
      <c r="B40" s="203" t="s">
        <v>490</v>
      </c>
    </row>
    <row r="41" spans="1:4" s="201" customFormat="1" x14ac:dyDescent="0.2">
      <c r="A41" s="201" t="s">
        <v>519</v>
      </c>
      <c r="B41" s="203" t="s">
        <v>520</v>
      </c>
    </row>
    <row r="42" spans="1:4" s="201" customFormat="1" x14ac:dyDescent="0.2">
      <c r="A42" s="201" t="s">
        <v>22</v>
      </c>
      <c r="B42" s="203" t="s">
        <v>534</v>
      </c>
    </row>
    <row r="43" spans="1:4" s="201" customFormat="1" x14ac:dyDescent="0.2">
      <c r="A43" s="201" t="s">
        <v>552</v>
      </c>
      <c r="B43" s="203" t="s">
        <v>553</v>
      </c>
    </row>
    <row r="44" spans="1:4" x14ac:dyDescent="0.2">
      <c r="A44" s="201" t="s">
        <v>612</v>
      </c>
      <c r="B44" s="474" t="s">
        <v>613</v>
      </c>
    </row>
  </sheetData>
  <sortState ref="A26:D33">
    <sortCondition ref="B26:B33"/>
  </sortState>
  <mergeCells count="1">
    <mergeCell ref="A3:B3"/>
  </mergeCells>
  <hyperlinks>
    <hyperlink ref="B18" r:id="rId1"/>
    <hyperlink ref="B19" r:id="rId2"/>
    <hyperlink ref="B20" r:id="rId3"/>
    <hyperlink ref="B21" r:id="rId4"/>
    <hyperlink ref="B22" r:id="rId5"/>
    <hyperlink ref="B23" r:id="rId6"/>
    <hyperlink ref="A15" location="'802.11 WG Agenda'!A1" display="Refer to the 802.11 WG Agenda for links to policy documents under which the session operates."/>
    <hyperlink ref="B36" r:id="rId7"/>
    <hyperlink ref="B39" location="'WG11'!A1" display="IEEE 802.11 Working Group"/>
    <hyperlink ref="B40" location="'CAC Agenda'!A1" display="IEEE 802.11 Chair's Advisory Committee"/>
    <hyperlink ref="B41" location="'REG SC'!A1" display="Regulatory Standing Committee"/>
    <hyperlink ref="B42" location="'WNG SC Agenda'!A1" display="Wireless Next Generation Standing Committee"/>
    <hyperlink ref="B43" location="'JTC1'!A1" display="ISO/IEC JTC1/SC6  IEEE 802 Executive Committee Standing Committee"/>
    <hyperlink ref="B26" r:id="rId8"/>
    <hyperlink ref="D5" r:id="rId9"/>
    <hyperlink ref="D6" r:id="rId10"/>
    <hyperlink ref="D7" r:id="rId11"/>
    <hyperlink ref="D8" r:id="rId12"/>
    <hyperlink ref="D9" r:id="rId13"/>
    <hyperlink ref="D10" r:id="rId14"/>
    <hyperlink ref="D11" r:id="rId15"/>
    <hyperlink ref="D12" r:id="rId16"/>
    <hyperlink ref="B27" r:id="rId17"/>
    <hyperlink ref="B28" r:id="rId18"/>
    <hyperlink ref="B29" r:id="rId19"/>
    <hyperlink ref="B30" r:id="rId20"/>
    <hyperlink ref="B31" r:id="rId21"/>
    <hyperlink ref="B34" r:id="rId22"/>
    <hyperlink ref="B44" location="'TGaj Agenda'!A1" display="China Millimeter-Wave Task Group"/>
    <hyperlink ref="B32" r:id="rId23"/>
    <hyperlink ref="B33" r:id="rId24"/>
  </hyperlinks>
  <pageMargins left="0.7" right="0.7" top="0.75" bottom="0.75" header="0.3" footer="0.3"/>
  <pageSetup paperSize="9" orientation="portrait" horizontalDpi="1200" verticalDpi="1200"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108"/>
  <sheetViews>
    <sheetView topLeftCell="C8" zoomScale="70" zoomScaleNormal="70" workbookViewId="0">
      <selection activeCell="X23" sqref="X23:X26"/>
    </sheetView>
  </sheetViews>
  <sheetFormatPr defaultRowHeight="12.75" outlineLevelCol="1" x14ac:dyDescent="0.2"/>
  <cols>
    <col min="1" max="1" width="18.140625" style="34" customWidth="1"/>
    <col min="2" max="2" width="29.85546875" customWidth="1" outlineLevel="1"/>
    <col min="3" max="3" width="9.140625" style="107"/>
    <col min="4" max="6" width="9.140625" style="108"/>
    <col min="7" max="7" width="9.140625" style="109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35" customWidth="1"/>
    <col min="32" max="32" width="9.140625" customWidth="1" outlineLevel="1"/>
    <col min="33" max="16384" width="9.140625" style="15"/>
  </cols>
  <sheetData>
    <row r="1" spans="1:32" ht="27.75" customHeight="1" x14ac:dyDescent="0.2">
      <c r="A1" s="603" t="str">
        <f>"Agenda R" &amp;Parameters!B8</f>
        <v>Agenda R9</v>
      </c>
      <c r="B1" s="605" t="str">
        <f>Parameters!B2</f>
        <v>Manchester Grand Hyatt San Diego, CA, USA</v>
      </c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  <c r="W1" s="605"/>
      <c r="X1" s="605"/>
      <c r="Y1" s="605"/>
      <c r="Z1" s="605"/>
      <c r="AA1" s="605"/>
      <c r="AB1" s="605"/>
      <c r="AC1" s="605"/>
      <c r="AD1" s="605"/>
      <c r="AE1" s="605"/>
      <c r="AF1" s="605"/>
    </row>
    <row r="2" spans="1:32" ht="20.25" customHeight="1" x14ac:dyDescent="0.2">
      <c r="A2" s="604"/>
      <c r="B2" s="141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</row>
    <row r="3" spans="1:32" ht="30" x14ac:dyDescent="0.2">
      <c r="A3" s="604"/>
      <c r="B3" s="617" t="str">
        <f>Parameters!B3</f>
        <v>July 13-18, 2014</v>
      </c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  <c r="AC3" s="617"/>
      <c r="AD3" s="617"/>
      <c r="AE3" s="617"/>
      <c r="AF3" s="617"/>
    </row>
    <row r="4" spans="1:32" ht="21" thickBot="1" x14ac:dyDescent="0.35">
      <c r="A4" s="37"/>
      <c r="B4" s="147" t="s">
        <v>70</v>
      </c>
      <c r="C4" s="148"/>
      <c r="D4" s="148"/>
      <c r="E4" s="148"/>
      <c r="F4" s="148"/>
      <c r="G4" s="148"/>
      <c r="H4" s="149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</row>
    <row r="5" spans="1:32" ht="20.25" x14ac:dyDescent="0.2">
      <c r="A5" s="139" t="s">
        <v>69</v>
      </c>
      <c r="B5" s="140">
        <f>Parameters!B4</f>
        <v>41833</v>
      </c>
      <c r="C5" s="571">
        <f>B5+1</f>
        <v>41834</v>
      </c>
      <c r="D5" s="572"/>
      <c r="E5" s="572"/>
      <c r="F5" s="572"/>
      <c r="G5" s="572"/>
      <c r="H5" s="573"/>
      <c r="I5" s="571">
        <f>B5+2</f>
        <v>41835</v>
      </c>
      <c r="J5" s="572"/>
      <c r="K5" s="572"/>
      <c r="L5" s="572"/>
      <c r="M5" s="572"/>
      <c r="N5" s="573"/>
      <c r="O5" s="571">
        <f>B5+3</f>
        <v>41836</v>
      </c>
      <c r="P5" s="572"/>
      <c r="Q5" s="572"/>
      <c r="R5" s="572"/>
      <c r="S5" s="572"/>
      <c r="T5" s="573"/>
      <c r="U5" s="571">
        <f>B5+4</f>
        <v>41837</v>
      </c>
      <c r="V5" s="572"/>
      <c r="W5" s="572"/>
      <c r="X5" s="572"/>
      <c r="Y5" s="572"/>
      <c r="Z5" s="573"/>
      <c r="AA5" s="571">
        <f>B5+5</f>
        <v>41838</v>
      </c>
      <c r="AB5" s="572"/>
      <c r="AC5" s="572"/>
      <c r="AD5" s="572"/>
      <c r="AE5" s="572"/>
      <c r="AF5" s="573"/>
    </row>
    <row r="6" spans="1:32" ht="27" customHeight="1" x14ac:dyDescent="0.2">
      <c r="A6" s="44" t="s">
        <v>21</v>
      </c>
      <c r="B6" s="46"/>
      <c r="C6" s="52"/>
      <c r="D6" s="46"/>
      <c r="E6" s="46"/>
      <c r="F6" s="46"/>
      <c r="G6" s="46"/>
      <c r="H6" s="53"/>
      <c r="I6" s="475" t="s">
        <v>101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32" ht="15.75" customHeight="1" x14ac:dyDescent="0.2">
      <c r="A7" s="41" t="s">
        <v>61</v>
      </c>
      <c r="B7" s="39"/>
      <c r="C7" s="50"/>
      <c r="D7" s="50"/>
      <c r="E7" s="50"/>
      <c r="F7" s="50"/>
      <c r="G7" s="50"/>
      <c r="H7" s="50"/>
      <c r="I7" s="144"/>
      <c r="J7" s="611" t="s">
        <v>22</v>
      </c>
      <c r="K7" s="569" t="s">
        <v>4</v>
      </c>
      <c r="L7" s="145"/>
      <c r="M7" s="145"/>
      <c r="N7" s="146"/>
      <c r="O7" s="600" t="s">
        <v>71</v>
      </c>
      <c r="P7" s="538" t="s">
        <v>96</v>
      </c>
      <c r="Q7" s="569" t="s">
        <v>4</v>
      </c>
      <c r="R7" s="546" t="s">
        <v>3</v>
      </c>
      <c r="S7" s="47"/>
      <c r="T7" s="47"/>
      <c r="U7" s="47"/>
      <c r="V7" s="538" t="s">
        <v>96</v>
      </c>
      <c r="W7" s="563" t="s">
        <v>84</v>
      </c>
      <c r="X7" s="546" t="s">
        <v>3</v>
      </c>
      <c r="Y7" s="623"/>
      <c r="Z7" s="47"/>
      <c r="AA7" s="550" t="s">
        <v>98</v>
      </c>
      <c r="AB7" s="551"/>
      <c r="AC7" s="551"/>
      <c r="AD7" s="551"/>
      <c r="AE7" s="551"/>
      <c r="AF7" s="552"/>
    </row>
    <row r="8" spans="1:32" ht="15.75" customHeight="1" x14ac:dyDescent="0.2">
      <c r="A8" s="41" t="s">
        <v>60</v>
      </c>
      <c r="B8" s="39"/>
      <c r="C8" s="563" t="s">
        <v>84</v>
      </c>
      <c r="D8" s="538" t="s">
        <v>96</v>
      </c>
      <c r="E8" s="50"/>
      <c r="F8" s="546" t="s">
        <v>3</v>
      </c>
      <c r="G8" s="50"/>
      <c r="H8" s="50"/>
      <c r="I8" s="50"/>
      <c r="J8" s="612"/>
      <c r="K8" s="570"/>
      <c r="L8" s="47"/>
      <c r="M8" s="47"/>
      <c r="N8" s="51"/>
      <c r="O8" s="601"/>
      <c r="P8" s="539"/>
      <c r="Q8" s="570"/>
      <c r="R8" s="547"/>
      <c r="S8" s="47"/>
      <c r="T8" s="47"/>
      <c r="U8" s="47"/>
      <c r="V8" s="539"/>
      <c r="W8" s="564"/>
      <c r="X8" s="547"/>
      <c r="Y8" s="624"/>
      <c r="Z8" s="47"/>
      <c r="AA8" s="553"/>
      <c r="AB8" s="554"/>
      <c r="AC8" s="554"/>
      <c r="AD8" s="554"/>
      <c r="AE8" s="554"/>
      <c r="AF8" s="555"/>
    </row>
    <row r="9" spans="1:32" ht="15.75" customHeight="1" x14ac:dyDescent="0.2">
      <c r="A9" s="41" t="s">
        <v>58</v>
      </c>
      <c r="B9" s="39"/>
      <c r="C9" s="564"/>
      <c r="D9" s="539"/>
      <c r="E9" s="50"/>
      <c r="F9" s="547"/>
      <c r="G9" s="50"/>
      <c r="H9" s="50"/>
      <c r="I9" s="50"/>
      <c r="J9" s="612"/>
      <c r="K9" s="570"/>
      <c r="L9" s="47"/>
      <c r="M9" s="47"/>
      <c r="N9" s="51"/>
      <c r="O9" s="601"/>
      <c r="P9" s="539"/>
      <c r="Q9" s="570"/>
      <c r="R9" s="547"/>
      <c r="S9" s="47"/>
      <c r="T9" s="47"/>
      <c r="U9" s="47"/>
      <c r="V9" s="539"/>
      <c r="W9" s="564"/>
      <c r="X9" s="547"/>
      <c r="Y9" s="624"/>
      <c r="Z9" s="47"/>
      <c r="AA9" s="553"/>
      <c r="AB9" s="554"/>
      <c r="AC9" s="554"/>
      <c r="AD9" s="554"/>
      <c r="AE9" s="554"/>
      <c r="AF9" s="555"/>
    </row>
    <row r="10" spans="1:32" ht="15.75" customHeight="1" x14ac:dyDescent="0.2">
      <c r="A10" s="41" t="s">
        <v>59</v>
      </c>
      <c r="B10" s="39"/>
      <c r="C10" s="564"/>
      <c r="D10" s="539"/>
      <c r="E10" s="50"/>
      <c r="F10" s="547"/>
      <c r="G10" s="50"/>
      <c r="H10" s="50"/>
      <c r="I10" s="50"/>
      <c r="J10" s="613"/>
      <c r="K10" s="599"/>
      <c r="L10" s="47"/>
      <c r="M10" s="47"/>
      <c r="N10" s="51"/>
      <c r="O10" s="602"/>
      <c r="P10" s="540"/>
      <c r="Q10" s="599"/>
      <c r="R10" s="562"/>
      <c r="S10" s="47"/>
      <c r="T10" s="47"/>
      <c r="U10" s="47"/>
      <c r="V10" s="540"/>
      <c r="W10" s="565"/>
      <c r="X10" s="562"/>
      <c r="Y10" s="625"/>
      <c r="Z10" s="47"/>
      <c r="AA10" s="553"/>
      <c r="AB10" s="554"/>
      <c r="AC10" s="554"/>
      <c r="AD10" s="554"/>
      <c r="AE10" s="554"/>
      <c r="AF10" s="555"/>
    </row>
    <row r="11" spans="1:32" ht="27" customHeight="1" x14ac:dyDescent="0.2">
      <c r="A11" s="121" t="s">
        <v>44</v>
      </c>
      <c r="B11" s="39"/>
      <c r="C11" s="565"/>
      <c r="D11" s="540"/>
      <c r="E11" s="50"/>
      <c r="F11" s="562"/>
      <c r="G11" s="50"/>
      <c r="H11" s="50"/>
      <c r="I11" s="549" t="s">
        <v>24</v>
      </c>
      <c r="J11" s="549"/>
      <c r="K11" s="549"/>
      <c r="L11" s="549"/>
      <c r="M11" s="549"/>
      <c r="N11" s="549"/>
      <c r="O11" s="548" t="s">
        <v>24</v>
      </c>
      <c r="P11" s="549"/>
      <c r="Q11" s="549"/>
      <c r="R11" s="549"/>
      <c r="S11" s="549"/>
      <c r="T11" s="549"/>
      <c r="U11" s="549" t="s">
        <v>24</v>
      </c>
      <c r="V11" s="549"/>
      <c r="W11" s="549"/>
      <c r="X11" s="549"/>
      <c r="Y11" s="549"/>
      <c r="Z11" s="549"/>
      <c r="AA11" s="554"/>
      <c r="AB11" s="554"/>
      <c r="AC11" s="554"/>
      <c r="AD11" s="554"/>
      <c r="AE11" s="554"/>
      <c r="AF11" s="555"/>
    </row>
    <row r="12" spans="1:32" ht="15.75" customHeight="1" x14ac:dyDescent="0.2">
      <c r="A12" s="42" t="s">
        <v>43</v>
      </c>
      <c r="B12" s="39"/>
      <c r="C12" s="549" t="s">
        <v>24</v>
      </c>
      <c r="D12" s="549"/>
      <c r="E12" s="549"/>
      <c r="F12" s="549"/>
      <c r="G12" s="549"/>
      <c r="H12" s="549"/>
      <c r="I12" s="614" t="s">
        <v>206</v>
      </c>
      <c r="J12" s="538" t="s">
        <v>96</v>
      </c>
      <c r="K12" s="621" t="s">
        <v>85</v>
      </c>
      <c r="L12" s="600" t="s">
        <v>209</v>
      </c>
      <c r="M12" s="585" t="s">
        <v>580</v>
      </c>
      <c r="N12" s="51"/>
      <c r="O12" s="618" t="s">
        <v>97</v>
      </c>
      <c r="P12" s="619"/>
      <c r="Q12" s="619"/>
      <c r="R12" s="619"/>
      <c r="S12" s="619"/>
      <c r="T12" s="620"/>
      <c r="U12" s="614" t="s">
        <v>206</v>
      </c>
      <c r="V12" s="569" t="s">
        <v>4</v>
      </c>
      <c r="W12" s="563" t="s">
        <v>84</v>
      </c>
      <c r="X12" s="621" t="s">
        <v>85</v>
      </c>
      <c r="Y12" s="546" t="s">
        <v>3</v>
      </c>
      <c r="Z12" s="47"/>
      <c r="AA12" s="553"/>
      <c r="AB12" s="554"/>
      <c r="AC12" s="554"/>
      <c r="AD12" s="554"/>
      <c r="AE12" s="554"/>
      <c r="AF12" s="555"/>
    </row>
    <row r="13" spans="1:32" ht="15.75" customHeight="1" x14ac:dyDescent="0.2">
      <c r="A13" s="42" t="s">
        <v>45</v>
      </c>
      <c r="B13" s="39"/>
      <c r="C13" s="579" t="s">
        <v>175</v>
      </c>
      <c r="D13" s="580"/>
      <c r="E13" s="580"/>
      <c r="F13" s="580"/>
      <c r="G13" s="580"/>
      <c r="H13" s="581"/>
      <c r="I13" s="615"/>
      <c r="J13" s="539"/>
      <c r="K13" s="622"/>
      <c r="L13" s="601"/>
      <c r="M13" s="586"/>
      <c r="N13" s="51"/>
      <c r="O13" s="579"/>
      <c r="P13" s="580"/>
      <c r="Q13" s="580"/>
      <c r="R13" s="580"/>
      <c r="S13" s="580"/>
      <c r="T13" s="581"/>
      <c r="U13" s="615"/>
      <c r="V13" s="570"/>
      <c r="W13" s="564"/>
      <c r="X13" s="622"/>
      <c r="Y13" s="547"/>
      <c r="Z13" s="47"/>
      <c r="AA13" s="553"/>
      <c r="AB13" s="554"/>
      <c r="AC13" s="554"/>
      <c r="AD13" s="554"/>
      <c r="AE13" s="554"/>
      <c r="AF13" s="555"/>
    </row>
    <row r="14" spans="1:32" ht="15.75" customHeight="1" x14ac:dyDescent="0.2">
      <c r="A14" s="42" t="s">
        <v>46</v>
      </c>
      <c r="B14" s="39"/>
      <c r="C14" s="579"/>
      <c r="D14" s="580"/>
      <c r="E14" s="580"/>
      <c r="F14" s="580"/>
      <c r="G14" s="580"/>
      <c r="H14" s="581"/>
      <c r="I14" s="615"/>
      <c r="J14" s="539"/>
      <c r="K14" s="622"/>
      <c r="L14" s="601"/>
      <c r="M14" s="586"/>
      <c r="N14" s="51"/>
      <c r="O14" s="579"/>
      <c r="P14" s="580"/>
      <c r="Q14" s="580"/>
      <c r="R14" s="580"/>
      <c r="S14" s="580"/>
      <c r="T14" s="581"/>
      <c r="U14" s="615"/>
      <c r="V14" s="570"/>
      <c r="W14" s="564"/>
      <c r="X14" s="622"/>
      <c r="Y14" s="547"/>
      <c r="Z14" s="47"/>
      <c r="AA14" s="556"/>
      <c r="AB14" s="557"/>
      <c r="AC14" s="557"/>
      <c r="AD14" s="557"/>
      <c r="AE14" s="557"/>
      <c r="AF14" s="558"/>
    </row>
    <row r="15" spans="1:32" ht="15.75" customHeight="1" x14ac:dyDescent="0.2">
      <c r="A15" s="42" t="s">
        <v>47</v>
      </c>
      <c r="B15" s="39"/>
      <c r="C15" s="582"/>
      <c r="D15" s="583"/>
      <c r="E15" s="583"/>
      <c r="F15" s="583"/>
      <c r="G15" s="583"/>
      <c r="H15" s="584"/>
      <c r="I15" s="616"/>
      <c r="J15" s="540"/>
      <c r="K15" s="622"/>
      <c r="L15" s="602"/>
      <c r="M15" s="587"/>
      <c r="N15" s="51"/>
      <c r="O15" s="582"/>
      <c r="P15" s="583"/>
      <c r="Q15" s="583"/>
      <c r="R15" s="583"/>
      <c r="S15" s="583"/>
      <c r="T15" s="584"/>
      <c r="U15" s="616"/>
      <c r="V15" s="599"/>
      <c r="W15" s="565"/>
      <c r="X15" s="622"/>
      <c r="Y15" s="547"/>
      <c r="Z15" s="47"/>
      <c r="AA15" s="39"/>
      <c r="AB15" s="39"/>
      <c r="AC15" s="39"/>
      <c r="AD15" s="39"/>
      <c r="AE15" s="39"/>
      <c r="AF15" s="39"/>
    </row>
    <row r="16" spans="1:32" ht="15.75" customHeight="1" x14ac:dyDescent="0.2">
      <c r="A16" s="43" t="s">
        <v>64</v>
      </c>
      <c r="B16" s="39"/>
      <c r="C16" s="549" t="s">
        <v>56</v>
      </c>
      <c r="D16" s="549"/>
      <c r="E16" s="549"/>
      <c r="F16" s="549"/>
      <c r="G16" s="549"/>
      <c r="H16" s="549"/>
      <c r="I16" s="549" t="s">
        <v>56</v>
      </c>
      <c r="J16" s="549"/>
      <c r="K16" s="549"/>
      <c r="L16" s="549"/>
      <c r="M16" s="549"/>
      <c r="N16" s="549"/>
      <c r="O16" s="548" t="s">
        <v>56</v>
      </c>
      <c r="P16" s="549"/>
      <c r="Q16" s="549"/>
      <c r="R16" s="549"/>
      <c r="S16" s="549"/>
      <c r="T16" s="549"/>
      <c r="U16" s="549" t="s">
        <v>56</v>
      </c>
      <c r="V16" s="549"/>
      <c r="W16" s="549"/>
      <c r="X16" s="549"/>
      <c r="Y16" s="549"/>
      <c r="Z16" s="549"/>
      <c r="AA16" s="39"/>
      <c r="AB16" s="39"/>
      <c r="AC16" s="39"/>
      <c r="AD16" s="39"/>
      <c r="AE16" s="39"/>
      <c r="AF16" s="39"/>
    </row>
    <row r="17" spans="1:33" ht="15.75" customHeight="1" x14ac:dyDescent="0.2">
      <c r="A17" s="43" t="s">
        <v>65</v>
      </c>
      <c r="B17" s="39"/>
      <c r="C17" s="549"/>
      <c r="D17" s="549"/>
      <c r="E17" s="549"/>
      <c r="F17" s="549"/>
      <c r="G17" s="549"/>
      <c r="H17" s="549"/>
      <c r="I17" s="549"/>
      <c r="J17" s="549"/>
      <c r="K17" s="549"/>
      <c r="L17" s="549"/>
      <c r="M17" s="549"/>
      <c r="N17" s="549"/>
      <c r="O17" s="548"/>
      <c r="P17" s="549"/>
      <c r="Q17" s="549"/>
      <c r="R17" s="549"/>
      <c r="S17" s="549"/>
      <c r="T17" s="549"/>
      <c r="U17" s="549"/>
      <c r="V17" s="549"/>
      <c r="W17" s="549"/>
      <c r="X17" s="549"/>
      <c r="Y17" s="549"/>
      <c r="Z17" s="549"/>
      <c r="AA17" s="39"/>
      <c r="AB17" s="39"/>
      <c r="AC17" s="39"/>
      <c r="AD17" s="39"/>
      <c r="AE17" s="39"/>
      <c r="AF17" s="39"/>
    </row>
    <row r="18" spans="1:33" ht="15.75" customHeight="1" x14ac:dyDescent="0.2">
      <c r="A18" s="42" t="s">
        <v>87</v>
      </c>
      <c r="B18" s="39"/>
      <c r="C18" s="559" t="s">
        <v>79</v>
      </c>
      <c r="D18" s="569" t="s">
        <v>4</v>
      </c>
      <c r="E18" s="541" t="s">
        <v>207</v>
      </c>
      <c r="F18" s="596" t="s">
        <v>81</v>
      </c>
      <c r="G18" s="144"/>
      <c r="H18" s="51"/>
      <c r="I18" s="559" t="s">
        <v>79</v>
      </c>
      <c r="J18" s="538" t="s">
        <v>96</v>
      </c>
      <c r="K18" s="541" t="s">
        <v>207</v>
      </c>
      <c r="L18" s="563" t="s">
        <v>84</v>
      </c>
      <c r="M18" s="633" t="s">
        <v>73</v>
      </c>
      <c r="N18" s="51"/>
      <c r="O18" s="559" t="s">
        <v>79</v>
      </c>
      <c r="P18" s="538" t="s">
        <v>96</v>
      </c>
      <c r="Q18" s="47"/>
      <c r="R18" s="546" t="s">
        <v>3</v>
      </c>
      <c r="S18" s="47"/>
      <c r="T18" s="47"/>
      <c r="U18" s="560" t="s">
        <v>79</v>
      </c>
      <c r="V18" s="538" t="s">
        <v>96</v>
      </c>
      <c r="W18" s="541" t="s">
        <v>207</v>
      </c>
      <c r="X18" s="547" t="s">
        <v>3</v>
      </c>
      <c r="Y18" s="47"/>
      <c r="Z18" s="47"/>
      <c r="AA18" s="39"/>
      <c r="AB18" s="39"/>
      <c r="AC18" s="39"/>
      <c r="AD18" s="39"/>
      <c r="AE18" s="39"/>
      <c r="AF18" s="39"/>
    </row>
    <row r="19" spans="1:33" ht="15.75" customHeight="1" x14ac:dyDescent="0.2">
      <c r="A19" s="42" t="s">
        <v>88</v>
      </c>
      <c r="B19" s="39"/>
      <c r="C19" s="560"/>
      <c r="D19" s="570"/>
      <c r="E19" s="542"/>
      <c r="F19" s="597"/>
      <c r="G19" s="50"/>
      <c r="H19" s="51"/>
      <c r="I19" s="560"/>
      <c r="J19" s="539"/>
      <c r="K19" s="542"/>
      <c r="L19" s="564"/>
      <c r="M19" s="634"/>
      <c r="N19" s="51"/>
      <c r="O19" s="560"/>
      <c r="P19" s="539"/>
      <c r="Q19" s="47"/>
      <c r="R19" s="547"/>
      <c r="S19" s="47"/>
      <c r="T19" s="47"/>
      <c r="U19" s="560"/>
      <c r="V19" s="539"/>
      <c r="W19" s="542"/>
      <c r="X19" s="547"/>
      <c r="Y19" s="47"/>
      <c r="Z19" s="47"/>
      <c r="AA19" s="39"/>
      <c r="AB19" s="39"/>
      <c r="AC19" s="39"/>
      <c r="AD19" s="39"/>
      <c r="AE19" s="39"/>
      <c r="AF19" s="39"/>
    </row>
    <row r="20" spans="1:33" ht="15.75" customHeight="1" x14ac:dyDescent="0.2">
      <c r="A20" s="42" t="s">
        <v>89</v>
      </c>
      <c r="B20" s="39"/>
      <c r="C20" s="560"/>
      <c r="D20" s="570"/>
      <c r="E20" s="542"/>
      <c r="F20" s="597"/>
      <c r="G20" s="50"/>
      <c r="H20" s="51"/>
      <c r="I20" s="560"/>
      <c r="J20" s="539"/>
      <c r="K20" s="542"/>
      <c r="L20" s="564"/>
      <c r="M20" s="634"/>
      <c r="N20" s="51"/>
      <c r="O20" s="560"/>
      <c r="P20" s="539"/>
      <c r="Q20" s="47"/>
      <c r="R20" s="547"/>
      <c r="S20" s="47"/>
      <c r="T20" s="47"/>
      <c r="U20" s="560"/>
      <c r="V20" s="539"/>
      <c r="W20" s="542"/>
      <c r="X20" s="547"/>
      <c r="Y20" s="47"/>
      <c r="Z20" s="47"/>
      <c r="AA20" s="39"/>
      <c r="AB20" s="39"/>
      <c r="AC20" s="39"/>
      <c r="AD20" s="39"/>
      <c r="AE20" s="39"/>
      <c r="AF20" s="39"/>
    </row>
    <row r="21" spans="1:33" ht="16.5" customHeight="1" x14ac:dyDescent="0.2">
      <c r="A21" s="42" t="s">
        <v>90</v>
      </c>
      <c r="B21" s="39"/>
      <c r="C21" s="560"/>
      <c r="D21" s="570"/>
      <c r="E21" s="543"/>
      <c r="F21" s="598"/>
      <c r="G21" s="152"/>
      <c r="H21" s="51"/>
      <c r="I21" s="560"/>
      <c r="J21" s="540"/>
      <c r="K21" s="543"/>
      <c r="L21" s="565"/>
      <c r="M21" s="634"/>
      <c r="N21" s="51"/>
      <c r="O21" s="561"/>
      <c r="P21" s="540"/>
      <c r="Q21" s="47"/>
      <c r="R21" s="547"/>
      <c r="S21" s="47"/>
      <c r="T21" s="47"/>
      <c r="U21" s="561"/>
      <c r="V21" s="539"/>
      <c r="W21" s="543"/>
      <c r="X21" s="562"/>
      <c r="Y21" s="47"/>
      <c r="Z21" s="47"/>
      <c r="AA21" s="39"/>
      <c r="AB21" s="39"/>
      <c r="AC21" s="39"/>
      <c r="AD21" s="39"/>
      <c r="AE21" s="39"/>
      <c r="AF21" s="39"/>
    </row>
    <row r="22" spans="1:33" ht="25.5" x14ac:dyDescent="0.25">
      <c r="A22" s="122" t="s">
        <v>48</v>
      </c>
      <c r="B22" s="39"/>
      <c r="C22" s="549" t="s">
        <v>24</v>
      </c>
      <c r="D22" s="549"/>
      <c r="E22" s="549"/>
      <c r="F22" s="549"/>
      <c r="G22" s="549"/>
      <c r="H22" s="549"/>
      <c r="I22" s="549" t="s">
        <v>24</v>
      </c>
      <c r="J22" s="549"/>
      <c r="K22" s="549"/>
      <c r="L22" s="549"/>
      <c r="M22" s="549"/>
      <c r="N22" s="549"/>
      <c r="O22" s="548" t="s">
        <v>24</v>
      </c>
      <c r="P22" s="549"/>
      <c r="Q22" s="549"/>
      <c r="R22" s="549"/>
      <c r="S22" s="549"/>
      <c r="T22" s="549"/>
      <c r="U22" s="549" t="s">
        <v>24</v>
      </c>
      <c r="V22" s="549"/>
      <c r="W22" s="549"/>
      <c r="X22" s="549"/>
      <c r="Y22" s="549"/>
      <c r="Z22" s="549"/>
      <c r="AA22" s="39"/>
      <c r="AB22" s="136" t="s">
        <v>176</v>
      </c>
      <c r="AC22" s="137"/>
      <c r="AD22" s="137"/>
      <c r="AE22" s="137"/>
      <c r="AF22" s="137"/>
      <c r="AG22" s="137"/>
    </row>
    <row r="23" spans="1:33" ht="15.75" customHeight="1" x14ac:dyDescent="0.25">
      <c r="A23" s="42" t="s">
        <v>39</v>
      </c>
      <c r="B23" s="574" t="s">
        <v>100</v>
      </c>
      <c r="C23" s="614" t="s">
        <v>206</v>
      </c>
      <c r="D23" s="539" t="s">
        <v>96</v>
      </c>
      <c r="E23" s="547" t="s">
        <v>3</v>
      </c>
      <c r="F23" s="621" t="s">
        <v>85</v>
      </c>
      <c r="G23" s="544" t="s">
        <v>77</v>
      </c>
      <c r="H23" s="47"/>
      <c r="I23" s="560" t="s">
        <v>79</v>
      </c>
      <c r="J23" s="569" t="s">
        <v>4</v>
      </c>
      <c r="K23" s="547" t="s">
        <v>3</v>
      </c>
      <c r="L23" s="47"/>
      <c r="M23" s="544" t="s">
        <v>77</v>
      </c>
      <c r="N23" s="51"/>
      <c r="O23" s="47"/>
      <c r="P23" s="560" t="s">
        <v>79</v>
      </c>
      <c r="Q23" s="538" t="s">
        <v>96</v>
      </c>
      <c r="R23" s="541" t="s">
        <v>207</v>
      </c>
      <c r="S23" s="544" t="s">
        <v>77</v>
      </c>
      <c r="T23" s="546" t="s">
        <v>3</v>
      </c>
      <c r="U23" s="627" t="s">
        <v>211</v>
      </c>
      <c r="V23" s="569" t="s">
        <v>4</v>
      </c>
      <c r="W23" s="563" t="s">
        <v>84</v>
      </c>
      <c r="X23" s="546" t="s">
        <v>3</v>
      </c>
      <c r="Y23" s="47"/>
      <c r="Z23" s="47"/>
      <c r="AA23" s="39"/>
      <c r="AB23" s="137" t="s">
        <v>177</v>
      </c>
      <c r="AC23" s="137"/>
      <c r="AD23" s="137"/>
      <c r="AE23" s="137"/>
      <c r="AF23" s="137"/>
      <c r="AG23" s="137"/>
    </row>
    <row r="24" spans="1:33" ht="15.75" customHeight="1" x14ac:dyDescent="0.25">
      <c r="A24" s="42" t="s">
        <v>40</v>
      </c>
      <c r="B24" s="575"/>
      <c r="C24" s="615"/>
      <c r="D24" s="539"/>
      <c r="E24" s="547"/>
      <c r="F24" s="622"/>
      <c r="G24" s="544"/>
      <c r="H24" s="47"/>
      <c r="I24" s="560"/>
      <c r="J24" s="570"/>
      <c r="K24" s="547"/>
      <c r="L24" s="47"/>
      <c r="M24" s="544"/>
      <c r="N24" s="51"/>
      <c r="O24" s="47"/>
      <c r="P24" s="560"/>
      <c r="Q24" s="539"/>
      <c r="R24" s="542"/>
      <c r="S24" s="544"/>
      <c r="T24" s="547"/>
      <c r="U24" s="628"/>
      <c r="V24" s="570"/>
      <c r="W24" s="564"/>
      <c r="X24" s="547"/>
      <c r="Y24" s="47"/>
      <c r="Z24" s="47"/>
      <c r="AA24" s="39"/>
      <c r="AB24" s="137" t="s">
        <v>644</v>
      </c>
      <c r="AC24" s="137"/>
      <c r="AD24" s="137"/>
      <c r="AE24" s="137"/>
      <c r="AF24" s="137"/>
      <c r="AG24" s="137"/>
    </row>
    <row r="25" spans="1:33" ht="15.75" customHeight="1" x14ac:dyDescent="0.25">
      <c r="A25" s="42" t="s">
        <v>62</v>
      </c>
      <c r="B25" s="575"/>
      <c r="C25" s="615"/>
      <c r="D25" s="539"/>
      <c r="E25" s="547"/>
      <c r="F25" s="622"/>
      <c r="G25" s="544"/>
      <c r="H25" s="47"/>
      <c r="I25" s="560"/>
      <c r="J25" s="570"/>
      <c r="K25" s="547"/>
      <c r="L25" s="47"/>
      <c r="M25" s="544"/>
      <c r="N25" s="51"/>
      <c r="O25" s="47"/>
      <c r="P25" s="560"/>
      <c r="Q25" s="539"/>
      <c r="R25" s="542"/>
      <c r="S25" s="544"/>
      <c r="T25" s="547"/>
      <c r="U25" s="628"/>
      <c r="V25" s="570"/>
      <c r="W25" s="564"/>
      <c r="X25" s="547"/>
      <c r="Y25" s="47"/>
      <c r="Z25" s="47"/>
      <c r="AA25" s="39"/>
      <c r="AB25" s="137" t="s">
        <v>643</v>
      </c>
      <c r="AC25" s="137"/>
      <c r="AD25" s="137"/>
      <c r="AE25" s="137"/>
      <c r="AF25" s="137"/>
      <c r="AG25" s="137"/>
    </row>
    <row r="26" spans="1:33" ht="16.5" customHeight="1" x14ac:dyDescent="0.25">
      <c r="A26" s="42" t="s">
        <v>63</v>
      </c>
      <c r="B26" s="47"/>
      <c r="C26" s="616"/>
      <c r="D26" s="540"/>
      <c r="E26" s="562"/>
      <c r="F26" s="622"/>
      <c r="G26" s="545"/>
      <c r="H26" s="47"/>
      <c r="I26" s="561"/>
      <c r="J26" s="599"/>
      <c r="K26" s="562"/>
      <c r="L26" s="47"/>
      <c r="M26" s="545"/>
      <c r="N26" s="51"/>
      <c r="O26" s="47"/>
      <c r="P26" s="561"/>
      <c r="Q26" s="540"/>
      <c r="R26" s="543"/>
      <c r="S26" s="545"/>
      <c r="T26" s="547"/>
      <c r="U26" s="629"/>
      <c r="V26" s="570"/>
      <c r="W26" s="565"/>
      <c r="X26" s="547"/>
      <c r="Y26" s="47"/>
      <c r="Z26" s="47"/>
      <c r="AA26" s="39"/>
      <c r="AB26" s="137" t="s">
        <v>178</v>
      </c>
      <c r="AC26" s="137"/>
      <c r="AD26" s="137"/>
      <c r="AE26" s="137"/>
      <c r="AF26" s="137"/>
      <c r="AG26" s="137"/>
    </row>
    <row r="27" spans="1:33" ht="15.75" customHeight="1" x14ac:dyDescent="0.25">
      <c r="A27" s="43" t="s">
        <v>49</v>
      </c>
      <c r="B27" s="576" t="s">
        <v>99</v>
      </c>
      <c r="C27" s="588" t="s">
        <v>75</v>
      </c>
      <c r="D27" s="589"/>
      <c r="E27" s="594" t="s">
        <v>568</v>
      </c>
      <c r="F27" s="594"/>
      <c r="G27" s="594"/>
      <c r="H27" s="159"/>
      <c r="I27" s="549" t="s">
        <v>75</v>
      </c>
      <c r="J27" s="549"/>
      <c r="K27" s="549"/>
      <c r="L27" s="549"/>
      <c r="M27" s="549"/>
      <c r="N27" s="549"/>
      <c r="O27" s="48"/>
      <c r="P27" s="48"/>
      <c r="Q27" s="48"/>
      <c r="R27" s="48"/>
      <c r="S27" s="48"/>
      <c r="T27" s="48"/>
      <c r="U27" s="549" t="s">
        <v>75</v>
      </c>
      <c r="V27" s="549"/>
      <c r="W27" s="549"/>
      <c r="X27" s="549"/>
      <c r="Y27" s="549"/>
      <c r="Z27" s="549"/>
      <c r="AA27" s="39"/>
      <c r="AB27" s="137" t="s">
        <v>179</v>
      </c>
      <c r="AC27" s="137"/>
      <c r="AD27" s="137"/>
      <c r="AE27" s="137"/>
      <c r="AF27" s="137"/>
      <c r="AG27" s="137"/>
    </row>
    <row r="28" spans="1:33" ht="15.75" customHeight="1" x14ac:dyDescent="0.25">
      <c r="A28" s="43" t="s">
        <v>50</v>
      </c>
      <c r="B28" s="577"/>
      <c r="C28" s="590"/>
      <c r="D28" s="591"/>
      <c r="E28" s="594"/>
      <c r="F28" s="594"/>
      <c r="G28" s="594"/>
      <c r="H28" s="160"/>
      <c r="I28" s="549"/>
      <c r="J28" s="549"/>
      <c r="K28" s="549"/>
      <c r="L28" s="549"/>
      <c r="M28" s="549"/>
      <c r="N28" s="549"/>
      <c r="O28" s="550" t="s">
        <v>212</v>
      </c>
      <c r="P28" s="551"/>
      <c r="Q28" s="551"/>
      <c r="R28" s="551"/>
      <c r="S28" s="551"/>
      <c r="T28" s="552"/>
      <c r="U28" s="549"/>
      <c r="V28" s="549"/>
      <c r="W28" s="549"/>
      <c r="X28" s="549"/>
      <c r="Y28" s="549"/>
      <c r="Z28" s="549"/>
      <c r="AA28" s="39"/>
      <c r="AB28" s="502" t="s">
        <v>186</v>
      </c>
      <c r="AC28" s="137"/>
      <c r="AD28" s="137"/>
      <c r="AE28" s="137"/>
      <c r="AF28" s="137"/>
      <c r="AG28" s="137"/>
    </row>
    <row r="29" spans="1:33" ht="15.75" customHeight="1" x14ac:dyDescent="0.25">
      <c r="A29" s="43" t="s">
        <v>51</v>
      </c>
      <c r="B29" s="578"/>
      <c r="C29" s="592"/>
      <c r="D29" s="593"/>
      <c r="E29" s="595"/>
      <c r="F29" s="595"/>
      <c r="G29" s="595"/>
      <c r="H29" s="161"/>
      <c r="I29" s="549"/>
      <c r="J29" s="549"/>
      <c r="K29" s="549"/>
      <c r="L29" s="549"/>
      <c r="M29" s="549"/>
      <c r="N29" s="549"/>
      <c r="O29" s="553"/>
      <c r="P29" s="554"/>
      <c r="Q29" s="554"/>
      <c r="R29" s="554"/>
      <c r="S29" s="554"/>
      <c r="T29" s="555"/>
      <c r="U29" s="549"/>
      <c r="V29" s="549"/>
      <c r="W29" s="549"/>
      <c r="X29" s="549"/>
      <c r="Y29" s="549"/>
      <c r="Z29" s="549"/>
      <c r="AA29" s="39"/>
      <c r="AB29" s="137"/>
      <c r="AC29" s="137"/>
      <c r="AD29" s="137"/>
      <c r="AE29" s="137"/>
      <c r="AF29" s="137"/>
      <c r="AG29" s="137"/>
    </row>
    <row r="30" spans="1:33" ht="15.75" customHeight="1" x14ac:dyDescent="0.2">
      <c r="A30" s="42" t="s">
        <v>52</v>
      </c>
      <c r="B30" s="47"/>
      <c r="C30" s="566" t="s">
        <v>569</v>
      </c>
      <c r="D30" s="566"/>
      <c r="E30" s="566"/>
      <c r="F30" s="566"/>
      <c r="G30" s="566"/>
      <c r="H30" s="51"/>
      <c r="I30" s="563" t="s">
        <v>84</v>
      </c>
      <c r="J30" s="538" t="s">
        <v>96</v>
      </c>
      <c r="K30" s="547" t="s">
        <v>3</v>
      </c>
      <c r="L30" s="47"/>
      <c r="M30" s="47"/>
      <c r="N30" s="51"/>
      <c r="O30" s="553"/>
      <c r="P30" s="554"/>
      <c r="Q30" s="554"/>
      <c r="R30" s="554"/>
      <c r="S30" s="554"/>
      <c r="T30" s="555"/>
      <c r="U30" s="608" t="s">
        <v>99</v>
      </c>
      <c r="V30" s="47"/>
      <c r="W30" s="47"/>
      <c r="X30" s="47"/>
      <c r="Y30" s="47"/>
      <c r="Z30" s="47"/>
      <c r="AA30" s="39"/>
      <c r="AB30" s="39"/>
      <c r="AC30" s="39"/>
      <c r="AD30" s="39"/>
      <c r="AE30" s="39"/>
      <c r="AF30" s="39"/>
    </row>
    <row r="31" spans="1:33" ht="15.75" customHeight="1" x14ac:dyDescent="0.2">
      <c r="A31" s="42" t="s">
        <v>53</v>
      </c>
      <c r="B31" s="47"/>
      <c r="C31" s="567"/>
      <c r="D31" s="567"/>
      <c r="E31" s="567"/>
      <c r="F31" s="567"/>
      <c r="G31" s="567"/>
      <c r="H31" s="51"/>
      <c r="I31" s="564"/>
      <c r="J31" s="539"/>
      <c r="K31" s="547"/>
      <c r="L31" s="47"/>
      <c r="M31" s="47"/>
      <c r="N31" s="51"/>
      <c r="O31" s="556"/>
      <c r="P31" s="557"/>
      <c r="Q31" s="557"/>
      <c r="R31" s="557"/>
      <c r="S31" s="557"/>
      <c r="T31" s="558"/>
      <c r="U31" s="609"/>
      <c r="V31" s="47"/>
      <c r="W31" s="47"/>
      <c r="X31" s="47"/>
      <c r="Y31" s="47"/>
      <c r="Z31" s="47"/>
      <c r="AA31" s="39"/>
      <c r="AB31" s="39"/>
      <c r="AC31" s="39"/>
      <c r="AD31" s="39"/>
      <c r="AE31" s="39"/>
      <c r="AF31" s="39"/>
    </row>
    <row r="32" spans="1:33" ht="15.75" customHeight="1" x14ac:dyDescent="0.2">
      <c r="A32" s="42" t="s">
        <v>54</v>
      </c>
      <c r="B32" s="47"/>
      <c r="C32" s="568"/>
      <c r="D32" s="568"/>
      <c r="E32" s="568"/>
      <c r="F32" s="568"/>
      <c r="G32" s="568"/>
      <c r="H32" s="51"/>
      <c r="I32" s="564"/>
      <c r="J32" s="539"/>
      <c r="K32" s="547"/>
      <c r="L32" s="47"/>
      <c r="M32" s="47"/>
      <c r="N32" s="51"/>
      <c r="O32" s="47"/>
      <c r="P32" s="47"/>
      <c r="Q32" s="47"/>
      <c r="R32" s="47"/>
      <c r="S32" s="47"/>
      <c r="T32" s="47"/>
      <c r="U32" s="609"/>
      <c r="V32" s="47"/>
      <c r="W32" s="47"/>
      <c r="X32" s="47"/>
      <c r="Y32" s="47"/>
      <c r="Z32" s="47"/>
      <c r="AA32" s="39"/>
      <c r="AB32" s="39"/>
      <c r="AC32" s="39"/>
      <c r="AD32" s="39"/>
      <c r="AE32" s="39"/>
      <c r="AF32" s="39"/>
    </row>
    <row r="33" spans="1:32" ht="15.75" customHeight="1" x14ac:dyDescent="0.2">
      <c r="A33" s="42" t="s">
        <v>55</v>
      </c>
      <c r="B33" s="47"/>
      <c r="C33" s="566" t="s">
        <v>570</v>
      </c>
      <c r="D33" s="566"/>
      <c r="E33" s="566"/>
      <c r="F33" s="566"/>
      <c r="G33" s="566"/>
      <c r="H33" s="51"/>
      <c r="I33" s="565"/>
      <c r="J33" s="540"/>
      <c r="K33" s="562"/>
      <c r="L33" s="47"/>
      <c r="M33" s="47"/>
      <c r="N33" s="51"/>
      <c r="O33" s="47"/>
      <c r="P33" s="47"/>
      <c r="Q33" s="47"/>
      <c r="R33" s="47"/>
      <c r="S33" s="47"/>
      <c r="T33" s="47"/>
      <c r="U33" s="610"/>
      <c r="V33" s="47"/>
      <c r="W33" s="47"/>
      <c r="X33" s="47"/>
      <c r="Y33" s="47"/>
      <c r="Z33" s="47"/>
      <c r="AA33" s="39"/>
      <c r="AB33" s="39"/>
      <c r="AC33" s="39"/>
      <c r="AD33" s="39"/>
      <c r="AE33" s="39"/>
      <c r="AF33" s="39"/>
    </row>
    <row r="34" spans="1:32" ht="15.75" x14ac:dyDescent="0.2">
      <c r="A34" s="45" t="s">
        <v>67</v>
      </c>
      <c r="B34" s="46"/>
      <c r="C34" s="567"/>
      <c r="D34" s="567"/>
      <c r="E34" s="567"/>
      <c r="F34" s="567"/>
      <c r="G34" s="567"/>
      <c r="H34" s="53"/>
      <c r="I34" s="52"/>
      <c r="J34" s="46"/>
      <c r="K34" s="46"/>
      <c r="L34" s="46"/>
      <c r="M34" s="46"/>
      <c r="N34" s="53"/>
      <c r="O34" s="46"/>
      <c r="P34" s="46"/>
      <c r="Q34" s="46"/>
      <c r="R34" s="46"/>
      <c r="S34" s="46"/>
      <c r="T34" s="53"/>
      <c r="U34" s="52"/>
      <c r="V34" s="46"/>
      <c r="W34" s="46"/>
      <c r="X34" s="46"/>
      <c r="Y34" s="46"/>
      <c r="Z34" s="53"/>
      <c r="AA34" s="39"/>
      <c r="AB34" s="39"/>
      <c r="AC34" s="39"/>
      <c r="AD34" s="39"/>
      <c r="AE34" s="39"/>
      <c r="AF34" s="39"/>
    </row>
    <row r="35" spans="1:32" ht="15.75" x14ac:dyDescent="0.2">
      <c r="A35" s="150" t="s">
        <v>68</v>
      </c>
      <c r="B35" s="49"/>
      <c r="C35" s="568"/>
      <c r="D35" s="568"/>
      <c r="E35" s="568"/>
      <c r="F35" s="568"/>
      <c r="G35" s="568"/>
      <c r="H35" s="111"/>
      <c r="I35" s="110"/>
      <c r="J35" s="49"/>
      <c r="K35" s="49"/>
      <c r="L35" s="49"/>
      <c r="M35" s="49"/>
      <c r="N35" s="111"/>
      <c r="O35" s="49"/>
      <c r="P35" s="49"/>
      <c r="Q35" s="49"/>
      <c r="R35" s="49"/>
      <c r="S35" s="49"/>
      <c r="T35" s="111"/>
      <c r="U35" s="110"/>
      <c r="V35" s="49"/>
      <c r="W35" s="49"/>
      <c r="X35" s="49"/>
      <c r="Y35" s="49"/>
      <c r="Z35" s="54"/>
      <c r="AA35" s="40"/>
      <c r="AB35" s="40"/>
      <c r="AC35" s="40"/>
      <c r="AD35" s="40"/>
      <c r="AE35" s="40"/>
      <c r="AF35" s="40"/>
    </row>
    <row r="36" spans="1:32" x14ac:dyDescent="0.2">
      <c r="A36" s="151"/>
      <c r="B36" s="108"/>
      <c r="C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</row>
    <row r="37" spans="1:32" s="124" customFormat="1" ht="27" customHeight="1" x14ac:dyDescent="0.35">
      <c r="A37" s="537" t="s">
        <v>182</v>
      </c>
      <c r="B37" s="537"/>
      <c r="C37" s="537"/>
      <c r="D37" s="537"/>
      <c r="E37" s="537"/>
      <c r="F37" s="537"/>
      <c r="G37" s="537"/>
      <c r="H37" s="537"/>
      <c r="I37" s="537"/>
      <c r="J37" s="537"/>
      <c r="K37" s="537"/>
      <c r="L37" s="537"/>
      <c r="M37" s="537"/>
      <c r="N37" s="537"/>
      <c r="O37" s="537"/>
      <c r="P37" s="537"/>
      <c r="Q37" s="537"/>
      <c r="R37" s="537"/>
      <c r="S37" s="537"/>
      <c r="T37" s="537"/>
      <c r="U37" s="537"/>
      <c r="V37" s="537"/>
      <c r="W37" s="537"/>
      <c r="X37" s="537"/>
      <c r="Y37" s="537"/>
      <c r="Z37" s="123"/>
      <c r="AA37" s="123"/>
      <c r="AB37" s="123"/>
      <c r="AC37" s="123"/>
      <c r="AD37" s="123"/>
      <c r="AE37" s="123"/>
      <c r="AF37" s="123"/>
    </row>
    <row r="38" spans="1:32" ht="23.25" x14ac:dyDescent="0.35">
      <c r="A38" s="151"/>
      <c r="B38" s="142"/>
      <c r="C38" s="108"/>
      <c r="D38" s="112"/>
      <c r="E38" s="112"/>
      <c r="F38" s="112"/>
      <c r="G38" s="112"/>
      <c r="H38" s="112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</row>
    <row r="39" spans="1:32" ht="15" customHeight="1" x14ac:dyDescent="0.2">
      <c r="A39" s="55"/>
      <c r="B39" s="58" t="s">
        <v>103</v>
      </c>
      <c r="C39" s="630" t="s">
        <v>99</v>
      </c>
      <c r="D39" s="607" t="s">
        <v>105</v>
      </c>
      <c r="E39" s="606"/>
      <c r="F39" s="606"/>
      <c r="G39" s="606"/>
      <c r="H39" s="606"/>
      <c r="O39" s="36"/>
    </row>
    <row r="40" spans="1:32" ht="15" customHeight="1" x14ac:dyDescent="0.2">
      <c r="B40" s="57"/>
      <c r="C40" s="630"/>
      <c r="D40" s="607"/>
      <c r="E40" s="606"/>
      <c r="F40" s="606"/>
      <c r="G40" s="606"/>
      <c r="H40" s="606"/>
      <c r="I40" s="35"/>
      <c r="J40" s="35"/>
      <c r="K40" s="35"/>
      <c r="L40" s="35"/>
      <c r="M40" s="35"/>
      <c r="N40" s="35"/>
      <c r="O40" s="3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F40" s="35"/>
    </row>
    <row r="41" spans="1:32" ht="15" customHeight="1" x14ac:dyDescent="0.2">
      <c r="A41" s="55"/>
      <c r="B41" s="57"/>
      <c r="C41" s="630"/>
      <c r="D41" s="607"/>
      <c r="E41" s="606"/>
      <c r="F41" s="606"/>
      <c r="G41" s="606"/>
      <c r="H41" s="606"/>
    </row>
    <row r="42" spans="1:32" ht="15" customHeight="1" x14ac:dyDescent="0.2">
      <c r="B42" s="57"/>
      <c r="C42" s="630"/>
      <c r="D42" s="607"/>
      <c r="E42" s="606"/>
      <c r="F42" s="606"/>
      <c r="G42" s="606"/>
      <c r="H42" s="606"/>
    </row>
    <row r="43" spans="1:32" ht="15" customHeight="1" x14ac:dyDescent="0.2">
      <c r="B43" s="57"/>
      <c r="C43" s="596" t="s">
        <v>81</v>
      </c>
      <c r="D43" s="606" t="s">
        <v>106</v>
      </c>
      <c r="E43" s="606"/>
      <c r="F43" s="606"/>
      <c r="G43" s="606"/>
      <c r="H43" s="606"/>
    </row>
    <row r="44" spans="1:32" ht="15" customHeight="1" x14ac:dyDescent="0.2">
      <c r="B44" s="57"/>
      <c r="C44" s="597"/>
      <c r="D44" s="606"/>
      <c r="E44" s="606"/>
      <c r="F44" s="606"/>
      <c r="G44" s="606"/>
      <c r="H44" s="606"/>
    </row>
    <row r="45" spans="1:32" ht="15" customHeight="1" x14ac:dyDescent="0.2">
      <c r="B45" s="57"/>
      <c r="C45" s="597"/>
      <c r="D45" s="606"/>
      <c r="E45" s="606"/>
      <c r="F45" s="606"/>
      <c r="G45" s="606"/>
      <c r="H45" s="606"/>
    </row>
    <row r="46" spans="1:32" ht="15" customHeight="1" x14ac:dyDescent="0.2">
      <c r="B46" s="57"/>
      <c r="C46" s="598"/>
      <c r="D46" s="606"/>
      <c r="E46" s="606"/>
      <c r="F46" s="606"/>
      <c r="G46" s="606"/>
      <c r="H46" s="606"/>
    </row>
    <row r="47" spans="1:32" ht="54" customHeight="1" x14ac:dyDescent="0.2">
      <c r="B47" s="57"/>
      <c r="C47" s="389" t="s">
        <v>101</v>
      </c>
      <c r="D47" s="607" t="s">
        <v>107</v>
      </c>
      <c r="E47" s="606"/>
      <c r="F47" s="606"/>
      <c r="G47" s="606"/>
      <c r="H47" s="606"/>
    </row>
    <row r="48" spans="1:32" ht="15" customHeight="1" x14ac:dyDescent="0.35">
      <c r="A48" s="151"/>
      <c r="B48" s="388"/>
      <c r="C48" s="108"/>
      <c r="D48" s="112"/>
      <c r="E48" s="112"/>
      <c r="F48" s="112"/>
      <c r="G48" s="112"/>
      <c r="H48" s="112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385"/>
      <c r="AA48" s="385"/>
      <c r="AB48" s="385"/>
      <c r="AC48" s="385"/>
      <c r="AD48" s="385"/>
      <c r="AE48" s="385"/>
      <c r="AF48" s="385"/>
    </row>
    <row r="49" spans="1:32" ht="15" customHeight="1" x14ac:dyDescent="0.2">
      <c r="A49" s="386"/>
      <c r="B49" s="57"/>
      <c r="C49" s="614" t="s">
        <v>206</v>
      </c>
      <c r="D49" s="388"/>
      <c r="E49" s="387"/>
      <c r="F49" s="387"/>
      <c r="G49" s="387"/>
      <c r="H49" s="387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</row>
    <row r="50" spans="1:32" ht="15" customHeight="1" x14ac:dyDescent="0.2">
      <c r="A50" s="386"/>
      <c r="B50" s="57"/>
      <c r="C50" s="615"/>
      <c r="D50" s="388"/>
      <c r="E50" s="387"/>
      <c r="F50" s="387"/>
      <c r="G50" s="387"/>
      <c r="H50" s="387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  <c r="AF50" s="385"/>
    </row>
    <row r="51" spans="1:32" ht="15" customHeight="1" x14ac:dyDescent="0.2">
      <c r="A51" s="386"/>
      <c r="B51" s="57"/>
      <c r="C51" s="615"/>
      <c r="D51" s="388"/>
      <c r="E51" s="387"/>
      <c r="F51" s="387"/>
      <c r="G51" s="387"/>
      <c r="H51" s="387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</row>
    <row r="52" spans="1:32" ht="15" customHeight="1" x14ac:dyDescent="0.2">
      <c r="B52" s="56"/>
      <c r="C52" s="616"/>
      <c r="D52" s="113"/>
      <c r="E52" s="113"/>
      <c r="F52" s="113"/>
      <c r="G52" s="114"/>
      <c r="H52" s="115"/>
    </row>
    <row r="53" spans="1:32" ht="15" customHeight="1" x14ac:dyDescent="0.35">
      <c r="A53" s="151"/>
      <c r="B53" s="388"/>
      <c r="C53" s="108"/>
      <c r="D53" s="112"/>
      <c r="E53" s="112"/>
      <c r="F53" s="112"/>
      <c r="G53" s="112"/>
      <c r="H53" s="112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385"/>
      <c r="AA53" s="385"/>
      <c r="AB53" s="385"/>
      <c r="AC53" s="385"/>
      <c r="AD53" s="385"/>
      <c r="AE53" s="385"/>
      <c r="AF53" s="385"/>
    </row>
    <row r="54" spans="1:32" ht="15" customHeight="1" x14ac:dyDescent="0.25">
      <c r="B54" s="58" t="s">
        <v>104</v>
      </c>
      <c r="C54" s="623" t="s">
        <v>210</v>
      </c>
      <c r="D54" s="607" t="s">
        <v>108</v>
      </c>
      <c r="E54" s="606"/>
      <c r="F54" s="606"/>
      <c r="G54" s="606"/>
      <c r="H54" s="606"/>
      <c r="I54" s="35"/>
      <c r="J54" s="35"/>
      <c r="K54" s="35"/>
      <c r="L54" s="35"/>
      <c r="M54" s="35"/>
      <c r="N54" s="35"/>
      <c r="O54" s="35"/>
      <c r="P54" s="1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F54" s="35"/>
    </row>
    <row r="55" spans="1:32" ht="15" customHeight="1" x14ac:dyDescent="0.2">
      <c r="B55" s="57"/>
      <c r="C55" s="624"/>
      <c r="D55" s="607"/>
      <c r="E55" s="606"/>
      <c r="F55" s="606"/>
      <c r="G55" s="606"/>
      <c r="H55" s="606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F55" s="35"/>
    </row>
    <row r="56" spans="1:32" ht="15" customHeight="1" x14ac:dyDescent="0.2">
      <c r="B56" s="57"/>
      <c r="C56" s="624"/>
      <c r="D56" s="607"/>
      <c r="E56" s="606"/>
      <c r="F56" s="606"/>
      <c r="G56" s="606"/>
      <c r="H56" s="606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F56" s="35"/>
    </row>
    <row r="57" spans="1:32" ht="15" customHeight="1" x14ac:dyDescent="0.2">
      <c r="B57" s="57"/>
      <c r="C57" s="625"/>
      <c r="D57" s="607"/>
      <c r="E57" s="606"/>
      <c r="F57" s="606"/>
      <c r="G57" s="606"/>
      <c r="H57" s="606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F57" s="35"/>
    </row>
    <row r="58" spans="1:32" ht="15" customHeight="1" x14ac:dyDescent="0.2">
      <c r="B58" s="57"/>
      <c r="C58" s="626" t="s">
        <v>22</v>
      </c>
      <c r="D58" s="607" t="s">
        <v>109</v>
      </c>
      <c r="E58" s="606"/>
      <c r="F58" s="606"/>
      <c r="G58" s="606"/>
      <c r="H58" s="606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F58" s="35"/>
    </row>
    <row r="59" spans="1:32" ht="15" customHeight="1" x14ac:dyDescent="0.2">
      <c r="B59" s="57"/>
      <c r="C59" s="626"/>
      <c r="D59" s="607"/>
      <c r="E59" s="606"/>
      <c r="F59" s="606"/>
      <c r="G59" s="606"/>
      <c r="H59" s="606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F59" s="35"/>
    </row>
    <row r="60" spans="1:32" ht="15" customHeight="1" x14ac:dyDescent="0.2">
      <c r="B60" s="57"/>
      <c r="C60" s="626"/>
      <c r="D60" s="607"/>
      <c r="E60" s="606"/>
      <c r="F60" s="606"/>
      <c r="G60" s="606"/>
      <c r="H60" s="606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F60" s="35"/>
    </row>
    <row r="61" spans="1:32" ht="15" customHeight="1" x14ac:dyDescent="0.2">
      <c r="B61" s="57"/>
      <c r="C61" s="626"/>
      <c r="D61" s="607"/>
      <c r="E61" s="606"/>
      <c r="F61" s="606"/>
      <c r="G61" s="606"/>
      <c r="H61" s="606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F61" s="35"/>
    </row>
    <row r="62" spans="1:32" ht="15" customHeight="1" x14ac:dyDescent="0.2">
      <c r="B62" s="57"/>
      <c r="C62" s="627" t="s">
        <v>211</v>
      </c>
      <c r="D62" s="606" t="s">
        <v>110</v>
      </c>
      <c r="E62" s="606"/>
      <c r="F62" s="606"/>
      <c r="G62" s="606"/>
      <c r="H62" s="606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F62" s="35"/>
    </row>
    <row r="63" spans="1:32" ht="15" customHeight="1" x14ac:dyDescent="0.2">
      <c r="B63" s="57"/>
      <c r="C63" s="628"/>
      <c r="D63" s="606"/>
      <c r="E63" s="606"/>
      <c r="F63" s="606"/>
      <c r="G63" s="606"/>
      <c r="H63" s="606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F63" s="35"/>
    </row>
    <row r="64" spans="1:32" ht="15" customHeight="1" x14ac:dyDescent="0.2">
      <c r="B64" s="57"/>
      <c r="C64" s="628"/>
      <c r="D64" s="606"/>
      <c r="E64" s="606"/>
      <c r="F64" s="606"/>
      <c r="G64" s="606"/>
      <c r="H64" s="606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F64" s="35"/>
    </row>
    <row r="65" spans="2:32" ht="15" customHeight="1" x14ac:dyDescent="0.2">
      <c r="B65" s="57"/>
      <c r="C65" s="629"/>
      <c r="D65" s="606"/>
      <c r="E65" s="606"/>
      <c r="F65" s="606"/>
      <c r="G65" s="606"/>
      <c r="H65" s="606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F65" s="35"/>
    </row>
    <row r="66" spans="2:32" ht="15" customHeight="1" x14ac:dyDescent="0.2">
      <c r="B66" s="57"/>
      <c r="C66" s="600" t="s">
        <v>71</v>
      </c>
      <c r="D66" s="607" t="s">
        <v>111</v>
      </c>
      <c r="E66" s="606"/>
      <c r="F66" s="606"/>
      <c r="G66" s="606"/>
      <c r="H66" s="606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F66" s="35"/>
    </row>
    <row r="67" spans="2:32" ht="15" customHeight="1" x14ac:dyDescent="0.2">
      <c r="B67" s="57"/>
      <c r="C67" s="601"/>
      <c r="D67" s="607"/>
      <c r="E67" s="606"/>
      <c r="F67" s="606"/>
      <c r="G67" s="606"/>
      <c r="H67" s="606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F67" s="35"/>
    </row>
    <row r="68" spans="2:32" ht="15" customHeight="1" x14ac:dyDescent="0.2">
      <c r="B68" s="57"/>
      <c r="C68" s="601"/>
      <c r="D68" s="607"/>
      <c r="E68" s="606"/>
      <c r="F68" s="606"/>
      <c r="G68" s="606"/>
      <c r="H68" s="606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F68" s="35"/>
    </row>
    <row r="69" spans="2:32" ht="15" customHeight="1" x14ac:dyDescent="0.2">
      <c r="B69" s="57"/>
      <c r="C69" s="602"/>
      <c r="D69" s="607"/>
      <c r="E69" s="606"/>
      <c r="F69" s="606"/>
      <c r="G69" s="606"/>
      <c r="H69" s="606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F69" s="35"/>
    </row>
    <row r="70" spans="2:32" ht="15" customHeight="1" x14ac:dyDescent="0.2">
      <c r="B70" s="56"/>
      <c r="D70" s="113"/>
      <c r="E70" s="113"/>
      <c r="F70" s="113"/>
      <c r="G70" s="114"/>
      <c r="H70" s="11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F70" s="35"/>
    </row>
    <row r="71" spans="2:32" ht="15" customHeight="1" x14ac:dyDescent="0.2">
      <c r="B71" s="58" t="s">
        <v>102</v>
      </c>
      <c r="C71" s="559" t="s">
        <v>79</v>
      </c>
      <c r="D71" s="606" t="s">
        <v>112</v>
      </c>
      <c r="E71" s="606"/>
      <c r="F71" s="606"/>
      <c r="G71" s="606"/>
      <c r="H71" s="606"/>
    </row>
    <row r="72" spans="2:32" ht="15" customHeight="1" x14ac:dyDescent="0.2">
      <c r="B72" s="38"/>
      <c r="C72" s="560"/>
      <c r="D72" s="606"/>
      <c r="E72" s="606"/>
      <c r="F72" s="606"/>
      <c r="G72" s="606"/>
      <c r="H72" s="606"/>
    </row>
    <row r="73" spans="2:32" ht="15" customHeight="1" x14ac:dyDescent="0.2">
      <c r="B73" s="38"/>
      <c r="C73" s="560"/>
      <c r="D73" s="606"/>
      <c r="E73" s="606"/>
      <c r="F73" s="606"/>
      <c r="G73" s="606"/>
      <c r="H73" s="606"/>
    </row>
    <row r="74" spans="2:32" ht="15" customHeight="1" x14ac:dyDescent="0.2">
      <c r="B74" s="38"/>
      <c r="C74" s="561"/>
      <c r="D74" s="606"/>
      <c r="E74" s="606"/>
      <c r="F74" s="606"/>
      <c r="G74" s="606"/>
      <c r="H74" s="606"/>
    </row>
    <row r="75" spans="2:32" ht="15" customHeight="1" x14ac:dyDescent="0.2">
      <c r="B75" s="38"/>
      <c r="C75" s="569" t="s">
        <v>4</v>
      </c>
      <c r="D75" s="606" t="s">
        <v>113</v>
      </c>
      <c r="E75" s="606"/>
      <c r="F75" s="606"/>
      <c r="G75" s="606"/>
      <c r="H75" s="606"/>
    </row>
    <row r="76" spans="2:32" ht="15" customHeight="1" x14ac:dyDescent="0.2">
      <c r="B76" s="38"/>
      <c r="C76" s="570"/>
      <c r="D76" s="606"/>
      <c r="E76" s="606"/>
      <c r="F76" s="606"/>
      <c r="G76" s="606"/>
      <c r="H76" s="606"/>
    </row>
    <row r="77" spans="2:32" ht="15" customHeight="1" x14ac:dyDescent="0.2">
      <c r="B77" s="38"/>
      <c r="C77" s="570"/>
      <c r="D77" s="606"/>
      <c r="E77" s="606"/>
      <c r="F77" s="606"/>
      <c r="G77" s="606"/>
      <c r="H77" s="606"/>
    </row>
    <row r="78" spans="2:32" ht="15" customHeight="1" x14ac:dyDescent="0.2">
      <c r="B78" s="38"/>
      <c r="C78" s="570"/>
      <c r="D78" s="606"/>
      <c r="E78" s="606"/>
      <c r="F78" s="606"/>
      <c r="G78" s="606"/>
      <c r="H78" s="606"/>
    </row>
    <row r="79" spans="2:32" ht="15" customHeight="1" x14ac:dyDescent="0.2">
      <c r="B79" s="38"/>
      <c r="C79" s="547" t="s">
        <v>3</v>
      </c>
      <c r="D79" s="606" t="s">
        <v>2</v>
      </c>
      <c r="E79" s="606"/>
      <c r="F79" s="606"/>
      <c r="G79" s="606"/>
      <c r="H79" s="606"/>
    </row>
    <row r="80" spans="2:32" ht="15" customHeight="1" x14ac:dyDescent="0.2">
      <c r="B80" s="38"/>
      <c r="C80" s="547"/>
      <c r="D80" s="606"/>
      <c r="E80" s="606"/>
      <c r="F80" s="606"/>
      <c r="G80" s="606"/>
      <c r="H80" s="606"/>
    </row>
    <row r="81" spans="1:32" ht="15" customHeight="1" x14ac:dyDescent="0.2">
      <c r="B81" s="38"/>
      <c r="C81" s="547"/>
      <c r="D81" s="606"/>
      <c r="E81" s="606"/>
      <c r="F81" s="606"/>
      <c r="G81" s="606"/>
      <c r="H81" s="606"/>
    </row>
    <row r="82" spans="1:32" ht="15" customHeight="1" x14ac:dyDescent="0.2">
      <c r="B82" s="38"/>
      <c r="C82" s="562"/>
      <c r="D82" s="606"/>
      <c r="E82" s="606"/>
      <c r="F82" s="606"/>
      <c r="G82" s="606"/>
      <c r="H82" s="606"/>
    </row>
    <row r="83" spans="1:32" ht="15" customHeight="1" x14ac:dyDescent="0.2">
      <c r="A83" s="156"/>
      <c r="B83" s="38"/>
      <c r="C83" s="541" t="s">
        <v>207</v>
      </c>
      <c r="D83" s="637" t="s">
        <v>208</v>
      </c>
      <c r="E83" s="606"/>
      <c r="F83" s="606"/>
      <c r="G83" s="606"/>
      <c r="H83" s="158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</row>
    <row r="84" spans="1:32" ht="15" customHeight="1" x14ac:dyDescent="0.2">
      <c r="A84" s="156"/>
      <c r="B84" s="38"/>
      <c r="C84" s="542"/>
      <c r="D84" s="637"/>
      <c r="E84" s="606"/>
      <c r="F84" s="606"/>
      <c r="G84" s="606"/>
      <c r="H84" s="158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</row>
    <row r="85" spans="1:32" ht="15" customHeight="1" x14ac:dyDescent="0.2">
      <c r="A85" s="156"/>
      <c r="B85" s="38"/>
      <c r="C85" s="542"/>
      <c r="D85" s="637"/>
      <c r="E85" s="606"/>
      <c r="F85" s="606"/>
      <c r="G85" s="606"/>
      <c r="H85" s="158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</row>
    <row r="86" spans="1:32" ht="15" customHeight="1" x14ac:dyDescent="0.2">
      <c r="A86" s="156"/>
      <c r="B86" s="38"/>
      <c r="C86" s="543"/>
      <c r="D86" s="637"/>
      <c r="E86" s="606"/>
      <c r="F86" s="606"/>
      <c r="G86" s="606"/>
      <c r="H86" s="158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</row>
    <row r="87" spans="1:32" ht="15" customHeight="1" x14ac:dyDescent="0.2">
      <c r="B87" s="38"/>
      <c r="C87" s="563" t="s">
        <v>84</v>
      </c>
      <c r="D87" s="606" t="s">
        <v>86</v>
      </c>
      <c r="E87" s="606"/>
      <c r="F87" s="606"/>
      <c r="G87" s="606"/>
      <c r="H87" s="606"/>
    </row>
    <row r="88" spans="1:32" ht="15" customHeight="1" x14ac:dyDescent="0.2">
      <c r="B88" s="38"/>
      <c r="C88" s="564"/>
      <c r="D88" s="606"/>
      <c r="E88" s="606"/>
      <c r="F88" s="606"/>
      <c r="G88" s="606"/>
      <c r="H88" s="606"/>
    </row>
    <row r="89" spans="1:32" ht="15" customHeight="1" x14ac:dyDescent="0.2">
      <c r="B89" s="38"/>
      <c r="C89" s="564"/>
      <c r="D89" s="606"/>
      <c r="E89" s="606"/>
      <c r="F89" s="606"/>
      <c r="G89" s="606"/>
      <c r="H89" s="606"/>
    </row>
    <row r="90" spans="1:32" ht="15" customHeight="1" x14ac:dyDescent="0.2">
      <c r="B90" s="38"/>
      <c r="C90" s="565"/>
      <c r="D90" s="606"/>
      <c r="E90" s="606"/>
      <c r="F90" s="606"/>
      <c r="G90" s="606"/>
      <c r="H90" s="606"/>
    </row>
    <row r="91" spans="1:32" ht="15" customHeight="1" x14ac:dyDescent="0.2">
      <c r="B91" s="38"/>
      <c r="C91" s="621" t="s">
        <v>85</v>
      </c>
      <c r="D91" s="606" t="s">
        <v>114</v>
      </c>
      <c r="E91" s="606"/>
      <c r="F91" s="606"/>
      <c r="G91" s="606"/>
      <c r="H91" s="606"/>
    </row>
    <row r="92" spans="1:32" ht="15" customHeight="1" x14ac:dyDescent="0.2">
      <c r="B92" s="38"/>
      <c r="C92" s="622"/>
      <c r="D92" s="606"/>
      <c r="E92" s="606"/>
      <c r="F92" s="606"/>
      <c r="G92" s="606"/>
      <c r="H92" s="606"/>
    </row>
    <row r="93" spans="1:32" ht="15" customHeight="1" x14ac:dyDescent="0.2">
      <c r="B93" s="38"/>
      <c r="C93" s="622"/>
      <c r="D93" s="606"/>
      <c r="E93" s="606"/>
      <c r="F93" s="606"/>
      <c r="G93" s="606"/>
      <c r="H93" s="606"/>
    </row>
    <row r="94" spans="1:32" ht="15" customHeight="1" x14ac:dyDescent="0.2">
      <c r="B94" s="38"/>
      <c r="C94" s="622"/>
      <c r="D94" s="606"/>
      <c r="E94" s="606"/>
      <c r="F94" s="606"/>
      <c r="G94" s="606"/>
      <c r="H94" s="606"/>
    </row>
    <row r="95" spans="1:32" ht="15" customHeight="1" x14ac:dyDescent="0.2">
      <c r="B95" s="38"/>
      <c r="C95" s="638" t="s">
        <v>96</v>
      </c>
      <c r="D95" s="606" t="s">
        <v>115</v>
      </c>
      <c r="E95" s="606"/>
      <c r="F95" s="606"/>
      <c r="G95" s="606"/>
      <c r="H95" s="606"/>
    </row>
    <row r="96" spans="1:32" ht="15" customHeight="1" x14ac:dyDescent="0.2">
      <c r="B96" s="38"/>
      <c r="C96" s="638"/>
      <c r="D96" s="606"/>
      <c r="E96" s="606"/>
      <c r="F96" s="606"/>
      <c r="G96" s="606"/>
      <c r="H96" s="606"/>
    </row>
    <row r="97" spans="2:8" ht="15" customHeight="1" x14ac:dyDescent="0.2">
      <c r="B97" s="38"/>
      <c r="C97" s="638"/>
      <c r="D97" s="606"/>
      <c r="E97" s="606"/>
      <c r="F97" s="606"/>
      <c r="G97" s="606"/>
      <c r="H97" s="606"/>
    </row>
    <row r="98" spans="2:8" ht="15" customHeight="1" x14ac:dyDescent="0.2">
      <c r="B98" s="38"/>
      <c r="C98" s="638"/>
      <c r="D98" s="606"/>
      <c r="E98" s="606"/>
      <c r="F98" s="606"/>
      <c r="G98" s="606"/>
      <c r="H98" s="606"/>
    </row>
    <row r="99" spans="2:8" ht="15" customHeight="1" x14ac:dyDescent="0.2">
      <c r="D99" s="113"/>
      <c r="E99" s="113"/>
      <c r="F99" s="113"/>
      <c r="G99" s="114"/>
      <c r="H99" s="115"/>
    </row>
    <row r="100" spans="2:8" ht="15" customHeight="1" x14ac:dyDescent="0.2">
      <c r="B100" s="58" t="s">
        <v>116</v>
      </c>
      <c r="C100" s="631" t="s">
        <v>77</v>
      </c>
      <c r="D100" s="632" t="s">
        <v>117</v>
      </c>
      <c r="E100" s="632"/>
      <c r="F100" s="632"/>
      <c r="G100" s="632"/>
      <c r="H100" s="632"/>
    </row>
    <row r="101" spans="2:8" ht="15" customHeight="1" x14ac:dyDescent="0.2">
      <c r="B101" s="38"/>
      <c r="C101" s="631"/>
      <c r="D101" s="632"/>
      <c r="E101" s="632"/>
      <c r="F101" s="632"/>
      <c r="G101" s="632"/>
      <c r="H101" s="632"/>
    </row>
    <row r="102" spans="2:8" ht="15" customHeight="1" x14ac:dyDescent="0.2">
      <c r="B102" s="38"/>
      <c r="C102" s="631"/>
      <c r="D102" s="632"/>
      <c r="E102" s="632"/>
      <c r="F102" s="632"/>
      <c r="G102" s="632"/>
      <c r="H102" s="632"/>
    </row>
    <row r="103" spans="2:8" ht="15" customHeight="1" x14ac:dyDescent="0.2">
      <c r="B103" s="38"/>
      <c r="C103" s="631"/>
      <c r="D103" s="632"/>
      <c r="E103" s="632"/>
      <c r="F103" s="632"/>
      <c r="G103" s="632"/>
      <c r="H103" s="632"/>
    </row>
    <row r="104" spans="2:8" ht="15" customHeight="1" x14ac:dyDescent="0.2">
      <c r="B104" s="38"/>
      <c r="C104" s="633" t="s">
        <v>73</v>
      </c>
      <c r="D104" s="636" t="s">
        <v>118</v>
      </c>
      <c r="E104" s="636"/>
      <c r="F104" s="636"/>
      <c r="G104" s="636"/>
      <c r="H104" s="636"/>
    </row>
    <row r="105" spans="2:8" ht="15" customHeight="1" x14ac:dyDescent="0.2">
      <c r="B105" s="38"/>
      <c r="C105" s="634"/>
      <c r="D105" s="636"/>
      <c r="E105" s="636"/>
      <c r="F105" s="636"/>
      <c r="G105" s="636"/>
      <c r="H105" s="636"/>
    </row>
    <row r="106" spans="2:8" ht="15" customHeight="1" x14ac:dyDescent="0.2">
      <c r="B106" s="38"/>
      <c r="C106" s="634"/>
      <c r="D106" s="636"/>
      <c r="E106" s="636"/>
      <c r="F106" s="636"/>
      <c r="G106" s="636"/>
      <c r="H106" s="636"/>
    </row>
    <row r="107" spans="2:8" ht="15" customHeight="1" x14ac:dyDescent="0.2">
      <c r="B107" s="38"/>
      <c r="C107" s="635"/>
      <c r="D107" s="636"/>
      <c r="E107" s="636"/>
      <c r="F107" s="636"/>
      <c r="G107" s="636"/>
      <c r="H107" s="636"/>
    </row>
    <row r="108" spans="2:8" ht="15" customHeight="1" x14ac:dyDescent="0.2"/>
  </sheetData>
  <mergeCells count="126">
    <mergeCell ref="C100:C103"/>
    <mergeCell ref="D100:H103"/>
    <mergeCell ref="C104:C107"/>
    <mergeCell ref="D104:H107"/>
    <mergeCell ref="U27:Z29"/>
    <mergeCell ref="U23:U26"/>
    <mergeCell ref="C16:H17"/>
    <mergeCell ref="I16:N17"/>
    <mergeCell ref="O16:T17"/>
    <mergeCell ref="U16:Z17"/>
    <mergeCell ref="V23:V26"/>
    <mergeCell ref="C83:C86"/>
    <mergeCell ref="D83:G86"/>
    <mergeCell ref="E18:E21"/>
    <mergeCell ref="F23:F26"/>
    <mergeCell ref="I23:I26"/>
    <mergeCell ref="D23:D26"/>
    <mergeCell ref="G23:G26"/>
    <mergeCell ref="M23:M26"/>
    <mergeCell ref="M18:M21"/>
    <mergeCell ref="C49:C52"/>
    <mergeCell ref="K23:K26"/>
    <mergeCell ref="C33:G35"/>
    <mergeCell ref="C95:C98"/>
    <mergeCell ref="C54:C57"/>
    <mergeCell ref="C58:C61"/>
    <mergeCell ref="C62:C65"/>
    <mergeCell ref="C66:C69"/>
    <mergeCell ref="C39:C42"/>
    <mergeCell ref="C43:C46"/>
    <mergeCell ref="C71:C74"/>
    <mergeCell ref="C75:C78"/>
    <mergeCell ref="C79:C82"/>
    <mergeCell ref="D95:H98"/>
    <mergeCell ref="D66:H69"/>
    <mergeCell ref="I5:N5"/>
    <mergeCell ref="O5:T5"/>
    <mergeCell ref="U5:Z5"/>
    <mergeCell ref="AA5:AF5"/>
    <mergeCell ref="X12:X15"/>
    <mergeCell ref="P7:P10"/>
    <mergeCell ref="V7:V10"/>
    <mergeCell ref="X7:X10"/>
    <mergeCell ref="O7:O10"/>
    <mergeCell ref="I12:I15"/>
    <mergeCell ref="W7:W10"/>
    <mergeCell ref="W12:W15"/>
    <mergeCell ref="K12:K15"/>
    <mergeCell ref="R7:R10"/>
    <mergeCell ref="Q7:Q10"/>
    <mergeCell ref="U11:Z11"/>
    <mergeCell ref="V12:V15"/>
    <mergeCell ref="U12:U15"/>
    <mergeCell ref="Y7:Y10"/>
    <mergeCell ref="I11:N11"/>
    <mergeCell ref="O11:T11"/>
    <mergeCell ref="A1:A3"/>
    <mergeCell ref="B1:AF1"/>
    <mergeCell ref="D71:H74"/>
    <mergeCell ref="D75:H78"/>
    <mergeCell ref="D79:H82"/>
    <mergeCell ref="D87:H90"/>
    <mergeCell ref="D91:H94"/>
    <mergeCell ref="D39:H42"/>
    <mergeCell ref="D43:H46"/>
    <mergeCell ref="D47:H47"/>
    <mergeCell ref="D54:H57"/>
    <mergeCell ref="D58:H61"/>
    <mergeCell ref="D62:H65"/>
    <mergeCell ref="U30:U33"/>
    <mergeCell ref="L18:L21"/>
    <mergeCell ref="J7:J10"/>
    <mergeCell ref="K7:K10"/>
    <mergeCell ref="C18:C21"/>
    <mergeCell ref="C23:C26"/>
    <mergeCell ref="I18:I21"/>
    <mergeCell ref="B3:AF3"/>
    <mergeCell ref="O12:T15"/>
    <mergeCell ref="C91:C94"/>
    <mergeCell ref="C87:C90"/>
    <mergeCell ref="AA7:AF14"/>
    <mergeCell ref="C5:H5"/>
    <mergeCell ref="B23:B25"/>
    <mergeCell ref="B27:B29"/>
    <mergeCell ref="C13:H15"/>
    <mergeCell ref="C12:H12"/>
    <mergeCell ref="C8:C11"/>
    <mergeCell ref="D8:D11"/>
    <mergeCell ref="F8:F11"/>
    <mergeCell ref="Y12:Y15"/>
    <mergeCell ref="M12:M15"/>
    <mergeCell ref="J12:J15"/>
    <mergeCell ref="J18:J21"/>
    <mergeCell ref="I22:N22"/>
    <mergeCell ref="I27:N29"/>
    <mergeCell ref="C27:D29"/>
    <mergeCell ref="E27:G29"/>
    <mergeCell ref="F18:F21"/>
    <mergeCell ref="K18:K21"/>
    <mergeCell ref="E23:E26"/>
    <mergeCell ref="C22:H22"/>
    <mergeCell ref="J23:J26"/>
    <mergeCell ref="L12:L15"/>
    <mergeCell ref="A37:Y37"/>
    <mergeCell ref="Q23:Q26"/>
    <mergeCell ref="R23:R26"/>
    <mergeCell ref="S23:S26"/>
    <mergeCell ref="R18:R21"/>
    <mergeCell ref="O22:T22"/>
    <mergeCell ref="P18:P21"/>
    <mergeCell ref="O28:T31"/>
    <mergeCell ref="O18:O21"/>
    <mergeCell ref="P23:P26"/>
    <mergeCell ref="W18:W21"/>
    <mergeCell ref="X18:X21"/>
    <mergeCell ref="W23:W26"/>
    <mergeCell ref="U18:U21"/>
    <mergeCell ref="U22:Z22"/>
    <mergeCell ref="V18:V21"/>
    <mergeCell ref="T23:T26"/>
    <mergeCell ref="X23:X26"/>
    <mergeCell ref="C30:G32"/>
    <mergeCell ref="I30:I33"/>
    <mergeCell ref="K30:K33"/>
    <mergeCell ref="J30:J33"/>
    <mergeCell ref="D18:D21"/>
  </mergeCells>
  <hyperlinks>
    <hyperlink ref="G23:G26" r:id="rId1" tooltip="IEEE 802.24 Smart Grid TAG" display="Smart Grid"/>
    <hyperlink ref="M23:M26" r:id="rId2" tooltip="IEEE 802.24 Smart Grid TAG" display="Smart Grid"/>
    <hyperlink ref="S23:S26" r:id="rId3" tooltip="IEEE 802.24 Smart Grid TAG" display="Smart Grid"/>
    <hyperlink ref="C66:C69" location="'ARC SC'!A1" display="ARC"/>
    <hyperlink ref="C100:C103" r:id="rId4" tooltip="IEEE 802.24 Smart Grid TAG" display="Smart Grid"/>
    <hyperlink ref="C104:C107" location="JTC1!A1" tooltip="JTC1 Agenda" display="JTC1"/>
    <hyperlink ref="M18:M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8"/>
  <sheetViews>
    <sheetView topLeftCell="A197" zoomScale="120" zoomScaleNormal="120" workbookViewId="0">
      <selection activeCell="F216" sqref="F216"/>
    </sheetView>
  </sheetViews>
  <sheetFormatPr defaultRowHeight="12.75" x14ac:dyDescent="0.2"/>
  <cols>
    <col min="1" max="1" width="12.7109375" style="174" customWidth="1"/>
    <col min="2" max="2" width="6.7109375" style="174" customWidth="1"/>
    <col min="3" max="3" width="50.7109375" style="174" customWidth="1"/>
    <col min="4" max="4" width="12.7109375" style="174" customWidth="1"/>
    <col min="5" max="5" width="13.7109375" style="174" customWidth="1"/>
    <col min="6" max="6" width="8.7109375" style="488" customWidth="1"/>
    <col min="7" max="7" width="10.7109375" style="200" customWidth="1"/>
    <col min="8" max="8" width="8.7109375" style="488" customWidth="1"/>
  </cols>
  <sheetData>
    <row r="1" spans="1:9" ht="24.95" customHeight="1" x14ac:dyDescent="0.4">
      <c r="A1" s="645" t="str">
        <f>Parameters!B1</f>
        <v>146th IEEE 802.11 WIRELESS LOCAL AREA NETWORKS SESSION</v>
      </c>
      <c r="B1" s="640"/>
      <c r="C1" s="640"/>
      <c r="D1" s="640"/>
      <c r="E1" s="640"/>
      <c r="F1" s="640"/>
      <c r="G1" s="640"/>
      <c r="H1" s="640"/>
    </row>
    <row r="2" spans="1:9" ht="24.95" customHeight="1" x14ac:dyDescent="0.4">
      <c r="A2" s="645" t="str">
        <f>Parameters!B2</f>
        <v>Manchester Grand Hyatt San Diego, CA, USA</v>
      </c>
      <c r="B2" s="640"/>
      <c r="C2" s="640"/>
      <c r="D2" s="640"/>
      <c r="E2" s="640"/>
      <c r="F2" s="640"/>
      <c r="G2" s="640"/>
      <c r="H2" s="640"/>
    </row>
    <row r="3" spans="1:9" ht="24.95" customHeight="1" x14ac:dyDescent="0.4">
      <c r="A3" s="645" t="str">
        <f>Parameters!B3</f>
        <v>July 13-18, 2014</v>
      </c>
      <c r="B3" s="640"/>
      <c r="C3" s="640"/>
      <c r="D3" s="640"/>
      <c r="E3" s="640"/>
      <c r="F3" s="640"/>
      <c r="G3" s="640"/>
      <c r="H3" s="640"/>
    </row>
    <row r="4" spans="1:9" ht="18" customHeight="1" x14ac:dyDescent="0.25">
      <c r="A4" s="639" t="s">
        <v>213</v>
      </c>
      <c r="B4" s="640"/>
      <c r="C4" s="640"/>
      <c r="D4" s="640"/>
      <c r="E4" s="640"/>
      <c r="F4" s="640"/>
      <c r="G4" s="640"/>
      <c r="H4" s="640"/>
    </row>
    <row r="5" spans="1:9" ht="18" customHeight="1" x14ac:dyDescent="0.25">
      <c r="A5" s="639" t="s">
        <v>214</v>
      </c>
      <c r="B5" s="640"/>
      <c r="C5" s="640"/>
      <c r="D5" s="640"/>
      <c r="E5" s="640"/>
      <c r="F5" s="640"/>
      <c r="G5" s="640"/>
      <c r="H5" s="640"/>
    </row>
    <row r="6" spans="1:9" ht="18" customHeight="1" x14ac:dyDescent="0.25">
      <c r="A6" s="639" t="s">
        <v>215</v>
      </c>
      <c r="B6" s="640"/>
      <c r="C6" s="640"/>
      <c r="D6" s="640"/>
      <c r="E6" s="640"/>
      <c r="F6" s="640"/>
      <c r="G6" s="640"/>
      <c r="H6" s="640"/>
    </row>
    <row r="7" spans="1:9" ht="18" customHeight="1" x14ac:dyDescent="0.25">
      <c r="A7" s="639" t="s">
        <v>216</v>
      </c>
      <c r="B7" s="640"/>
      <c r="C7" s="640"/>
      <c r="D7" s="640"/>
      <c r="E7" s="640"/>
      <c r="F7" s="640"/>
      <c r="G7" s="640"/>
      <c r="H7" s="640"/>
    </row>
    <row r="8" spans="1:9" ht="30" customHeight="1" x14ac:dyDescent="0.4">
      <c r="A8" s="641" t="str">
        <f>"Agenda R" &amp; Parameters!$B$8</f>
        <v>Agenda R9</v>
      </c>
      <c r="B8" s="642"/>
      <c r="C8" s="642"/>
      <c r="D8" s="642"/>
      <c r="E8" s="642"/>
      <c r="F8" s="642"/>
      <c r="G8" s="642"/>
      <c r="H8" s="642"/>
    </row>
    <row r="11" spans="1:9" x14ac:dyDescent="0.2">
      <c r="I11" t="s">
        <v>649</v>
      </c>
    </row>
    <row r="12" spans="1:9" ht="15.75" x14ac:dyDescent="0.25">
      <c r="A12" s="643" t="s">
        <v>217</v>
      </c>
      <c r="B12" s="644"/>
      <c r="C12" s="644"/>
      <c r="D12" s="644"/>
      <c r="E12" s="644"/>
      <c r="F12" s="644"/>
      <c r="G12" s="644"/>
      <c r="H12" s="644"/>
    </row>
    <row r="13" spans="1:9" s="18" customFormat="1" ht="31.5" x14ac:dyDescent="0.25">
      <c r="A13" s="162" t="s">
        <v>218</v>
      </c>
      <c r="B13" s="162" t="s">
        <v>219</v>
      </c>
      <c r="C13" s="162" t="s">
        <v>121</v>
      </c>
      <c r="D13" s="162" t="s">
        <v>220</v>
      </c>
      <c r="E13" s="162" t="s">
        <v>221</v>
      </c>
      <c r="F13" s="476" t="s">
        <v>222</v>
      </c>
      <c r="G13" s="188" t="s">
        <v>223</v>
      </c>
      <c r="H13" s="476" t="s">
        <v>224</v>
      </c>
    </row>
    <row r="14" spans="1:9" ht="15.75" x14ac:dyDescent="0.25">
      <c r="A14" s="163" t="s">
        <v>225</v>
      </c>
      <c r="B14" s="175"/>
      <c r="C14" s="175" t="s">
        <v>226</v>
      </c>
      <c r="D14" s="175"/>
      <c r="E14" s="175"/>
      <c r="F14" s="477"/>
      <c r="G14" s="189"/>
      <c r="H14" s="489"/>
    </row>
    <row r="15" spans="1:9" ht="15" x14ac:dyDescent="0.2">
      <c r="A15" s="164" t="s">
        <v>227</v>
      </c>
      <c r="B15" s="176" t="s">
        <v>228</v>
      </c>
      <c r="C15" s="176" t="s">
        <v>229</v>
      </c>
      <c r="D15" s="176"/>
      <c r="E15" s="176" t="s">
        <v>185</v>
      </c>
      <c r="F15" s="478">
        <v>0.45833333333333331</v>
      </c>
      <c r="G15" s="190">
        <v>1</v>
      </c>
      <c r="H15" s="490">
        <f t="shared" ref="H15:H21" si="0">F15+TIME(0,G15,0)</f>
        <v>0.45902777777777776</v>
      </c>
    </row>
    <row r="16" spans="1:9" ht="30" x14ac:dyDescent="0.2">
      <c r="A16" s="164" t="s">
        <v>230</v>
      </c>
      <c r="B16" s="176" t="s">
        <v>228</v>
      </c>
      <c r="C16" s="176" t="s">
        <v>614</v>
      </c>
      <c r="D16" s="176"/>
      <c r="E16" s="176" t="s">
        <v>1</v>
      </c>
      <c r="F16" s="478">
        <f t="shared" ref="F16:F21" si="1">H15</f>
        <v>0.45902777777777776</v>
      </c>
      <c r="G16" s="190">
        <v>1</v>
      </c>
      <c r="H16" s="490">
        <f t="shared" si="0"/>
        <v>0.4597222222222222</v>
      </c>
    </row>
    <row r="17" spans="1:8" ht="30" x14ac:dyDescent="0.2">
      <c r="A17" s="164" t="s">
        <v>231</v>
      </c>
      <c r="B17" s="176" t="s">
        <v>228</v>
      </c>
      <c r="C17" s="176" t="s">
        <v>232</v>
      </c>
      <c r="D17" s="185" t="s">
        <v>232</v>
      </c>
      <c r="E17" s="176" t="s">
        <v>185</v>
      </c>
      <c r="F17" s="478">
        <f t="shared" si="1"/>
        <v>0.4597222222222222</v>
      </c>
      <c r="G17" s="190">
        <v>1</v>
      </c>
      <c r="H17" s="490">
        <f t="shared" si="0"/>
        <v>0.46041666666666664</v>
      </c>
    </row>
    <row r="18" spans="1:8" ht="15" x14ac:dyDescent="0.2">
      <c r="A18" s="164" t="s">
        <v>233</v>
      </c>
      <c r="B18" s="176" t="s">
        <v>9</v>
      </c>
      <c r="C18" s="176" t="s">
        <v>234</v>
      </c>
      <c r="D18" s="185" t="s">
        <v>572</v>
      </c>
      <c r="E18" s="176" t="s">
        <v>185</v>
      </c>
      <c r="F18" s="478">
        <f t="shared" si="1"/>
        <v>0.46041666666666664</v>
      </c>
      <c r="G18" s="190">
        <v>1</v>
      </c>
      <c r="H18" s="490">
        <f t="shared" si="0"/>
        <v>0.46111111111111108</v>
      </c>
    </row>
    <row r="19" spans="1:8" ht="30" x14ac:dyDescent="0.2">
      <c r="A19" s="164" t="s">
        <v>235</v>
      </c>
      <c r="B19" s="176" t="s">
        <v>9</v>
      </c>
      <c r="C19" s="176" t="s">
        <v>236</v>
      </c>
      <c r="D19" s="185" t="s">
        <v>573</v>
      </c>
      <c r="E19" s="176" t="s">
        <v>237</v>
      </c>
      <c r="F19" s="478">
        <f t="shared" si="1"/>
        <v>0.46111111111111108</v>
      </c>
      <c r="G19" s="190">
        <v>1</v>
      </c>
      <c r="H19" s="490">
        <f t="shared" si="0"/>
        <v>0.46180555555555552</v>
      </c>
    </row>
    <row r="20" spans="1:8" ht="15" x14ac:dyDescent="0.2">
      <c r="A20" s="164" t="s">
        <v>238</v>
      </c>
      <c r="B20" s="176" t="s">
        <v>228</v>
      </c>
      <c r="C20" s="176" t="s">
        <v>239</v>
      </c>
      <c r="D20" s="176"/>
      <c r="E20" s="176" t="s">
        <v>185</v>
      </c>
      <c r="F20" s="478">
        <f t="shared" si="1"/>
        <v>0.46180555555555552</v>
      </c>
      <c r="G20" s="190">
        <v>0</v>
      </c>
      <c r="H20" s="490">
        <f t="shared" si="0"/>
        <v>0.46180555555555552</v>
      </c>
    </row>
    <row r="21" spans="1:8" ht="15" x14ac:dyDescent="0.2">
      <c r="A21" s="165" t="s">
        <v>240</v>
      </c>
      <c r="B21" s="177"/>
      <c r="C21" s="177"/>
      <c r="D21" s="177"/>
      <c r="E21" s="177"/>
      <c r="F21" s="479">
        <f t="shared" si="1"/>
        <v>0.46180555555555552</v>
      </c>
      <c r="G21" s="191">
        <v>0</v>
      </c>
      <c r="H21" s="491">
        <f t="shared" si="0"/>
        <v>0.46180555555555552</v>
      </c>
    </row>
    <row r="23" spans="1:8" ht="15.75" x14ac:dyDescent="0.25">
      <c r="A23" s="163" t="s">
        <v>241</v>
      </c>
      <c r="B23" s="175"/>
      <c r="C23" s="175" t="s">
        <v>242</v>
      </c>
      <c r="D23" s="175"/>
      <c r="E23" s="175"/>
      <c r="F23" s="477"/>
      <c r="G23" s="189"/>
      <c r="H23" s="489"/>
    </row>
    <row r="24" spans="1:8" ht="15.75" x14ac:dyDescent="0.25">
      <c r="A24" s="166" t="s">
        <v>243</v>
      </c>
      <c r="B24" s="178" t="s">
        <v>228</v>
      </c>
      <c r="C24" s="178" t="s">
        <v>244</v>
      </c>
      <c r="D24" s="178"/>
      <c r="E24" s="178"/>
      <c r="F24" s="480"/>
      <c r="G24" s="192"/>
      <c r="H24" s="492"/>
    </row>
    <row r="25" spans="1:8" ht="28.5" x14ac:dyDescent="0.2">
      <c r="A25" s="167" t="s">
        <v>245</v>
      </c>
      <c r="B25" s="179" t="s">
        <v>228</v>
      </c>
      <c r="C25" s="179" t="s">
        <v>246</v>
      </c>
      <c r="D25" s="186" t="s">
        <v>247</v>
      </c>
      <c r="E25" s="179" t="s">
        <v>183</v>
      </c>
      <c r="F25" s="481">
        <f>H21</f>
        <v>0.46180555555555552</v>
      </c>
      <c r="G25" s="193">
        <v>6</v>
      </c>
      <c r="H25" s="493">
        <f>F25+TIME(0,G25,0)</f>
        <v>0.46597222222222218</v>
      </c>
    </row>
    <row r="26" spans="1:8" ht="15" x14ac:dyDescent="0.25">
      <c r="A26" s="168" t="s">
        <v>248</v>
      </c>
      <c r="B26" s="180" t="s">
        <v>228</v>
      </c>
      <c r="C26" s="180" t="s">
        <v>249</v>
      </c>
      <c r="D26" s="180"/>
      <c r="E26" s="180"/>
      <c r="F26" s="482"/>
      <c r="G26" s="194"/>
      <c r="H26" s="494"/>
    </row>
    <row r="27" spans="1:8" ht="25.5" x14ac:dyDescent="0.2">
      <c r="A27" s="169" t="s">
        <v>250</v>
      </c>
      <c r="B27" s="181" t="s">
        <v>228</v>
      </c>
      <c r="C27" s="181" t="s">
        <v>251</v>
      </c>
      <c r="D27" s="187" t="s">
        <v>252</v>
      </c>
      <c r="E27" s="181" t="s">
        <v>183</v>
      </c>
      <c r="F27" s="483">
        <f>H25</f>
        <v>0.46597222222222218</v>
      </c>
      <c r="G27" s="195">
        <v>1</v>
      </c>
      <c r="H27" s="495">
        <f t="shared" ref="H27:H37" si="2">F27+TIME(0,G27,0)</f>
        <v>0.46666666666666662</v>
      </c>
    </row>
    <row r="28" spans="1:8" ht="25.5" x14ac:dyDescent="0.2">
      <c r="A28" s="169" t="s">
        <v>253</v>
      </c>
      <c r="B28" s="181" t="s">
        <v>228</v>
      </c>
      <c r="C28" s="181" t="s">
        <v>254</v>
      </c>
      <c r="D28" s="187" t="s">
        <v>255</v>
      </c>
      <c r="E28" s="181" t="s">
        <v>183</v>
      </c>
      <c r="F28" s="483">
        <f t="shared" ref="F28:F37" si="3">H27</f>
        <v>0.46666666666666662</v>
      </c>
      <c r="G28" s="195">
        <v>0</v>
      </c>
      <c r="H28" s="495">
        <f t="shared" si="2"/>
        <v>0.46666666666666662</v>
      </c>
    </row>
    <row r="29" spans="1:8" x14ac:dyDescent="0.2">
      <c r="A29" s="169" t="s">
        <v>256</v>
      </c>
      <c r="B29" s="181" t="s">
        <v>228</v>
      </c>
      <c r="C29" s="181" t="s">
        <v>257</v>
      </c>
      <c r="D29" s="181"/>
      <c r="E29" s="181" t="s">
        <v>183</v>
      </c>
      <c r="F29" s="483">
        <f t="shared" si="3"/>
        <v>0.46666666666666662</v>
      </c>
      <c r="G29" s="195">
        <v>0</v>
      </c>
      <c r="H29" s="495">
        <f t="shared" si="2"/>
        <v>0.46666666666666662</v>
      </c>
    </row>
    <row r="30" spans="1:8" x14ac:dyDescent="0.2">
      <c r="A30" s="169" t="s">
        <v>258</v>
      </c>
      <c r="B30" s="181" t="s">
        <v>228</v>
      </c>
      <c r="C30" s="181" t="s">
        <v>259</v>
      </c>
      <c r="D30" s="187" t="s">
        <v>260</v>
      </c>
      <c r="E30" s="181" t="s">
        <v>183</v>
      </c>
      <c r="F30" s="483">
        <f t="shared" si="3"/>
        <v>0.46666666666666662</v>
      </c>
      <c r="G30" s="195">
        <v>0</v>
      </c>
      <c r="H30" s="495">
        <f t="shared" si="2"/>
        <v>0.46666666666666662</v>
      </c>
    </row>
    <row r="31" spans="1:8" ht="25.5" x14ac:dyDescent="0.2">
      <c r="A31" s="169" t="s">
        <v>261</v>
      </c>
      <c r="B31" s="181" t="s">
        <v>228</v>
      </c>
      <c r="C31" s="181" t="s">
        <v>262</v>
      </c>
      <c r="D31" s="187" t="s">
        <v>263</v>
      </c>
      <c r="E31" s="181" t="s">
        <v>183</v>
      </c>
      <c r="F31" s="483">
        <f t="shared" si="3"/>
        <v>0.46666666666666662</v>
      </c>
      <c r="G31" s="195">
        <v>0</v>
      </c>
      <c r="H31" s="495">
        <f t="shared" si="2"/>
        <v>0.46666666666666662</v>
      </c>
    </row>
    <row r="32" spans="1:8" ht="25.5" x14ac:dyDescent="0.2">
      <c r="A32" s="169" t="s">
        <v>264</v>
      </c>
      <c r="B32" s="181" t="s">
        <v>228</v>
      </c>
      <c r="C32" s="181" t="s">
        <v>265</v>
      </c>
      <c r="D32" s="187" t="s">
        <v>266</v>
      </c>
      <c r="E32" s="181" t="s">
        <v>183</v>
      </c>
      <c r="F32" s="483">
        <f t="shared" si="3"/>
        <v>0.46666666666666662</v>
      </c>
      <c r="G32" s="195">
        <v>0</v>
      </c>
      <c r="H32" s="495">
        <f t="shared" si="2"/>
        <v>0.46666666666666662</v>
      </c>
    </row>
    <row r="33" spans="1:8" ht="25.5" x14ac:dyDescent="0.2">
      <c r="A33" s="169" t="s">
        <v>267</v>
      </c>
      <c r="B33" s="181" t="s">
        <v>228</v>
      </c>
      <c r="C33" s="181" t="s">
        <v>268</v>
      </c>
      <c r="D33" s="187" t="s">
        <v>269</v>
      </c>
      <c r="E33" s="181" t="s">
        <v>183</v>
      </c>
      <c r="F33" s="483">
        <f t="shared" si="3"/>
        <v>0.46666666666666662</v>
      </c>
      <c r="G33" s="195">
        <v>0</v>
      </c>
      <c r="H33" s="495">
        <f t="shared" si="2"/>
        <v>0.46666666666666662</v>
      </c>
    </row>
    <row r="34" spans="1:8" x14ac:dyDescent="0.2">
      <c r="A34" s="169" t="s">
        <v>270</v>
      </c>
      <c r="B34" s="181" t="s">
        <v>228</v>
      </c>
      <c r="C34" s="181" t="s">
        <v>623</v>
      </c>
      <c r="D34" s="181"/>
      <c r="E34" s="181" t="s">
        <v>183</v>
      </c>
      <c r="F34" s="483">
        <f t="shared" si="3"/>
        <v>0.46666666666666662</v>
      </c>
      <c r="G34" s="195">
        <v>3</v>
      </c>
      <c r="H34" s="495">
        <f t="shared" si="2"/>
        <v>0.46874999999999994</v>
      </c>
    </row>
    <row r="35" spans="1:8" x14ac:dyDescent="0.2">
      <c r="A35" s="169" t="s">
        <v>624</v>
      </c>
      <c r="B35" s="181" t="s">
        <v>228</v>
      </c>
      <c r="C35" s="181" t="s">
        <v>271</v>
      </c>
      <c r="D35" s="187" t="s">
        <v>272</v>
      </c>
      <c r="E35" s="181" t="s">
        <v>183</v>
      </c>
      <c r="F35" s="483">
        <f t="shared" si="3"/>
        <v>0.46874999999999994</v>
      </c>
      <c r="G35" s="195">
        <v>5</v>
      </c>
      <c r="H35" s="495">
        <f t="shared" si="2"/>
        <v>0.47222222222222215</v>
      </c>
    </row>
    <row r="36" spans="1:8" ht="15" x14ac:dyDescent="0.2">
      <c r="A36" s="164" t="s">
        <v>273</v>
      </c>
      <c r="B36" s="176" t="s">
        <v>228</v>
      </c>
      <c r="C36" s="176" t="s">
        <v>274</v>
      </c>
      <c r="D36" s="185" t="s">
        <v>574</v>
      </c>
      <c r="E36" s="176" t="s">
        <v>183</v>
      </c>
      <c r="F36" s="478">
        <f t="shared" si="3"/>
        <v>0.47222222222222215</v>
      </c>
      <c r="G36" s="190">
        <v>1</v>
      </c>
      <c r="H36" s="490">
        <f t="shared" si="2"/>
        <v>0.4729166666666666</v>
      </c>
    </row>
    <row r="37" spans="1:8" ht="15" x14ac:dyDescent="0.2">
      <c r="A37" s="164" t="s">
        <v>275</v>
      </c>
      <c r="B37" s="176" t="s">
        <v>228</v>
      </c>
      <c r="C37" s="176" t="s">
        <v>276</v>
      </c>
      <c r="D37" s="176" t="s">
        <v>625</v>
      </c>
      <c r="E37" s="176" t="s">
        <v>80</v>
      </c>
      <c r="F37" s="478">
        <f t="shared" si="3"/>
        <v>0.4729166666666666</v>
      </c>
      <c r="G37" s="190">
        <v>5</v>
      </c>
      <c r="H37" s="490">
        <f t="shared" si="2"/>
        <v>0.47638888888888881</v>
      </c>
    </row>
    <row r="38" spans="1:8" ht="15.75" x14ac:dyDescent="0.25">
      <c r="A38" s="166" t="s">
        <v>277</v>
      </c>
      <c r="B38" s="178"/>
      <c r="C38" s="178" t="s">
        <v>278</v>
      </c>
      <c r="D38" s="178"/>
      <c r="E38" s="178"/>
      <c r="F38" s="480"/>
      <c r="G38" s="192"/>
      <c r="H38" s="492"/>
    </row>
    <row r="39" spans="1:8" ht="14.25" x14ac:dyDescent="0.2">
      <c r="A39" s="167" t="s">
        <v>279</v>
      </c>
      <c r="B39" s="179" t="s">
        <v>228</v>
      </c>
      <c r="C39" s="179" t="s">
        <v>626</v>
      </c>
      <c r="D39" s="186" t="s">
        <v>575</v>
      </c>
      <c r="E39" s="179" t="s">
        <v>185</v>
      </c>
      <c r="F39" s="481">
        <f>H37</f>
        <v>0.47638888888888881</v>
      </c>
      <c r="G39" s="193">
        <v>3</v>
      </c>
      <c r="H39" s="493">
        <f t="shared" ref="H39:H45" si="4">F39+TIME(0,G39,0)</f>
        <v>0.47847222222222213</v>
      </c>
    </row>
    <row r="40" spans="1:8" ht="14.25" x14ac:dyDescent="0.2">
      <c r="A40" s="167" t="s">
        <v>615</v>
      </c>
      <c r="B40" s="179" t="s">
        <v>228</v>
      </c>
      <c r="C40" s="179" t="s">
        <v>627</v>
      </c>
      <c r="D40" s="179" t="s">
        <v>628</v>
      </c>
      <c r="E40" s="179" t="s">
        <v>237</v>
      </c>
      <c r="F40" s="481">
        <f t="shared" ref="F40:F45" si="5">H39</f>
        <v>0.47847222222222213</v>
      </c>
      <c r="G40" s="193">
        <v>1</v>
      </c>
      <c r="H40" s="493">
        <f t="shared" si="4"/>
        <v>0.47916666666666657</v>
      </c>
    </row>
    <row r="41" spans="1:8" ht="14.25" x14ac:dyDescent="0.2">
      <c r="A41" s="167" t="s">
        <v>617</v>
      </c>
      <c r="B41" s="179" t="s">
        <v>228</v>
      </c>
      <c r="C41" s="179" t="s">
        <v>629</v>
      </c>
      <c r="D41" s="179"/>
      <c r="E41" s="179" t="s">
        <v>185</v>
      </c>
      <c r="F41" s="481">
        <f t="shared" si="5"/>
        <v>0.47916666666666657</v>
      </c>
      <c r="G41" s="193">
        <v>1</v>
      </c>
      <c r="H41" s="493">
        <f t="shared" si="4"/>
        <v>0.47986111111111102</v>
      </c>
    </row>
    <row r="42" spans="1:8" ht="14.25" x14ac:dyDescent="0.2">
      <c r="A42" s="167" t="s">
        <v>630</v>
      </c>
      <c r="B42" s="179" t="s">
        <v>228</v>
      </c>
      <c r="C42" s="179" t="s">
        <v>616</v>
      </c>
      <c r="D42" s="186" t="s">
        <v>575</v>
      </c>
      <c r="E42" s="179" t="s">
        <v>631</v>
      </c>
      <c r="F42" s="481">
        <f t="shared" si="5"/>
        <v>0.47986111111111102</v>
      </c>
      <c r="G42" s="193">
        <v>3</v>
      </c>
      <c r="H42" s="493">
        <f t="shared" si="4"/>
        <v>0.48194444444444434</v>
      </c>
    </row>
    <row r="43" spans="1:8" ht="14.25" x14ac:dyDescent="0.2">
      <c r="A43" s="167" t="s">
        <v>632</v>
      </c>
      <c r="B43" s="179" t="s">
        <v>228</v>
      </c>
      <c r="C43" s="179" t="s">
        <v>280</v>
      </c>
      <c r="D43" s="186" t="s">
        <v>574</v>
      </c>
      <c r="E43" s="179" t="s">
        <v>183</v>
      </c>
      <c r="F43" s="481">
        <f t="shared" si="5"/>
        <v>0.48194444444444434</v>
      </c>
      <c r="G43" s="193">
        <v>3</v>
      </c>
      <c r="H43" s="493">
        <f t="shared" si="4"/>
        <v>0.48402777777777767</v>
      </c>
    </row>
    <row r="44" spans="1:8" ht="15" x14ac:dyDescent="0.2">
      <c r="A44" s="164" t="s">
        <v>281</v>
      </c>
      <c r="B44" s="176" t="s">
        <v>228</v>
      </c>
      <c r="C44" s="176" t="s">
        <v>282</v>
      </c>
      <c r="D44" s="176"/>
      <c r="E44" s="176" t="s">
        <v>1</v>
      </c>
      <c r="F44" s="478">
        <f t="shared" si="5"/>
        <v>0.48402777777777767</v>
      </c>
      <c r="G44" s="190">
        <v>0</v>
      </c>
      <c r="H44" s="490">
        <f t="shared" si="4"/>
        <v>0.48402777777777767</v>
      </c>
    </row>
    <row r="45" spans="1:8" ht="15" x14ac:dyDescent="0.2">
      <c r="A45" s="165" t="s">
        <v>283</v>
      </c>
      <c r="B45" s="177"/>
      <c r="C45" s="177"/>
      <c r="D45" s="177"/>
      <c r="E45" s="177"/>
      <c r="F45" s="479">
        <f t="shared" si="5"/>
        <v>0.48402777777777767</v>
      </c>
      <c r="G45" s="191">
        <v>0</v>
      </c>
      <c r="H45" s="491">
        <f t="shared" si="4"/>
        <v>0.48402777777777767</v>
      </c>
    </row>
    <row r="47" spans="1:8" ht="15.75" x14ac:dyDescent="0.25">
      <c r="A47" s="163" t="s">
        <v>284</v>
      </c>
      <c r="B47" s="175"/>
      <c r="C47" s="175" t="s">
        <v>285</v>
      </c>
      <c r="D47" s="175"/>
      <c r="E47" s="175"/>
      <c r="F47" s="477"/>
      <c r="G47" s="189"/>
      <c r="H47" s="489"/>
    </row>
    <row r="48" spans="1:8" ht="15" x14ac:dyDescent="0.2">
      <c r="A48" s="164" t="s">
        <v>286</v>
      </c>
      <c r="B48" s="176" t="s">
        <v>228</v>
      </c>
      <c r="C48" s="176" t="s">
        <v>287</v>
      </c>
      <c r="D48" s="185" t="s">
        <v>576</v>
      </c>
      <c r="E48" s="176" t="s">
        <v>185</v>
      </c>
      <c r="F48" s="478">
        <f>H45</f>
        <v>0.48402777777777767</v>
      </c>
      <c r="G48" s="190">
        <v>1</v>
      </c>
      <c r="H48" s="490">
        <f t="shared" ref="H48:H60" si="6">F48+TIME(0,G48,0)</f>
        <v>0.48472222222222211</v>
      </c>
    </row>
    <row r="49" spans="1:8" ht="15" x14ac:dyDescent="0.2">
      <c r="A49" s="164" t="s">
        <v>288</v>
      </c>
      <c r="B49" s="176" t="s">
        <v>228</v>
      </c>
      <c r="C49" s="176" t="s">
        <v>289</v>
      </c>
      <c r="D49" s="176" t="s">
        <v>625</v>
      </c>
      <c r="E49" s="176" t="s">
        <v>80</v>
      </c>
      <c r="F49" s="478">
        <f t="shared" ref="F49:F60" si="7">H48</f>
        <v>0.48472222222222211</v>
      </c>
      <c r="G49" s="190">
        <v>1</v>
      </c>
      <c r="H49" s="490">
        <f t="shared" si="6"/>
        <v>0.48541666666666655</v>
      </c>
    </row>
    <row r="50" spans="1:8" ht="15" x14ac:dyDescent="0.2">
      <c r="A50" s="164" t="s">
        <v>290</v>
      </c>
      <c r="B50" s="176" t="s">
        <v>228</v>
      </c>
      <c r="C50" s="176" t="s">
        <v>291</v>
      </c>
      <c r="D50" s="176" t="s">
        <v>625</v>
      </c>
      <c r="E50" s="176" t="s">
        <v>80</v>
      </c>
      <c r="F50" s="478">
        <f t="shared" si="7"/>
        <v>0.48541666666666655</v>
      </c>
      <c r="G50" s="190">
        <v>1</v>
      </c>
      <c r="H50" s="490">
        <f t="shared" si="6"/>
        <v>0.48611111111111099</v>
      </c>
    </row>
    <row r="51" spans="1:8" ht="15" x14ac:dyDescent="0.2">
      <c r="A51" s="164" t="s">
        <v>292</v>
      </c>
      <c r="B51" s="176" t="s">
        <v>228</v>
      </c>
      <c r="C51" s="176" t="s">
        <v>293</v>
      </c>
      <c r="D51" s="176" t="s">
        <v>625</v>
      </c>
      <c r="E51" s="176" t="s">
        <v>80</v>
      </c>
      <c r="F51" s="478">
        <f t="shared" si="7"/>
        <v>0.48611111111111099</v>
      </c>
      <c r="G51" s="190">
        <v>1</v>
      </c>
      <c r="H51" s="490">
        <f t="shared" si="6"/>
        <v>0.48680555555555544</v>
      </c>
    </row>
    <row r="52" spans="1:8" ht="15" x14ac:dyDescent="0.2">
      <c r="A52" s="164" t="s">
        <v>294</v>
      </c>
      <c r="B52" s="176" t="s">
        <v>228</v>
      </c>
      <c r="C52" s="176" t="s">
        <v>295</v>
      </c>
      <c r="D52" s="176" t="s">
        <v>625</v>
      </c>
      <c r="E52" s="176" t="s">
        <v>80</v>
      </c>
      <c r="F52" s="478">
        <f t="shared" si="7"/>
        <v>0.48680555555555544</v>
      </c>
      <c r="G52" s="190">
        <v>1</v>
      </c>
      <c r="H52" s="490">
        <f t="shared" si="6"/>
        <v>0.48749999999999988</v>
      </c>
    </row>
    <row r="53" spans="1:8" ht="15" x14ac:dyDescent="0.2">
      <c r="A53" s="164" t="s">
        <v>296</v>
      </c>
      <c r="B53" s="176" t="s">
        <v>228</v>
      </c>
      <c r="C53" s="176" t="s">
        <v>297</v>
      </c>
      <c r="D53" s="176" t="s">
        <v>625</v>
      </c>
      <c r="E53" s="176" t="s">
        <v>80</v>
      </c>
      <c r="F53" s="478">
        <f t="shared" si="7"/>
        <v>0.48749999999999988</v>
      </c>
      <c r="G53" s="190">
        <v>1</v>
      </c>
      <c r="H53" s="490">
        <f t="shared" si="6"/>
        <v>0.48819444444444432</v>
      </c>
    </row>
    <row r="54" spans="1:8" ht="15" x14ac:dyDescent="0.2">
      <c r="A54" s="164" t="s">
        <v>298</v>
      </c>
      <c r="B54" s="176" t="s">
        <v>228</v>
      </c>
      <c r="C54" s="176" t="s">
        <v>299</v>
      </c>
      <c r="D54" s="176" t="s">
        <v>625</v>
      </c>
      <c r="E54" s="176" t="s">
        <v>80</v>
      </c>
      <c r="F54" s="478">
        <f t="shared" si="7"/>
        <v>0.48819444444444432</v>
      </c>
      <c r="G54" s="190">
        <v>1</v>
      </c>
      <c r="H54" s="490">
        <f t="shared" si="6"/>
        <v>0.48888888888888876</v>
      </c>
    </row>
    <row r="55" spans="1:8" ht="15" x14ac:dyDescent="0.2">
      <c r="A55" s="164" t="s">
        <v>300</v>
      </c>
      <c r="B55" s="176" t="s">
        <v>228</v>
      </c>
      <c r="C55" s="176" t="s">
        <v>301</v>
      </c>
      <c r="D55" s="176" t="s">
        <v>625</v>
      </c>
      <c r="E55" s="176" t="s">
        <v>80</v>
      </c>
      <c r="F55" s="478">
        <f t="shared" si="7"/>
        <v>0.48888888888888876</v>
      </c>
      <c r="G55" s="190">
        <v>1</v>
      </c>
      <c r="H55" s="490">
        <f t="shared" si="6"/>
        <v>0.4895833333333332</v>
      </c>
    </row>
    <row r="56" spans="1:8" ht="15" x14ac:dyDescent="0.2">
      <c r="A56" s="164" t="s">
        <v>302</v>
      </c>
      <c r="B56" s="176" t="s">
        <v>228</v>
      </c>
      <c r="C56" s="176" t="s">
        <v>303</v>
      </c>
      <c r="D56" s="176" t="s">
        <v>625</v>
      </c>
      <c r="E56" s="176" t="s">
        <v>80</v>
      </c>
      <c r="F56" s="478">
        <f t="shared" si="7"/>
        <v>0.4895833333333332</v>
      </c>
      <c r="G56" s="190">
        <v>1</v>
      </c>
      <c r="H56" s="490">
        <f t="shared" si="6"/>
        <v>0.49027777777777765</v>
      </c>
    </row>
    <row r="57" spans="1:8" ht="15" x14ac:dyDescent="0.2">
      <c r="A57" s="164" t="s">
        <v>304</v>
      </c>
      <c r="B57" s="176" t="s">
        <v>228</v>
      </c>
      <c r="C57" s="176" t="s">
        <v>305</v>
      </c>
      <c r="D57" s="176"/>
      <c r="E57" s="176"/>
      <c r="F57" s="478">
        <f t="shared" si="7"/>
        <v>0.49027777777777765</v>
      </c>
      <c r="G57" s="190">
        <v>0</v>
      </c>
      <c r="H57" s="490">
        <f t="shared" si="6"/>
        <v>0.49027777777777765</v>
      </c>
    </row>
    <row r="58" spans="1:8" ht="15" x14ac:dyDescent="0.2">
      <c r="A58" s="164" t="s">
        <v>306</v>
      </c>
      <c r="B58" s="176" t="s">
        <v>228</v>
      </c>
      <c r="C58" s="176" t="s">
        <v>307</v>
      </c>
      <c r="D58" s="185" t="s">
        <v>575</v>
      </c>
      <c r="E58" s="176" t="s">
        <v>185</v>
      </c>
      <c r="F58" s="478">
        <f t="shared" si="7"/>
        <v>0.49027777777777765</v>
      </c>
      <c r="G58" s="190">
        <v>1</v>
      </c>
      <c r="H58" s="490">
        <f t="shared" si="6"/>
        <v>0.49097222222222209</v>
      </c>
    </row>
    <row r="59" spans="1:8" ht="30" x14ac:dyDescent="0.2">
      <c r="A59" s="164" t="s">
        <v>308</v>
      </c>
      <c r="B59" s="176" t="s">
        <v>228</v>
      </c>
      <c r="C59" s="176" t="s">
        <v>309</v>
      </c>
      <c r="D59" s="185" t="s">
        <v>575</v>
      </c>
      <c r="E59" s="176" t="s">
        <v>185</v>
      </c>
      <c r="F59" s="478">
        <f t="shared" si="7"/>
        <v>0.49097222222222209</v>
      </c>
      <c r="G59" s="190">
        <v>1</v>
      </c>
      <c r="H59" s="490">
        <f t="shared" si="6"/>
        <v>0.49166666666666653</v>
      </c>
    </row>
    <row r="60" spans="1:8" ht="15" x14ac:dyDescent="0.2">
      <c r="A60" s="165" t="s">
        <v>310</v>
      </c>
      <c r="B60" s="177"/>
      <c r="C60" s="177"/>
      <c r="D60" s="177"/>
      <c r="E60" s="177"/>
      <c r="F60" s="479">
        <f t="shared" si="7"/>
        <v>0.49166666666666653</v>
      </c>
      <c r="G60" s="191">
        <v>0</v>
      </c>
      <c r="H60" s="491">
        <f t="shared" si="6"/>
        <v>0.49166666666666653</v>
      </c>
    </row>
    <row r="62" spans="1:8" ht="15.75" x14ac:dyDescent="0.25">
      <c r="A62" s="163" t="s">
        <v>311</v>
      </c>
      <c r="B62" s="175"/>
      <c r="C62" s="175" t="s">
        <v>312</v>
      </c>
      <c r="D62" s="175"/>
      <c r="E62" s="175"/>
      <c r="F62" s="477"/>
      <c r="G62" s="189"/>
      <c r="H62" s="489"/>
    </row>
    <row r="63" spans="1:8" ht="15.75" x14ac:dyDescent="0.25">
      <c r="A63" s="166" t="s">
        <v>313</v>
      </c>
      <c r="B63" s="178"/>
      <c r="C63" s="178" t="s">
        <v>314</v>
      </c>
      <c r="D63" s="178"/>
      <c r="E63" s="178"/>
      <c r="F63" s="480"/>
      <c r="G63" s="192"/>
      <c r="H63" s="492"/>
    </row>
    <row r="64" spans="1:8" ht="14.25" x14ac:dyDescent="0.2">
      <c r="A64" s="167" t="s">
        <v>315</v>
      </c>
      <c r="B64" s="179" t="s">
        <v>228</v>
      </c>
      <c r="C64" s="179" t="s">
        <v>316</v>
      </c>
      <c r="D64" s="186" t="s">
        <v>576</v>
      </c>
      <c r="E64" s="179" t="s">
        <v>185</v>
      </c>
      <c r="F64" s="481">
        <f>H60</f>
        <v>0.49166666666666653</v>
      </c>
      <c r="G64" s="193">
        <v>1</v>
      </c>
      <c r="H64" s="493">
        <f t="shared" ref="H64:H74" si="8">F64+TIME(0,G64,0)</f>
        <v>0.49236111111111097</v>
      </c>
    </row>
    <row r="65" spans="1:8" ht="14.25" x14ac:dyDescent="0.2">
      <c r="A65" s="167" t="s">
        <v>317</v>
      </c>
      <c r="B65" s="179" t="s">
        <v>228</v>
      </c>
      <c r="C65" s="179" t="s">
        <v>318</v>
      </c>
      <c r="D65" s="186" t="s">
        <v>576</v>
      </c>
      <c r="E65" s="179" t="s">
        <v>185</v>
      </c>
      <c r="F65" s="481">
        <f t="shared" ref="F65:F74" si="9">H64</f>
        <v>0.49236111111111097</v>
      </c>
      <c r="G65" s="193">
        <v>1</v>
      </c>
      <c r="H65" s="493">
        <f t="shared" si="8"/>
        <v>0.49305555555555541</v>
      </c>
    </row>
    <row r="66" spans="1:8" ht="14.25" x14ac:dyDescent="0.2">
      <c r="A66" s="167" t="s">
        <v>319</v>
      </c>
      <c r="B66" s="179" t="s">
        <v>228</v>
      </c>
      <c r="C66" s="179" t="s">
        <v>320</v>
      </c>
      <c r="D66" s="186" t="s">
        <v>576</v>
      </c>
      <c r="E66" s="179" t="s">
        <v>185</v>
      </c>
      <c r="F66" s="481">
        <f t="shared" si="9"/>
        <v>0.49305555555555541</v>
      </c>
      <c r="G66" s="193">
        <v>2</v>
      </c>
      <c r="H66" s="493">
        <f t="shared" si="8"/>
        <v>0.4944444444444443</v>
      </c>
    </row>
    <row r="67" spans="1:8" ht="14.25" x14ac:dyDescent="0.2">
      <c r="A67" s="167" t="s">
        <v>321</v>
      </c>
      <c r="B67" s="179" t="s">
        <v>228</v>
      </c>
      <c r="C67" s="179" t="s">
        <v>322</v>
      </c>
      <c r="D67" s="186" t="s">
        <v>576</v>
      </c>
      <c r="E67" s="179" t="s">
        <v>185</v>
      </c>
      <c r="F67" s="481">
        <f t="shared" si="9"/>
        <v>0.4944444444444443</v>
      </c>
      <c r="G67" s="193">
        <v>1</v>
      </c>
      <c r="H67" s="493">
        <f t="shared" si="8"/>
        <v>0.49513888888888874</v>
      </c>
    </row>
    <row r="68" spans="1:8" ht="14.25" x14ac:dyDescent="0.2">
      <c r="A68" s="167" t="s">
        <v>323</v>
      </c>
      <c r="B68" s="179" t="s">
        <v>228</v>
      </c>
      <c r="C68" s="179" t="s">
        <v>324</v>
      </c>
      <c r="D68" s="186" t="s">
        <v>576</v>
      </c>
      <c r="E68" s="179" t="s">
        <v>185</v>
      </c>
      <c r="F68" s="481">
        <f t="shared" si="9"/>
        <v>0.49513888888888874</v>
      </c>
      <c r="G68" s="193">
        <v>1</v>
      </c>
      <c r="H68" s="493">
        <f t="shared" si="8"/>
        <v>0.49583333333333318</v>
      </c>
    </row>
    <row r="69" spans="1:8" ht="14.25" x14ac:dyDescent="0.2">
      <c r="A69" s="167" t="s">
        <v>325</v>
      </c>
      <c r="B69" s="179" t="s">
        <v>228</v>
      </c>
      <c r="C69" s="179" t="s">
        <v>326</v>
      </c>
      <c r="D69" s="186" t="s">
        <v>576</v>
      </c>
      <c r="E69" s="179" t="s">
        <v>185</v>
      </c>
      <c r="F69" s="481">
        <f t="shared" si="9"/>
        <v>0.49583333333333318</v>
      </c>
      <c r="G69" s="193">
        <v>1</v>
      </c>
      <c r="H69" s="493">
        <f t="shared" si="8"/>
        <v>0.49652777777777762</v>
      </c>
    </row>
    <row r="70" spans="1:8" ht="14.25" x14ac:dyDescent="0.2">
      <c r="A70" s="167" t="s">
        <v>327</v>
      </c>
      <c r="B70" s="179" t="s">
        <v>228</v>
      </c>
      <c r="C70" s="179" t="s">
        <v>328</v>
      </c>
      <c r="D70" s="186" t="s">
        <v>576</v>
      </c>
      <c r="E70" s="179" t="s">
        <v>185</v>
      </c>
      <c r="F70" s="481">
        <f t="shared" si="9"/>
        <v>0.49652777777777762</v>
      </c>
      <c r="G70" s="193">
        <v>1</v>
      </c>
      <c r="H70" s="493">
        <f t="shared" si="8"/>
        <v>0.49722222222222207</v>
      </c>
    </row>
    <row r="71" spans="1:8" s="38" customFormat="1" ht="14.25" x14ac:dyDescent="0.2">
      <c r="A71" s="497" t="s">
        <v>329</v>
      </c>
      <c r="B71" s="498" t="s">
        <v>228</v>
      </c>
      <c r="C71" s="498" t="s">
        <v>330</v>
      </c>
      <c r="D71" s="498" t="s">
        <v>633</v>
      </c>
      <c r="E71" s="498" t="s">
        <v>80</v>
      </c>
      <c r="F71" s="499">
        <f t="shared" si="9"/>
        <v>0.49722222222222207</v>
      </c>
      <c r="G71" s="500">
        <v>0</v>
      </c>
      <c r="H71" s="501">
        <f t="shared" si="8"/>
        <v>0.49722222222222207</v>
      </c>
    </row>
    <row r="72" spans="1:8" ht="14.25" x14ac:dyDescent="0.2">
      <c r="A72" s="167" t="s">
        <v>331</v>
      </c>
      <c r="B72" s="179" t="s">
        <v>228</v>
      </c>
      <c r="C72" s="179" t="s">
        <v>332</v>
      </c>
      <c r="D72" s="179"/>
      <c r="E72" s="179" t="s">
        <v>237</v>
      </c>
      <c r="F72" s="481">
        <f t="shared" si="9"/>
        <v>0.49722222222222207</v>
      </c>
      <c r="G72" s="193">
        <v>1</v>
      </c>
      <c r="H72" s="493">
        <f t="shared" si="8"/>
        <v>0.49791666666666651</v>
      </c>
    </row>
    <row r="73" spans="1:8" ht="14.25" x14ac:dyDescent="0.2">
      <c r="A73" s="167" t="s">
        <v>333</v>
      </c>
      <c r="B73" s="179" t="s">
        <v>228</v>
      </c>
      <c r="C73" s="179" t="s">
        <v>334</v>
      </c>
      <c r="D73" s="186" t="s">
        <v>577</v>
      </c>
      <c r="E73" s="179" t="s">
        <v>335</v>
      </c>
      <c r="F73" s="481">
        <f t="shared" si="9"/>
        <v>0.49791666666666651</v>
      </c>
      <c r="G73" s="193">
        <v>1</v>
      </c>
      <c r="H73" s="493">
        <f t="shared" si="8"/>
        <v>0.49861111111111095</v>
      </c>
    </row>
    <row r="74" spans="1:8" ht="14.25" x14ac:dyDescent="0.2">
      <c r="A74" s="167" t="s">
        <v>336</v>
      </c>
      <c r="B74" s="179"/>
      <c r="C74" s="179"/>
      <c r="D74" s="179"/>
      <c r="E74" s="179"/>
      <c r="F74" s="481">
        <f t="shared" si="9"/>
        <v>0.49861111111111095</v>
      </c>
      <c r="G74" s="193">
        <v>0</v>
      </c>
      <c r="H74" s="493">
        <f t="shared" si="8"/>
        <v>0.49861111111111095</v>
      </c>
    </row>
    <row r="75" spans="1:8" ht="15.75" x14ac:dyDescent="0.25">
      <c r="A75" s="166" t="s">
        <v>337</v>
      </c>
      <c r="B75" s="178"/>
      <c r="C75" s="178" t="s">
        <v>338</v>
      </c>
      <c r="D75" s="178"/>
      <c r="E75" s="178"/>
      <c r="F75" s="480"/>
      <c r="G75" s="192"/>
      <c r="H75" s="492"/>
    </row>
    <row r="76" spans="1:8" ht="28.5" x14ac:dyDescent="0.2">
      <c r="A76" s="167" t="s">
        <v>339</v>
      </c>
      <c r="B76" s="179" t="s">
        <v>228</v>
      </c>
      <c r="C76" s="179" t="s">
        <v>340</v>
      </c>
      <c r="D76" s="186" t="s">
        <v>577</v>
      </c>
      <c r="E76" s="179" t="s">
        <v>341</v>
      </c>
      <c r="F76" s="481">
        <f>H74</f>
        <v>0.49861111111111095</v>
      </c>
      <c r="G76" s="193">
        <v>1</v>
      </c>
      <c r="H76" s="493">
        <f>F76+TIME(0,G76,0)</f>
        <v>0.49930555555555539</v>
      </c>
    </row>
    <row r="77" spans="1:8" ht="14.25" x14ac:dyDescent="0.2">
      <c r="A77" s="167" t="s">
        <v>342</v>
      </c>
      <c r="B77" s="179" t="s">
        <v>228</v>
      </c>
      <c r="C77" s="179" t="s">
        <v>343</v>
      </c>
      <c r="D77" s="186" t="s">
        <v>577</v>
      </c>
      <c r="E77" s="179" t="s">
        <v>237</v>
      </c>
      <c r="F77" s="481">
        <f>H76</f>
        <v>0.49930555555555539</v>
      </c>
      <c r="G77" s="193">
        <v>3</v>
      </c>
      <c r="H77" s="493">
        <f>F77+TIME(0,G77,0)</f>
        <v>0.50138888888888877</v>
      </c>
    </row>
    <row r="78" spans="1:8" ht="14.25" x14ac:dyDescent="0.2">
      <c r="A78" s="167" t="s">
        <v>344</v>
      </c>
      <c r="B78" s="179" t="s">
        <v>228</v>
      </c>
      <c r="C78" s="179" t="s">
        <v>345</v>
      </c>
      <c r="D78" s="186" t="s">
        <v>577</v>
      </c>
      <c r="E78" s="179" t="s">
        <v>346</v>
      </c>
      <c r="F78" s="481">
        <f>H77</f>
        <v>0.50138888888888877</v>
      </c>
      <c r="G78" s="193">
        <v>1</v>
      </c>
      <c r="H78" s="493">
        <f>F78+TIME(0,G78,0)</f>
        <v>0.50208333333333321</v>
      </c>
    </row>
    <row r="79" spans="1:8" ht="14.25" x14ac:dyDescent="0.2">
      <c r="A79" s="167" t="s">
        <v>347</v>
      </c>
      <c r="B79" s="179" t="s">
        <v>228</v>
      </c>
      <c r="C79" s="179" t="s">
        <v>348</v>
      </c>
      <c r="D79" s="186" t="s">
        <v>577</v>
      </c>
      <c r="E79" s="179" t="s">
        <v>349</v>
      </c>
      <c r="F79" s="481">
        <f>H78</f>
        <v>0.50208333333333321</v>
      </c>
      <c r="G79" s="193">
        <v>1</v>
      </c>
      <c r="H79" s="493">
        <f>F79+TIME(0,G79,0)</f>
        <v>0.50277777777777766</v>
      </c>
    </row>
    <row r="80" spans="1:8" ht="14.25" x14ac:dyDescent="0.2">
      <c r="A80" s="167" t="s">
        <v>350</v>
      </c>
      <c r="B80" s="179" t="s">
        <v>228</v>
      </c>
      <c r="C80" s="179" t="s">
        <v>351</v>
      </c>
      <c r="D80" s="186" t="s">
        <v>577</v>
      </c>
      <c r="E80" s="179" t="s">
        <v>352</v>
      </c>
      <c r="F80" s="481">
        <f>H79</f>
        <v>0.50277777777777766</v>
      </c>
      <c r="G80" s="193">
        <v>1</v>
      </c>
      <c r="H80" s="493">
        <f>F80+TIME(0,G80,0)</f>
        <v>0.5034722222222221</v>
      </c>
    </row>
    <row r="81" spans="1:9" ht="15.75" x14ac:dyDescent="0.25">
      <c r="A81" s="166" t="s">
        <v>353</v>
      </c>
      <c r="B81" s="178"/>
      <c r="C81" s="178" t="s">
        <v>354</v>
      </c>
      <c r="D81" s="178"/>
      <c r="E81" s="178"/>
      <c r="F81" s="480"/>
      <c r="G81" s="192"/>
      <c r="H81" s="492"/>
    </row>
    <row r="82" spans="1:9" ht="14.25" x14ac:dyDescent="0.2">
      <c r="A82" s="167" t="s">
        <v>355</v>
      </c>
      <c r="B82" s="179" t="s">
        <v>228</v>
      </c>
      <c r="C82" s="179" t="s">
        <v>356</v>
      </c>
      <c r="D82" s="186" t="s">
        <v>577</v>
      </c>
      <c r="E82" s="179" t="s">
        <v>183</v>
      </c>
      <c r="F82" s="481">
        <f>H80</f>
        <v>0.5034722222222221</v>
      </c>
      <c r="G82" s="193">
        <v>1</v>
      </c>
      <c r="H82" s="493">
        <f t="shared" ref="H82:H89" si="10">F82+TIME(0,G82,0)</f>
        <v>0.50416666666666654</v>
      </c>
    </row>
    <row r="83" spans="1:9" ht="14.25" x14ac:dyDescent="0.2">
      <c r="A83" s="167" t="s">
        <v>357</v>
      </c>
      <c r="B83" s="179" t="s">
        <v>228</v>
      </c>
      <c r="C83" s="179" t="s">
        <v>358</v>
      </c>
      <c r="D83" s="186" t="s">
        <v>577</v>
      </c>
      <c r="E83" s="179" t="s">
        <v>359</v>
      </c>
      <c r="F83" s="481">
        <f t="shared" ref="F83:F89" si="11">H82</f>
        <v>0.50416666666666654</v>
      </c>
      <c r="G83" s="193">
        <v>1</v>
      </c>
      <c r="H83" s="493">
        <f t="shared" si="10"/>
        <v>0.50486111111111098</v>
      </c>
    </row>
    <row r="84" spans="1:9" ht="14.25" x14ac:dyDescent="0.2">
      <c r="A84" s="167" t="s">
        <v>360</v>
      </c>
      <c r="B84" s="179" t="s">
        <v>228</v>
      </c>
      <c r="C84" s="179" t="s">
        <v>361</v>
      </c>
      <c r="D84" s="186" t="s">
        <v>577</v>
      </c>
      <c r="E84" s="179" t="s">
        <v>362</v>
      </c>
      <c r="F84" s="481">
        <f t="shared" si="11"/>
        <v>0.50486111111111098</v>
      </c>
      <c r="G84" s="193">
        <v>1</v>
      </c>
      <c r="H84" s="493">
        <f t="shared" si="10"/>
        <v>0.50555555555555542</v>
      </c>
    </row>
    <row r="85" spans="1:9" ht="14.25" x14ac:dyDescent="0.2">
      <c r="A85" s="167" t="s">
        <v>363</v>
      </c>
      <c r="B85" s="179" t="s">
        <v>228</v>
      </c>
      <c r="C85" s="179" t="s">
        <v>364</v>
      </c>
      <c r="D85" s="186" t="s">
        <v>577</v>
      </c>
      <c r="E85" s="179" t="s">
        <v>365</v>
      </c>
      <c r="F85" s="481">
        <f t="shared" si="11"/>
        <v>0.50555555555555542</v>
      </c>
      <c r="G85" s="193">
        <v>1</v>
      </c>
      <c r="H85" s="493">
        <f t="shared" si="10"/>
        <v>0.50624999999999987</v>
      </c>
    </row>
    <row r="86" spans="1:9" ht="14.25" x14ac:dyDescent="0.2">
      <c r="A86" s="167" t="s">
        <v>366</v>
      </c>
      <c r="B86" s="179" t="s">
        <v>228</v>
      </c>
      <c r="C86" s="179" t="s">
        <v>367</v>
      </c>
      <c r="D86" s="186" t="s">
        <v>577</v>
      </c>
      <c r="E86" s="179" t="s">
        <v>368</v>
      </c>
      <c r="F86" s="481">
        <f t="shared" si="11"/>
        <v>0.50624999999999987</v>
      </c>
      <c r="G86" s="193">
        <v>1</v>
      </c>
      <c r="H86" s="493">
        <f t="shared" si="10"/>
        <v>0.50694444444444431</v>
      </c>
    </row>
    <row r="87" spans="1:9" ht="14.25" x14ac:dyDescent="0.2">
      <c r="A87" s="167" t="s">
        <v>369</v>
      </c>
      <c r="B87" s="179" t="s">
        <v>228</v>
      </c>
      <c r="C87" s="179" t="s">
        <v>370</v>
      </c>
      <c r="D87" s="186" t="s">
        <v>577</v>
      </c>
      <c r="E87" s="179" t="s">
        <v>237</v>
      </c>
      <c r="F87" s="481">
        <f t="shared" si="11"/>
        <v>0.50694444444444431</v>
      </c>
      <c r="G87" s="193">
        <v>1</v>
      </c>
      <c r="H87" s="493">
        <f t="shared" si="10"/>
        <v>0.50763888888888875</v>
      </c>
    </row>
    <row r="88" spans="1:9" ht="14.25" x14ac:dyDescent="0.2">
      <c r="A88" s="167" t="s">
        <v>371</v>
      </c>
      <c r="B88" s="179" t="s">
        <v>228</v>
      </c>
      <c r="C88" s="179" t="s">
        <v>372</v>
      </c>
      <c r="D88" s="186" t="s">
        <v>577</v>
      </c>
      <c r="E88" s="179" t="s">
        <v>373</v>
      </c>
      <c r="F88" s="481">
        <f t="shared" si="11"/>
        <v>0.50763888888888875</v>
      </c>
      <c r="G88" s="193">
        <v>1</v>
      </c>
      <c r="H88" s="493">
        <f t="shared" si="10"/>
        <v>0.50833333333333319</v>
      </c>
    </row>
    <row r="89" spans="1:9" ht="15" x14ac:dyDescent="0.2">
      <c r="A89" s="165" t="s">
        <v>374</v>
      </c>
      <c r="B89" s="177"/>
      <c r="C89" s="177" t="s">
        <v>375</v>
      </c>
      <c r="D89" s="177"/>
      <c r="E89" s="177"/>
      <c r="F89" s="479">
        <f t="shared" si="11"/>
        <v>0.50833333333333319</v>
      </c>
      <c r="G89" s="191">
        <v>0</v>
      </c>
      <c r="H89" s="491">
        <f t="shared" si="10"/>
        <v>0.50833333333333319</v>
      </c>
    </row>
    <row r="91" spans="1:9" ht="15.75" x14ac:dyDescent="0.25">
      <c r="A91" s="170" t="s">
        <v>376</v>
      </c>
      <c r="B91" s="182"/>
      <c r="C91" s="182" t="s">
        <v>377</v>
      </c>
      <c r="D91" s="182"/>
      <c r="E91" s="182" t="s">
        <v>185</v>
      </c>
      <c r="F91" s="484">
        <f>H89</f>
        <v>0.50833333333333319</v>
      </c>
      <c r="G91" s="196">
        <v>0</v>
      </c>
      <c r="H91" s="484">
        <f>F91+TIME(0,G91,0)</f>
        <v>0.50833333333333319</v>
      </c>
    </row>
    <row r="92" spans="1:9" x14ac:dyDescent="0.2">
      <c r="A92" s="171"/>
      <c r="B92" s="171"/>
      <c r="C92" s="171" t="s">
        <v>378</v>
      </c>
      <c r="D92" s="171"/>
      <c r="E92" s="171"/>
      <c r="F92" s="485"/>
      <c r="G92" s="197">
        <f>(H92-H91) * 24 * 60</f>
        <v>18.000000000000256</v>
      </c>
      <c r="H92" s="485">
        <v>0.52083333333333337</v>
      </c>
    </row>
    <row r="94" spans="1:9" ht="15.75" x14ac:dyDescent="0.25">
      <c r="A94" s="643" t="s">
        <v>379</v>
      </c>
      <c r="B94" s="644"/>
      <c r="C94" s="644"/>
      <c r="D94" s="644"/>
      <c r="E94" s="644"/>
      <c r="F94" s="644"/>
      <c r="G94" s="644"/>
      <c r="H94" s="644"/>
    </row>
    <row r="95" spans="1:9" s="18" customFormat="1" ht="31.5" x14ac:dyDescent="0.25">
      <c r="A95" s="162" t="s">
        <v>218</v>
      </c>
      <c r="B95" s="162" t="s">
        <v>219</v>
      </c>
      <c r="C95" s="162" t="s">
        <v>121</v>
      </c>
      <c r="D95" s="162" t="s">
        <v>220</v>
      </c>
      <c r="E95" s="162" t="s">
        <v>221</v>
      </c>
      <c r="F95" s="476" t="s">
        <v>222</v>
      </c>
      <c r="G95" s="188" t="s">
        <v>223</v>
      </c>
      <c r="H95" s="476" t="s">
        <v>224</v>
      </c>
      <c r="I95" s="18" t="s">
        <v>655</v>
      </c>
    </row>
    <row r="96" spans="1:9" ht="15.75" x14ac:dyDescent="0.25">
      <c r="A96" s="163" t="s">
        <v>225</v>
      </c>
      <c r="B96" s="175"/>
      <c r="C96" s="175" t="s">
        <v>226</v>
      </c>
      <c r="D96" s="175"/>
      <c r="E96" s="175"/>
      <c r="F96" s="477"/>
      <c r="G96" s="189"/>
      <c r="H96" s="489"/>
    </row>
    <row r="97" spans="1:9" ht="15" x14ac:dyDescent="0.2">
      <c r="A97" s="164" t="s">
        <v>227</v>
      </c>
      <c r="B97" s="176" t="s">
        <v>228</v>
      </c>
      <c r="C97" s="176" t="s">
        <v>229</v>
      </c>
      <c r="D97" s="176"/>
      <c r="E97" s="176" t="s">
        <v>185</v>
      </c>
      <c r="F97" s="478">
        <v>0.4375</v>
      </c>
      <c r="G97" s="190">
        <v>1</v>
      </c>
      <c r="H97" s="490">
        <f>F97+TIME(0,G97,0)</f>
        <v>0.43819444444444444</v>
      </c>
    </row>
    <row r="98" spans="1:9" ht="15" x14ac:dyDescent="0.2">
      <c r="A98" s="164" t="s">
        <v>230</v>
      </c>
      <c r="B98" s="176" t="s">
        <v>228</v>
      </c>
      <c r="C98" s="176" t="s">
        <v>380</v>
      </c>
      <c r="D98" s="176"/>
      <c r="E98" s="176" t="s">
        <v>1</v>
      </c>
      <c r="F98" s="478">
        <f>H97</f>
        <v>0.43819444444444444</v>
      </c>
      <c r="G98" s="190">
        <v>1</v>
      </c>
      <c r="H98" s="490">
        <f>F98+TIME(0,G98,0)</f>
        <v>0.43888888888888888</v>
      </c>
    </row>
    <row r="99" spans="1:9" ht="15" x14ac:dyDescent="0.2">
      <c r="A99" s="165" t="s">
        <v>231</v>
      </c>
      <c r="B99" s="177" t="s">
        <v>9</v>
      </c>
      <c r="C99" s="177" t="s">
        <v>381</v>
      </c>
      <c r="D99" s="384" t="s">
        <v>572</v>
      </c>
      <c r="E99" s="177" t="s">
        <v>185</v>
      </c>
      <c r="F99" s="479">
        <f>H98</f>
        <v>0.43888888888888888</v>
      </c>
      <c r="G99" s="191">
        <v>1</v>
      </c>
      <c r="H99" s="491">
        <f>F99+TIME(0,G99,0)</f>
        <v>0.43958333333333333</v>
      </c>
    </row>
    <row r="101" spans="1:9" ht="15.75" x14ac:dyDescent="0.25">
      <c r="A101" s="163" t="s">
        <v>241</v>
      </c>
      <c r="B101" s="175"/>
      <c r="C101" s="175" t="s">
        <v>242</v>
      </c>
      <c r="D101" s="175"/>
      <c r="E101" s="175"/>
      <c r="F101" s="477"/>
      <c r="G101" s="189"/>
      <c r="H101" s="489"/>
    </row>
    <row r="102" spans="1:9" ht="15" x14ac:dyDescent="0.2">
      <c r="A102" s="164" t="s">
        <v>243</v>
      </c>
      <c r="B102" s="176" t="s">
        <v>228</v>
      </c>
      <c r="C102" s="176" t="s">
        <v>382</v>
      </c>
      <c r="D102" s="176"/>
      <c r="E102" s="176" t="s">
        <v>185</v>
      </c>
      <c r="F102" s="478">
        <f>H99</f>
        <v>0.43958333333333333</v>
      </c>
      <c r="G102" s="190">
        <v>1</v>
      </c>
      <c r="H102" s="490">
        <f>F102+TIME(0,G102,0)</f>
        <v>0.44027777777777777</v>
      </c>
    </row>
    <row r="103" spans="1:9" ht="15" x14ac:dyDescent="0.2">
      <c r="A103" s="164" t="s">
        <v>273</v>
      </c>
      <c r="B103" s="176" t="s">
        <v>228</v>
      </c>
      <c r="C103" s="176" t="s">
        <v>383</v>
      </c>
      <c r="D103" s="176"/>
      <c r="E103" s="176" t="s">
        <v>185</v>
      </c>
      <c r="F103" s="478">
        <f>H102</f>
        <v>0.44027777777777777</v>
      </c>
      <c r="G103" s="190">
        <v>1</v>
      </c>
      <c r="H103" s="490">
        <f>F103+TIME(0,G103,0)</f>
        <v>0.44097222222222221</v>
      </c>
    </row>
    <row r="104" spans="1:9" ht="15" x14ac:dyDescent="0.2">
      <c r="A104" s="164" t="s">
        <v>275</v>
      </c>
      <c r="B104" s="176" t="s">
        <v>228</v>
      </c>
      <c r="C104" s="176" t="s">
        <v>384</v>
      </c>
      <c r="D104" s="176"/>
      <c r="E104" s="176" t="s">
        <v>185</v>
      </c>
      <c r="F104" s="478">
        <f>H103</f>
        <v>0.44097222222222221</v>
      </c>
      <c r="G104" s="190">
        <v>1</v>
      </c>
      <c r="H104" s="490">
        <f>F104+TIME(0,G104,0)</f>
        <v>0.44166666666666665</v>
      </c>
    </row>
    <row r="105" spans="1:9" ht="15" x14ac:dyDescent="0.2">
      <c r="A105" s="164" t="s">
        <v>277</v>
      </c>
      <c r="B105" s="176" t="s">
        <v>228</v>
      </c>
      <c r="C105" s="176" t="s">
        <v>645</v>
      </c>
      <c r="D105" s="176"/>
      <c r="E105" s="176" t="s">
        <v>185</v>
      </c>
      <c r="F105" s="478">
        <f>H104</f>
        <v>0.44166666666666665</v>
      </c>
      <c r="G105" s="190">
        <v>3</v>
      </c>
      <c r="H105" s="490">
        <f>F105+TIME(0,G105,0)</f>
        <v>0.44374999999999998</v>
      </c>
      <c r="I105" t="s">
        <v>646</v>
      </c>
    </row>
    <row r="106" spans="1:9" ht="15" x14ac:dyDescent="0.2">
      <c r="A106" s="165" t="s">
        <v>281</v>
      </c>
      <c r="B106" s="176" t="s">
        <v>228</v>
      </c>
      <c r="C106" s="176" t="s">
        <v>385</v>
      </c>
      <c r="D106" s="177"/>
      <c r="E106" s="177" t="s">
        <v>1</v>
      </c>
      <c r="F106" s="479">
        <f>H105</f>
        <v>0.44374999999999998</v>
      </c>
      <c r="G106" s="191">
        <v>1</v>
      </c>
      <c r="H106" s="491">
        <f>F106+TIME(0,G106,0)</f>
        <v>0.44444444444444442</v>
      </c>
    </row>
    <row r="108" spans="1:9" ht="15.75" x14ac:dyDescent="0.25">
      <c r="A108" s="163" t="s">
        <v>284</v>
      </c>
      <c r="B108" s="175"/>
      <c r="C108" s="175" t="s">
        <v>386</v>
      </c>
      <c r="D108" s="175"/>
      <c r="E108" s="175"/>
      <c r="F108" s="477"/>
      <c r="G108" s="189"/>
      <c r="H108" s="489"/>
    </row>
    <row r="109" spans="1:9" ht="15" x14ac:dyDescent="0.2">
      <c r="A109" s="164" t="s">
        <v>286</v>
      </c>
      <c r="B109" s="176" t="s">
        <v>228</v>
      </c>
      <c r="C109" s="176" t="s">
        <v>387</v>
      </c>
      <c r="D109" s="176"/>
      <c r="E109" s="176"/>
      <c r="F109" s="478">
        <f>H106</f>
        <v>0.44444444444444442</v>
      </c>
      <c r="G109" s="190">
        <v>0</v>
      </c>
      <c r="H109" s="490">
        <f>F109+TIME(0,G109,0)</f>
        <v>0.44444444444444442</v>
      </c>
    </row>
    <row r="110" spans="1:9" ht="15" x14ac:dyDescent="0.2">
      <c r="A110" s="165" t="s">
        <v>288</v>
      </c>
      <c r="B110" s="177" t="s">
        <v>228</v>
      </c>
      <c r="C110" s="177" t="s">
        <v>641</v>
      </c>
      <c r="D110" s="177"/>
      <c r="E110" s="177" t="s">
        <v>80</v>
      </c>
      <c r="F110" s="479">
        <f>H109</f>
        <v>0.44444444444444442</v>
      </c>
      <c r="G110" s="191">
        <v>0</v>
      </c>
      <c r="H110" s="491">
        <f>F110+TIME(0,G110,0)</f>
        <v>0.44444444444444442</v>
      </c>
      <c r="I110" t="s">
        <v>656</v>
      </c>
    </row>
    <row r="112" spans="1:9" ht="31.5" x14ac:dyDescent="0.25">
      <c r="A112" s="163" t="s">
        <v>311</v>
      </c>
      <c r="B112" s="175"/>
      <c r="C112" s="175" t="s">
        <v>388</v>
      </c>
      <c r="D112" s="175"/>
      <c r="E112" s="175"/>
      <c r="F112" s="477"/>
      <c r="G112" s="189"/>
      <c r="H112" s="489"/>
    </row>
    <row r="113" spans="1:9" ht="15.75" x14ac:dyDescent="0.25">
      <c r="A113" s="166" t="s">
        <v>313</v>
      </c>
      <c r="B113" s="178"/>
      <c r="C113" s="178" t="s">
        <v>389</v>
      </c>
      <c r="D113" s="178"/>
      <c r="E113" s="178"/>
      <c r="F113" s="480"/>
      <c r="G113" s="192"/>
      <c r="H113" s="492"/>
    </row>
    <row r="114" spans="1:9" ht="14.25" x14ac:dyDescent="0.2">
      <c r="A114" s="167" t="s">
        <v>315</v>
      </c>
      <c r="B114" s="179" t="s">
        <v>228</v>
      </c>
      <c r="C114" s="179" t="s">
        <v>390</v>
      </c>
      <c r="D114" s="179"/>
      <c r="E114" s="179" t="s">
        <v>391</v>
      </c>
      <c r="F114" s="481">
        <f>H110</f>
        <v>0.44444444444444442</v>
      </c>
      <c r="G114" s="193">
        <v>0</v>
      </c>
      <c r="H114" s="493">
        <f>F114+TIME(0,G114,0)</f>
        <v>0.44444444444444442</v>
      </c>
    </row>
    <row r="115" spans="1:9" ht="14.25" x14ac:dyDescent="0.2">
      <c r="A115" s="167" t="s">
        <v>317</v>
      </c>
      <c r="B115" s="179" t="s">
        <v>228</v>
      </c>
      <c r="C115" s="179" t="s">
        <v>647</v>
      </c>
      <c r="D115" s="179"/>
      <c r="E115" s="179" t="s">
        <v>648</v>
      </c>
      <c r="F115" s="481">
        <f>H114</f>
        <v>0.44444444444444442</v>
      </c>
      <c r="G115" s="193">
        <v>15</v>
      </c>
      <c r="H115" s="493">
        <f>F115+TIME(0,G115,0)</f>
        <v>0.4548611111111111</v>
      </c>
      <c r="I115" t="s">
        <v>650</v>
      </c>
    </row>
    <row r="116" spans="1:9" ht="15.75" x14ac:dyDescent="0.25">
      <c r="A116" s="166" t="s">
        <v>337</v>
      </c>
      <c r="B116" s="178"/>
      <c r="C116" s="178" t="s">
        <v>392</v>
      </c>
      <c r="D116" s="178"/>
      <c r="E116" s="178"/>
      <c r="F116" s="480"/>
      <c r="G116" s="192"/>
      <c r="H116" s="492"/>
    </row>
    <row r="117" spans="1:9" ht="14.25" x14ac:dyDescent="0.2">
      <c r="A117" s="167" t="s">
        <v>339</v>
      </c>
      <c r="B117" s="179" t="s">
        <v>228</v>
      </c>
      <c r="C117" s="179" t="s">
        <v>393</v>
      </c>
      <c r="D117" s="179"/>
      <c r="E117" s="179" t="s">
        <v>394</v>
      </c>
      <c r="F117" s="481">
        <f>H115</f>
        <v>0.4548611111111111</v>
      </c>
      <c r="G117" s="193">
        <v>5</v>
      </c>
      <c r="H117" s="493">
        <f>F117+TIME(0,G117,0)</f>
        <v>0.45833333333333331</v>
      </c>
    </row>
    <row r="118" spans="1:9" ht="14.25" x14ac:dyDescent="0.2">
      <c r="A118" s="167" t="s">
        <v>342</v>
      </c>
      <c r="B118" s="179" t="s">
        <v>228</v>
      </c>
      <c r="C118" s="179" t="s">
        <v>395</v>
      </c>
      <c r="D118" s="179"/>
      <c r="E118" s="179" t="s">
        <v>183</v>
      </c>
      <c r="F118" s="481">
        <f>H117</f>
        <v>0.45833333333333331</v>
      </c>
      <c r="G118" s="193">
        <v>10</v>
      </c>
      <c r="H118" s="493">
        <f>F118+TIME(0,G118,0)</f>
        <v>0.46527777777777773</v>
      </c>
    </row>
    <row r="119" spans="1:9" ht="14.25" x14ac:dyDescent="0.2">
      <c r="A119" s="172" t="s">
        <v>344</v>
      </c>
      <c r="B119" s="183" t="s">
        <v>228</v>
      </c>
      <c r="C119" s="183" t="s">
        <v>396</v>
      </c>
      <c r="D119" s="183"/>
      <c r="E119" s="183" t="s">
        <v>237</v>
      </c>
      <c r="F119" s="486">
        <f>H118</f>
        <v>0.46527777777777773</v>
      </c>
      <c r="G119" s="198">
        <v>2</v>
      </c>
      <c r="H119" s="496">
        <f>F119+TIME(0,G119,0)</f>
        <v>0.46666666666666662</v>
      </c>
    </row>
    <row r="121" spans="1:9" ht="15.75" x14ac:dyDescent="0.25">
      <c r="A121" s="163" t="s">
        <v>376</v>
      </c>
      <c r="B121" s="175"/>
      <c r="C121" s="175" t="s">
        <v>397</v>
      </c>
      <c r="D121" s="175"/>
      <c r="E121" s="175"/>
      <c r="F121" s="477"/>
      <c r="G121" s="189"/>
      <c r="H121" s="489"/>
    </row>
    <row r="122" spans="1:9" ht="15" x14ac:dyDescent="0.2">
      <c r="A122" s="164" t="s">
        <v>398</v>
      </c>
      <c r="B122" s="176" t="s">
        <v>9</v>
      </c>
      <c r="C122" s="176" t="s">
        <v>399</v>
      </c>
      <c r="D122" s="176"/>
      <c r="E122" s="176" t="s">
        <v>185</v>
      </c>
      <c r="F122" s="478">
        <f>H119</f>
        <v>0.46666666666666662</v>
      </c>
      <c r="G122" s="190">
        <v>6</v>
      </c>
      <c r="H122" s="490">
        <f t="shared" ref="H122:H129" si="12">F122+TIME(0,G122,0)</f>
        <v>0.47083333333333327</v>
      </c>
    </row>
    <row r="123" spans="1:9" ht="15" x14ac:dyDescent="0.2">
      <c r="A123" s="164" t="s">
        <v>400</v>
      </c>
      <c r="B123" s="176" t="s">
        <v>5</v>
      </c>
      <c r="C123" s="176" t="s">
        <v>401</v>
      </c>
      <c r="D123" s="176"/>
      <c r="E123" s="176" t="s">
        <v>183</v>
      </c>
      <c r="F123" s="478">
        <f t="shared" ref="F123:F130" si="13">H122</f>
        <v>0.47083333333333327</v>
      </c>
      <c r="G123" s="190">
        <v>15</v>
      </c>
      <c r="H123" s="490">
        <f t="shared" si="12"/>
        <v>0.48124999999999996</v>
      </c>
    </row>
    <row r="124" spans="1:9" ht="15" x14ac:dyDescent="0.2">
      <c r="A124" s="164" t="s">
        <v>402</v>
      </c>
      <c r="B124" s="176" t="s">
        <v>5</v>
      </c>
      <c r="C124" s="176" t="s">
        <v>403</v>
      </c>
      <c r="D124" s="176"/>
      <c r="E124" s="176" t="s">
        <v>80</v>
      </c>
      <c r="F124" s="478">
        <f t="shared" si="13"/>
        <v>0.48124999999999996</v>
      </c>
      <c r="G124" s="190">
        <v>10</v>
      </c>
      <c r="H124" s="490">
        <f t="shared" si="12"/>
        <v>0.48819444444444438</v>
      </c>
    </row>
    <row r="125" spans="1:9" ht="30" x14ac:dyDescent="0.2">
      <c r="A125" s="164" t="s">
        <v>478</v>
      </c>
      <c r="B125" s="176" t="s">
        <v>5</v>
      </c>
      <c r="C125" s="176" t="s">
        <v>634</v>
      </c>
      <c r="D125" s="176"/>
      <c r="E125" s="176" t="s">
        <v>80</v>
      </c>
      <c r="F125" s="478">
        <f t="shared" si="13"/>
        <v>0.48819444444444438</v>
      </c>
      <c r="G125" s="190">
        <v>10</v>
      </c>
      <c r="H125" s="490">
        <f t="shared" si="12"/>
        <v>0.4951388888888888</v>
      </c>
    </row>
    <row r="126" spans="1:9" ht="30" x14ac:dyDescent="0.2">
      <c r="A126" s="164" t="s">
        <v>618</v>
      </c>
      <c r="B126" s="176" t="s">
        <v>228</v>
      </c>
      <c r="C126" s="176" t="s">
        <v>619</v>
      </c>
      <c r="D126" s="176"/>
      <c r="E126" s="176" t="s">
        <v>237</v>
      </c>
      <c r="F126" s="478">
        <f t="shared" si="13"/>
        <v>0.4951388888888888</v>
      </c>
      <c r="G126" s="190">
        <v>10</v>
      </c>
      <c r="H126" s="490">
        <f t="shared" si="12"/>
        <v>0.50208333333333321</v>
      </c>
    </row>
    <row r="127" spans="1:9" ht="15" x14ac:dyDescent="0.2">
      <c r="A127" s="164" t="s">
        <v>620</v>
      </c>
      <c r="B127" s="176" t="s">
        <v>9</v>
      </c>
      <c r="C127" s="176" t="s">
        <v>635</v>
      </c>
      <c r="D127" s="176"/>
      <c r="E127" s="176" t="s">
        <v>185</v>
      </c>
      <c r="F127" s="478">
        <f t="shared" si="13"/>
        <v>0.50208333333333321</v>
      </c>
      <c r="G127" s="190">
        <v>5</v>
      </c>
      <c r="H127" s="490">
        <f t="shared" si="12"/>
        <v>0.50555555555555542</v>
      </c>
      <c r="I127" s="85" t="s">
        <v>654</v>
      </c>
    </row>
    <row r="128" spans="1:9" ht="15" x14ac:dyDescent="0.2">
      <c r="A128" s="164" t="s">
        <v>636</v>
      </c>
      <c r="B128" s="176" t="s">
        <v>464</v>
      </c>
      <c r="C128" s="176" t="s">
        <v>637</v>
      </c>
      <c r="D128" s="176"/>
      <c r="E128" s="176" t="s">
        <v>346</v>
      </c>
      <c r="F128" s="478">
        <f t="shared" si="13"/>
        <v>0.50555555555555542</v>
      </c>
      <c r="G128" s="190">
        <v>5</v>
      </c>
      <c r="H128" s="490">
        <f t="shared" si="12"/>
        <v>0.50902777777777763</v>
      </c>
      <c r="I128" t="s">
        <v>651</v>
      </c>
    </row>
    <row r="129" spans="1:9" s="503" customFormat="1" ht="30" x14ac:dyDescent="0.2">
      <c r="A129" s="164" t="s">
        <v>638</v>
      </c>
      <c r="B129" s="176" t="s">
        <v>5</v>
      </c>
      <c r="C129" s="176" t="s">
        <v>653</v>
      </c>
      <c r="D129" s="176"/>
      <c r="E129" s="176" t="s">
        <v>185</v>
      </c>
      <c r="F129" s="478">
        <f t="shared" si="13"/>
        <v>0.50902777777777763</v>
      </c>
      <c r="G129" s="190">
        <v>5</v>
      </c>
      <c r="H129" s="490">
        <f t="shared" si="12"/>
        <v>0.51249999999999984</v>
      </c>
      <c r="I129" s="503" t="s">
        <v>651</v>
      </c>
    </row>
    <row r="130" spans="1:9" ht="15" x14ac:dyDescent="0.2">
      <c r="A130" s="164" t="s">
        <v>652</v>
      </c>
      <c r="B130" s="177" t="s">
        <v>5</v>
      </c>
      <c r="C130" s="177" t="s">
        <v>642</v>
      </c>
      <c r="D130" s="177"/>
      <c r="E130" s="177" t="s">
        <v>185</v>
      </c>
      <c r="F130" s="478">
        <f t="shared" si="13"/>
        <v>0.51249999999999984</v>
      </c>
      <c r="G130" s="191">
        <v>7</v>
      </c>
      <c r="H130" s="491">
        <f>F130+TIME(0,G130,0)</f>
        <v>0.51736111111111094</v>
      </c>
      <c r="I130" t="s">
        <v>646</v>
      </c>
    </row>
    <row r="132" spans="1:9" ht="15.75" x14ac:dyDescent="0.25">
      <c r="A132" s="170" t="s">
        <v>404</v>
      </c>
      <c r="B132" s="182"/>
      <c r="C132" s="182" t="s">
        <v>377</v>
      </c>
      <c r="D132" s="182"/>
      <c r="E132" s="182" t="s">
        <v>185</v>
      </c>
      <c r="F132" s="484">
        <f>H130</f>
        <v>0.51736111111111094</v>
      </c>
      <c r="G132" s="196">
        <v>0</v>
      </c>
      <c r="H132" s="484">
        <f>F132+TIME(0,G132,0)</f>
        <v>0.51736111111111094</v>
      </c>
    </row>
    <row r="133" spans="1:9" x14ac:dyDescent="0.2">
      <c r="A133" s="171"/>
      <c r="B133" s="171"/>
      <c r="C133" s="171" t="s">
        <v>378</v>
      </c>
      <c r="D133" s="171"/>
      <c r="E133" s="171"/>
      <c r="F133" s="485"/>
      <c r="G133" s="197">
        <f>(H133-H132) * 24 * 60</f>
        <v>5.000000000000302</v>
      </c>
      <c r="H133" s="485">
        <v>0.52083333333333337</v>
      </c>
    </row>
    <row r="135" spans="1:9" ht="15.75" x14ac:dyDescent="0.25">
      <c r="A135" s="643" t="s">
        <v>405</v>
      </c>
      <c r="B135" s="644"/>
      <c r="C135" s="644"/>
      <c r="D135" s="644"/>
      <c r="E135" s="644"/>
      <c r="F135" s="644"/>
      <c r="G135" s="644"/>
      <c r="H135" s="644"/>
    </row>
    <row r="136" spans="1:9" s="18" customFormat="1" ht="31.5" x14ac:dyDescent="0.25">
      <c r="A136" s="162" t="s">
        <v>218</v>
      </c>
      <c r="B136" s="162" t="s">
        <v>219</v>
      </c>
      <c r="C136" s="162" t="s">
        <v>121</v>
      </c>
      <c r="D136" s="162" t="s">
        <v>220</v>
      </c>
      <c r="E136" s="162" t="s">
        <v>221</v>
      </c>
      <c r="F136" s="476" t="s">
        <v>222</v>
      </c>
      <c r="G136" s="188" t="s">
        <v>223</v>
      </c>
      <c r="H136" s="476" t="s">
        <v>224</v>
      </c>
    </row>
    <row r="137" spans="1:9" ht="15.75" x14ac:dyDescent="0.25">
      <c r="A137" s="163" t="s">
        <v>225</v>
      </c>
      <c r="B137" s="175"/>
      <c r="C137" s="175" t="s">
        <v>226</v>
      </c>
      <c r="D137" s="175"/>
      <c r="E137" s="175"/>
      <c r="F137" s="477"/>
      <c r="G137" s="189"/>
      <c r="H137" s="489"/>
    </row>
    <row r="138" spans="1:9" ht="15" x14ac:dyDescent="0.2">
      <c r="A138" s="164" t="s">
        <v>227</v>
      </c>
      <c r="B138" s="176" t="s">
        <v>228</v>
      </c>
      <c r="C138" s="176" t="s">
        <v>229</v>
      </c>
      <c r="D138" s="176"/>
      <c r="E138" s="176" t="s">
        <v>185</v>
      </c>
      <c r="F138" s="478">
        <v>0.33333333333333331</v>
      </c>
      <c r="G138" s="190">
        <v>1</v>
      </c>
      <c r="H138" s="490">
        <f>F138+TIME(0,G138,0)</f>
        <v>0.33402777777777776</v>
      </c>
    </row>
    <row r="139" spans="1:9" ht="15" x14ac:dyDescent="0.2">
      <c r="A139" s="164" t="s">
        <v>230</v>
      </c>
      <c r="B139" s="176" t="s">
        <v>228</v>
      </c>
      <c r="C139" s="176" t="s">
        <v>380</v>
      </c>
      <c r="D139" s="176"/>
      <c r="E139" s="176" t="s">
        <v>1</v>
      </c>
      <c r="F139" s="478">
        <f>H138</f>
        <v>0.33402777777777776</v>
      </c>
      <c r="G139" s="190">
        <v>1</v>
      </c>
      <c r="H139" s="490">
        <f>F139+TIME(0,G139,0)</f>
        <v>0.3347222222222222</v>
      </c>
    </row>
    <row r="140" spans="1:9" ht="15" x14ac:dyDescent="0.2">
      <c r="A140" s="165" t="s">
        <v>231</v>
      </c>
      <c r="B140" s="177" t="s">
        <v>9</v>
      </c>
      <c r="C140" s="177" t="s">
        <v>381</v>
      </c>
      <c r="D140" s="384" t="s">
        <v>572</v>
      </c>
      <c r="E140" s="177" t="s">
        <v>185</v>
      </c>
      <c r="F140" s="479">
        <f>H139</f>
        <v>0.3347222222222222</v>
      </c>
      <c r="G140" s="191">
        <v>1</v>
      </c>
      <c r="H140" s="491">
        <f>F140+TIME(0,G140,0)</f>
        <v>0.33541666666666664</v>
      </c>
    </row>
    <row r="142" spans="1:9" ht="15.75" x14ac:dyDescent="0.25">
      <c r="A142" s="163" t="s">
        <v>241</v>
      </c>
      <c r="B142" s="175"/>
      <c r="C142" s="175" t="s">
        <v>242</v>
      </c>
      <c r="D142" s="175"/>
      <c r="E142" s="175"/>
      <c r="F142" s="477"/>
      <c r="G142" s="189"/>
      <c r="H142" s="489"/>
    </row>
    <row r="143" spans="1:9" ht="15" x14ac:dyDescent="0.2">
      <c r="A143" s="164" t="s">
        <v>243</v>
      </c>
      <c r="B143" s="176" t="s">
        <v>228</v>
      </c>
      <c r="C143" s="176" t="s">
        <v>382</v>
      </c>
      <c r="D143" s="176"/>
      <c r="E143" s="176" t="s">
        <v>185</v>
      </c>
      <c r="F143" s="478">
        <f>H140</f>
        <v>0.33541666666666664</v>
      </c>
      <c r="G143" s="190">
        <v>1</v>
      </c>
      <c r="H143" s="490">
        <f t="shared" ref="H143:H151" si="14">F143+TIME(0,G143,0)</f>
        <v>0.33611111111111108</v>
      </c>
    </row>
    <row r="144" spans="1:9" ht="15" x14ac:dyDescent="0.2">
      <c r="A144" s="164" t="s">
        <v>273</v>
      </c>
      <c r="B144" s="176" t="s">
        <v>228</v>
      </c>
      <c r="C144" s="176" t="s">
        <v>383</v>
      </c>
      <c r="D144" s="176"/>
      <c r="E144" s="176" t="s">
        <v>185</v>
      </c>
      <c r="F144" s="478">
        <f t="shared" ref="F144:F151" si="15">H143</f>
        <v>0.33611111111111108</v>
      </c>
      <c r="G144" s="190">
        <v>1</v>
      </c>
      <c r="H144" s="490">
        <f t="shared" si="14"/>
        <v>0.33680555555555552</v>
      </c>
    </row>
    <row r="145" spans="1:9" ht="15" x14ac:dyDescent="0.2">
      <c r="A145" s="164" t="s">
        <v>275</v>
      </c>
      <c r="B145" s="176" t="s">
        <v>228</v>
      </c>
      <c r="C145" s="176" t="s">
        <v>406</v>
      </c>
      <c r="D145" s="176"/>
      <c r="E145" s="176" t="s">
        <v>237</v>
      </c>
      <c r="F145" s="478">
        <f t="shared" si="15"/>
        <v>0.33680555555555552</v>
      </c>
      <c r="G145" s="190">
        <v>1</v>
      </c>
      <c r="H145" s="490">
        <f t="shared" si="14"/>
        <v>0.33749999999999997</v>
      </c>
    </row>
    <row r="146" spans="1:9" ht="30" x14ac:dyDescent="0.2">
      <c r="A146" s="164" t="s">
        <v>277</v>
      </c>
      <c r="B146" s="176" t="s">
        <v>228</v>
      </c>
      <c r="C146" s="176" t="s">
        <v>407</v>
      </c>
      <c r="D146" s="185" t="s">
        <v>575</v>
      </c>
      <c r="E146" s="176" t="s">
        <v>185</v>
      </c>
      <c r="F146" s="478">
        <f t="shared" si="15"/>
        <v>0.33749999999999997</v>
      </c>
      <c r="G146" s="190">
        <v>1</v>
      </c>
      <c r="H146" s="490">
        <f t="shared" si="14"/>
        <v>0.33819444444444441</v>
      </c>
    </row>
    <row r="147" spans="1:9" ht="15" x14ac:dyDescent="0.2">
      <c r="A147" s="164" t="s">
        <v>281</v>
      </c>
      <c r="B147" s="176" t="s">
        <v>228</v>
      </c>
      <c r="C147" s="176" t="s">
        <v>408</v>
      </c>
      <c r="D147" s="185" t="s">
        <v>575</v>
      </c>
      <c r="E147" s="176" t="s">
        <v>185</v>
      </c>
      <c r="F147" s="478">
        <f t="shared" si="15"/>
        <v>0.33819444444444441</v>
      </c>
      <c r="G147" s="190">
        <v>1</v>
      </c>
      <c r="H147" s="490">
        <f t="shared" si="14"/>
        <v>0.33888888888888885</v>
      </c>
    </row>
    <row r="148" spans="1:9" ht="15" x14ac:dyDescent="0.2">
      <c r="A148" s="164" t="s">
        <v>283</v>
      </c>
      <c r="B148" s="176" t="s">
        <v>228</v>
      </c>
      <c r="C148" s="176" t="s">
        <v>409</v>
      </c>
      <c r="D148" s="185" t="s">
        <v>575</v>
      </c>
      <c r="E148" s="176" t="s">
        <v>185</v>
      </c>
      <c r="F148" s="478">
        <f t="shared" si="15"/>
        <v>0.33888888888888885</v>
      </c>
      <c r="G148" s="190">
        <v>1</v>
      </c>
      <c r="H148" s="490">
        <f t="shared" si="14"/>
        <v>0.33958333333333329</v>
      </c>
    </row>
    <row r="149" spans="1:9" ht="15" x14ac:dyDescent="0.2">
      <c r="A149" s="164" t="s">
        <v>410</v>
      </c>
      <c r="B149" s="176" t="s">
        <v>228</v>
      </c>
      <c r="C149" s="176" t="s">
        <v>411</v>
      </c>
      <c r="D149" s="185" t="s">
        <v>575</v>
      </c>
      <c r="E149" s="176" t="s">
        <v>185</v>
      </c>
      <c r="F149" s="478">
        <f t="shared" si="15"/>
        <v>0.33958333333333329</v>
      </c>
      <c r="G149" s="190">
        <v>1</v>
      </c>
      <c r="H149" s="490">
        <f t="shared" si="14"/>
        <v>0.34027777777777773</v>
      </c>
    </row>
    <row r="150" spans="1:9" ht="15" x14ac:dyDescent="0.2">
      <c r="A150" s="164" t="s">
        <v>412</v>
      </c>
      <c r="B150" s="176" t="s">
        <v>228</v>
      </c>
      <c r="C150" s="176" t="s">
        <v>413</v>
      </c>
      <c r="D150" s="176"/>
      <c r="E150" s="176" t="s">
        <v>80</v>
      </c>
      <c r="F150" s="478">
        <f t="shared" si="15"/>
        <v>0.34027777777777773</v>
      </c>
      <c r="G150" s="190">
        <v>1</v>
      </c>
      <c r="H150" s="490">
        <f t="shared" si="14"/>
        <v>0.34097222222222218</v>
      </c>
    </row>
    <row r="151" spans="1:9" ht="15" x14ac:dyDescent="0.2">
      <c r="A151" s="165" t="s">
        <v>414</v>
      </c>
      <c r="B151" s="177" t="s">
        <v>228</v>
      </c>
      <c r="C151" s="177" t="s">
        <v>645</v>
      </c>
      <c r="D151" s="177"/>
      <c r="E151" s="177"/>
      <c r="F151" s="479">
        <f t="shared" si="15"/>
        <v>0.34097222222222218</v>
      </c>
      <c r="G151" s="191"/>
      <c r="H151" s="491">
        <f t="shared" si="14"/>
        <v>0.34097222222222218</v>
      </c>
    </row>
    <row r="153" spans="1:9" ht="15.75" x14ac:dyDescent="0.25">
      <c r="A153" s="163" t="s">
        <v>284</v>
      </c>
      <c r="B153" s="175"/>
      <c r="C153" s="175" t="s">
        <v>415</v>
      </c>
      <c r="D153" s="175"/>
      <c r="E153" s="175"/>
      <c r="F153" s="477"/>
      <c r="G153" s="189"/>
      <c r="H153" s="489"/>
    </row>
    <row r="154" spans="1:9" ht="15.75" x14ac:dyDescent="0.25">
      <c r="A154" s="166" t="s">
        <v>286</v>
      </c>
      <c r="B154" s="178"/>
      <c r="C154" s="178" t="s">
        <v>416</v>
      </c>
      <c r="D154" s="178"/>
      <c r="E154" s="178"/>
      <c r="F154" s="480"/>
      <c r="G154" s="192"/>
      <c r="H154" s="492"/>
    </row>
    <row r="155" spans="1:9" ht="14.25" x14ac:dyDescent="0.2">
      <c r="A155" s="167" t="s">
        <v>417</v>
      </c>
      <c r="B155" s="179" t="s">
        <v>228</v>
      </c>
      <c r="C155" s="179" t="s">
        <v>418</v>
      </c>
      <c r="D155" s="186" t="s">
        <v>578</v>
      </c>
      <c r="E155" s="179" t="s">
        <v>185</v>
      </c>
      <c r="F155" s="481">
        <f>H151</f>
        <v>0.34097222222222218</v>
      </c>
      <c r="G155" s="193">
        <v>2</v>
      </c>
      <c r="H155" s="493">
        <f t="shared" ref="H155:H161" si="16">F155+TIME(0,G155,0)</f>
        <v>0.34236111111111106</v>
      </c>
    </row>
    <row r="156" spans="1:9" ht="28.5" x14ac:dyDescent="0.2">
      <c r="A156" s="167" t="s">
        <v>419</v>
      </c>
      <c r="B156" s="179" t="s">
        <v>228</v>
      </c>
      <c r="C156" s="179" t="s">
        <v>420</v>
      </c>
      <c r="D156" s="179"/>
      <c r="E156" s="179" t="s">
        <v>80</v>
      </c>
      <c r="F156" s="481">
        <f>H155</f>
        <v>0.34236111111111106</v>
      </c>
      <c r="G156" s="193">
        <v>2</v>
      </c>
      <c r="H156" s="493">
        <f t="shared" si="16"/>
        <v>0.34374999999999994</v>
      </c>
    </row>
    <row r="157" spans="1:9" ht="14.25" x14ac:dyDescent="0.2">
      <c r="A157" s="167" t="s">
        <v>421</v>
      </c>
      <c r="B157" s="179" t="s">
        <v>5</v>
      </c>
      <c r="C157" s="179" t="s">
        <v>422</v>
      </c>
      <c r="D157" s="179"/>
      <c r="E157" s="179" t="s">
        <v>80</v>
      </c>
      <c r="F157" s="481">
        <f>H156</f>
        <v>0.34374999999999994</v>
      </c>
      <c r="G157" s="193">
        <v>10</v>
      </c>
      <c r="H157" s="493">
        <f t="shared" si="16"/>
        <v>0.35069444444444436</v>
      </c>
    </row>
    <row r="158" spans="1:9" ht="14.25" x14ac:dyDescent="0.2">
      <c r="A158" s="167" t="s">
        <v>423</v>
      </c>
      <c r="B158" s="179" t="s">
        <v>228</v>
      </c>
      <c r="C158" s="179" t="s">
        <v>424</v>
      </c>
      <c r="D158" s="179"/>
      <c r="E158" s="179" t="s">
        <v>80</v>
      </c>
      <c r="F158" s="481">
        <f>H157</f>
        <v>0.35069444444444436</v>
      </c>
      <c r="G158" s="193">
        <v>15</v>
      </c>
      <c r="H158" s="493">
        <f t="shared" si="16"/>
        <v>0.36111111111111105</v>
      </c>
    </row>
    <row r="159" spans="1:9" s="504" customFormat="1" ht="14.25" x14ac:dyDescent="0.2">
      <c r="A159" s="167" t="s">
        <v>425</v>
      </c>
      <c r="B159" s="179"/>
      <c r="C159" s="179" t="s">
        <v>657</v>
      </c>
      <c r="D159" s="179"/>
      <c r="E159" s="179" t="s">
        <v>80</v>
      </c>
      <c r="F159" s="481">
        <f t="shared" ref="F159:F160" si="17">H158</f>
        <v>0.36111111111111105</v>
      </c>
      <c r="G159" s="193">
        <v>10</v>
      </c>
      <c r="H159" s="493">
        <f t="shared" si="16"/>
        <v>0.36805555555555547</v>
      </c>
      <c r="I159" s="504" t="s">
        <v>658</v>
      </c>
    </row>
    <row r="160" spans="1:9" ht="14.25" x14ac:dyDescent="0.2">
      <c r="A160" s="167" t="s">
        <v>427</v>
      </c>
      <c r="B160" s="179" t="s">
        <v>228</v>
      </c>
      <c r="C160" s="179" t="s">
        <v>426</v>
      </c>
      <c r="D160" s="179"/>
      <c r="E160" s="179" t="s">
        <v>237</v>
      </c>
      <c r="F160" s="481">
        <f t="shared" si="17"/>
        <v>0.36805555555555547</v>
      </c>
      <c r="G160" s="193">
        <v>2</v>
      </c>
      <c r="H160" s="493">
        <f t="shared" si="16"/>
        <v>0.36944444444444435</v>
      </c>
    </row>
    <row r="161" spans="1:8" ht="14.25" x14ac:dyDescent="0.2">
      <c r="A161" s="167" t="s">
        <v>659</v>
      </c>
      <c r="B161" s="179" t="s">
        <v>228</v>
      </c>
      <c r="C161" s="179" t="s">
        <v>428</v>
      </c>
      <c r="D161" s="186" t="s">
        <v>578</v>
      </c>
      <c r="E161" s="179" t="s">
        <v>335</v>
      </c>
      <c r="F161" s="481">
        <f>H160</f>
        <v>0.36944444444444435</v>
      </c>
      <c r="G161" s="193">
        <v>3</v>
      </c>
      <c r="H161" s="493">
        <f t="shared" si="16"/>
        <v>0.37152777777777768</v>
      </c>
    </row>
    <row r="162" spans="1:8" ht="15.75" x14ac:dyDescent="0.25">
      <c r="A162" s="166" t="s">
        <v>288</v>
      </c>
      <c r="B162" s="178"/>
      <c r="C162" s="178" t="s">
        <v>338</v>
      </c>
      <c r="D162" s="178"/>
      <c r="E162" s="178"/>
      <c r="F162" s="480"/>
      <c r="G162" s="192"/>
      <c r="H162" s="492"/>
    </row>
    <row r="163" spans="1:8" ht="14.25" x14ac:dyDescent="0.2">
      <c r="A163" s="167" t="s">
        <v>429</v>
      </c>
      <c r="B163" s="179" t="s">
        <v>228</v>
      </c>
      <c r="C163" s="179" t="s">
        <v>430</v>
      </c>
      <c r="D163" s="186" t="s">
        <v>578</v>
      </c>
      <c r="E163" s="179" t="s">
        <v>341</v>
      </c>
      <c r="F163" s="481">
        <f>H161</f>
        <v>0.37152777777777768</v>
      </c>
      <c r="G163" s="193">
        <v>3</v>
      </c>
      <c r="H163" s="493">
        <f>F163+TIME(0,G163,0)</f>
        <v>0.37361111111111101</v>
      </c>
    </row>
    <row r="164" spans="1:8" ht="14.25" x14ac:dyDescent="0.2">
      <c r="A164" s="167" t="s">
        <v>431</v>
      </c>
      <c r="B164" s="179" t="s">
        <v>228</v>
      </c>
      <c r="C164" s="179" t="s">
        <v>343</v>
      </c>
      <c r="D164" s="186" t="s">
        <v>578</v>
      </c>
      <c r="E164" s="179" t="s">
        <v>237</v>
      </c>
      <c r="F164" s="481">
        <f>H163</f>
        <v>0.37361111111111101</v>
      </c>
      <c r="G164" s="193">
        <v>5</v>
      </c>
      <c r="H164" s="493">
        <f>F164+TIME(0,G164,0)</f>
        <v>0.37708333333333321</v>
      </c>
    </row>
    <row r="165" spans="1:8" ht="14.25" x14ac:dyDescent="0.2">
      <c r="A165" s="167" t="s">
        <v>432</v>
      </c>
      <c r="B165" s="179" t="s">
        <v>228</v>
      </c>
      <c r="C165" s="179" t="s">
        <v>345</v>
      </c>
      <c r="D165" s="186" t="s">
        <v>578</v>
      </c>
      <c r="E165" s="179" t="s">
        <v>346</v>
      </c>
      <c r="F165" s="481">
        <f>H164</f>
        <v>0.37708333333333321</v>
      </c>
      <c r="G165" s="193">
        <v>5</v>
      </c>
      <c r="H165" s="493">
        <f>F165+TIME(0,G165,0)</f>
        <v>0.38055555555555542</v>
      </c>
    </row>
    <row r="166" spans="1:8" ht="14.25" x14ac:dyDescent="0.2">
      <c r="A166" s="167" t="s">
        <v>433</v>
      </c>
      <c r="B166" s="179" t="s">
        <v>228</v>
      </c>
      <c r="C166" s="179" t="s">
        <v>348</v>
      </c>
      <c r="D166" s="186" t="s">
        <v>578</v>
      </c>
      <c r="E166" s="179" t="s">
        <v>335</v>
      </c>
      <c r="F166" s="481">
        <f>H165</f>
        <v>0.38055555555555542</v>
      </c>
      <c r="G166" s="193">
        <v>3</v>
      </c>
      <c r="H166" s="493">
        <f>F166+TIME(0,G166,0)</f>
        <v>0.38263888888888875</v>
      </c>
    </row>
    <row r="167" spans="1:8" ht="14.25" x14ac:dyDescent="0.2">
      <c r="A167" s="167" t="s">
        <v>434</v>
      </c>
      <c r="B167" s="179" t="s">
        <v>228</v>
      </c>
      <c r="C167" s="179" t="s">
        <v>435</v>
      </c>
      <c r="D167" s="186" t="s">
        <v>578</v>
      </c>
      <c r="E167" s="179" t="s">
        <v>352</v>
      </c>
      <c r="F167" s="481">
        <f>H166</f>
        <v>0.38263888888888875</v>
      </c>
      <c r="G167" s="193">
        <v>3</v>
      </c>
      <c r="H167" s="493">
        <f>F167+TIME(0,G167,0)</f>
        <v>0.38472222222222208</v>
      </c>
    </row>
    <row r="168" spans="1:8" ht="15.75" x14ac:dyDescent="0.25">
      <c r="A168" s="166" t="s">
        <v>290</v>
      </c>
      <c r="B168" s="178"/>
      <c r="C168" s="178" t="s">
        <v>354</v>
      </c>
      <c r="D168" s="178"/>
      <c r="E168" s="178"/>
      <c r="F168" s="480"/>
      <c r="G168" s="192"/>
      <c r="H168" s="492"/>
    </row>
    <row r="169" spans="1:8" ht="14.25" x14ac:dyDescent="0.2">
      <c r="A169" s="167" t="s">
        <v>436</v>
      </c>
      <c r="B169" s="179" t="s">
        <v>228</v>
      </c>
      <c r="C169" s="179" t="s">
        <v>356</v>
      </c>
      <c r="D169" s="186" t="s">
        <v>578</v>
      </c>
      <c r="E169" s="179" t="s">
        <v>183</v>
      </c>
      <c r="F169" s="481">
        <f>H167</f>
        <v>0.38472222222222208</v>
      </c>
      <c r="G169" s="193">
        <v>3</v>
      </c>
      <c r="H169" s="493">
        <f t="shared" ref="H169:H176" si="18">F169+TIME(0,G169,0)</f>
        <v>0.3868055555555554</v>
      </c>
    </row>
    <row r="170" spans="1:8" ht="14.25" x14ac:dyDescent="0.2">
      <c r="A170" s="167" t="s">
        <v>437</v>
      </c>
      <c r="B170" s="179" t="s">
        <v>228</v>
      </c>
      <c r="C170" s="179" t="s">
        <v>358</v>
      </c>
      <c r="D170" s="186" t="s">
        <v>578</v>
      </c>
      <c r="E170" s="179" t="s">
        <v>359</v>
      </c>
      <c r="F170" s="481">
        <f t="shared" ref="F170:F176" si="19">H169</f>
        <v>0.3868055555555554</v>
      </c>
      <c r="G170" s="193">
        <v>3</v>
      </c>
      <c r="H170" s="493">
        <f t="shared" si="18"/>
        <v>0.38888888888888873</v>
      </c>
    </row>
    <row r="171" spans="1:8" ht="14.25" x14ac:dyDescent="0.2">
      <c r="A171" s="167" t="s">
        <v>438</v>
      </c>
      <c r="B171" s="179" t="s">
        <v>228</v>
      </c>
      <c r="C171" s="179" t="s">
        <v>361</v>
      </c>
      <c r="D171" s="186" t="s">
        <v>578</v>
      </c>
      <c r="E171" s="179" t="s">
        <v>362</v>
      </c>
      <c r="F171" s="481">
        <f t="shared" si="19"/>
        <v>0.38888888888888873</v>
      </c>
      <c r="G171" s="193">
        <v>3</v>
      </c>
      <c r="H171" s="493">
        <f t="shared" si="18"/>
        <v>0.39097222222222205</v>
      </c>
    </row>
    <row r="172" spans="1:8" ht="14.25" x14ac:dyDescent="0.2">
      <c r="A172" s="167" t="s">
        <v>439</v>
      </c>
      <c r="B172" s="179" t="s">
        <v>228</v>
      </c>
      <c r="C172" s="179" t="s">
        <v>364</v>
      </c>
      <c r="D172" s="186" t="s">
        <v>578</v>
      </c>
      <c r="E172" s="179" t="s">
        <v>365</v>
      </c>
      <c r="F172" s="481">
        <f t="shared" si="19"/>
        <v>0.39097222222222205</v>
      </c>
      <c r="G172" s="193">
        <v>3</v>
      </c>
      <c r="H172" s="493">
        <f t="shared" si="18"/>
        <v>0.39305555555555538</v>
      </c>
    </row>
    <row r="173" spans="1:8" ht="14.25" x14ac:dyDescent="0.2">
      <c r="A173" s="167" t="s">
        <v>440</v>
      </c>
      <c r="B173" s="179" t="s">
        <v>228</v>
      </c>
      <c r="C173" s="179" t="s">
        <v>367</v>
      </c>
      <c r="D173" s="186" t="s">
        <v>578</v>
      </c>
      <c r="E173" s="179" t="s">
        <v>368</v>
      </c>
      <c r="F173" s="481">
        <f t="shared" si="19"/>
        <v>0.39305555555555538</v>
      </c>
      <c r="G173" s="193">
        <v>3</v>
      </c>
      <c r="H173" s="493">
        <f t="shared" si="18"/>
        <v>0.39513888888888871</v>
      </c>
    </row>
    <row r="174" spans="1:8" ht="14.25" x14ac:dyDescent="0.2">
      <c r="A174" s="167" t="s">
        <v>441</v>
      </c>
      <c r="B174" s="179" t="s">
        <v>228</v>
      </c>
      <c r="C174" s="179" t="s">
        <v>370</v>
      </c>
      <c r="D174" s="186" t="s">
        <v>578</v>
      </c>
      <c r="E174" s="179" t="s">
        <v>237</v>
      </c>
      <c r="F174" s="481">
        <f t="shared" si="19"/>
        <v>0.39513888888888871</v>
      </c>
      <c r="G174" s="193">
        <v>3</v>
      </c>
      <c r="H174" s="493">
        <f t="shared" si="18"/>
        <v>0.39722222222222203</v>
      </c>
    </row>
    <row r="175" spans="1:8" ht="14.25" x14ac:dyDescent="0.2">
      <c r="A175" s="167" t="s">
        <v>442</v>
      </c>
      <c r="B175" s="179" t="s">
        <v>228</v>
      </c>
      <c r="C175" s="179" t="s">
        <v>372</v>
      </c>
      <c r="D175" s="186" t="s">
        <v>578</v>
      </c>
      <c r="E175" s="179" t="s">
        <v>373</v>
      </c>
      <c r="F175" s="481">
        <f t="shared" si="19"/>
        <v>0.39722222222222203</v>
      </c>
      <c r="G175" s="193">
        <v>6</v>
      </c>
      <c r="H175" s="493">
        <f t="shared" si="18"/>
        <v>0.40138888888888868</v>
      </c>
    </row>
    <row r="176" spans="1:8" ht="15" x14ac:dyDescent="0.2">
      <c r="A176" s="164" t="s">
        <v>292</v>
      </c>
      <c r="B176" s="176"/>
      <c r="C176" s="176" t="s">
        <v>443</v>
      </c>
      <c r="D176" s="176"/>
      <c r="E176" s="176"/>
      <c r="F176" s="478">
        <f t="shared" si="19"/>
        <v>0.40138888888888868</v>
      </c>
      <c r="G176" s="190">
        <v>0</v>
      </c>
      <c r="H176" s="490">
        <f t="shared" si="18"/>
        <v>0.40138888888888868</v>
      </c>
    </row>
    <row r="177" spans="1:9" ht="15.75" x14ac:dyDescent="0.25">
      <c r="A177" s="166" t="s">
        <v>294</v>
      </c>
      <c r="B177" s="178"/>
      <c r="C177" s="178" t="s">
        <v>444</v>
      </c>
      <c r="D177" s="178"/>
      <c r="E177" s="178"/>
      <c r="F177" s="480"/>
      <c r="G177" s="192"/>
      <c r="H177" s="492"/>
    </row>
    <row r="178" spans="1:9" ht="14.25" x14ac:dyDescent="0.2">
      <c r="A178" s="167" t="s">
        <v>445</v>
      </c>
      <c r="B178" s="179" t="s">
        <v>228</v>
      </c>
      <c r="C178" s="179" t="s">
        <v>446</v>
      </c>
      <c r="D178" s="179"/>
      <c r="E178" s="179" t="s">
        <v>660</v>
      </c>
      <c r="F178" s="481">
        <f>H176</f>
        <v>0.40138888888888868</v>
      </c>
      <c r="G178" s="193">
        <v>3</v>
      </c>
      <c r="H178" s="493">
        <f>F178+TIME(0,G178,0)</f>
        <v>0.40347222222222201</v>
      </c>
      <c r="I178" t="s">
        <v>658</v>
      </c>
    </row>
    <row r="179" spans="1:9" ht="14.25" x14ac:dyDescent="0.2">
      <c r="A179" s="167" t="s">
        <v>447</v>
      </c>
      <c r="B179" s="179" t="s">
        <v>228</v>
      </c>
      <c r="C179" s="179" t="s">
        <v>448</v>
      </c>
      <c r="D179" s="179"/>
      <c r="E179" s="179"/>
      <c r="F179" s="481">
        <f>H178</f>
        <v>0.40347222222222201</v>
      </c>
      <c r="G179" s="193">
        <v>0</v>
      </c>
      <c r="H179" s="493">
        <f>F179+TIME(0,G179,0)</f>
        <v>0.40347222222222201</v>
      </c>
    </row>
    <row r="180" spans="1:9" ht="14.25" x14ac:dyDescent="0.2">
      <c r="A180" s="167" t="s">
        <v>449</v>
      </c>
      <c r="B180" s="179" t="s">
        <v>228</v>
      </c>
      <c r="C180" s="179" t="s">
        <v>450</v>
      </c>
      <c r="D180" s="179"/>
      <c r="E180" s="179" t="s">
        <v>346</v>
      </c>
      <c r="F180" s="481">
        <f>H179</f>
        <v>0.40347222222222201</v>
      </c>
      <c r="G180" s="193">
        <v>4</v>
      </c>
      <c r="H180" s="493">
        <f>F180+TIME(0,G180,0)</f>
        <v>0.40624999999999978</v>
      </c>
    </row>
    <row r="181" spans="1:9" ht="14.25" x14ac:dyDescent="0.2">
      <c r="A181" s="167" t="s">
        <v>451</v>
      </c>
      <c r="B181" s="179" t="s">
        <v>228</v>
      </c>
      <c r="C181" s="179" t="s">
        <v>452</v>
      </c>
      <c r="D181" s="179"/>
      <c r="E181" s="179" t="s">
        <v>453</v>
      </c>
      <c r="F181" s="481">
        <f>H180</f>
        <v>0.40624999999999978</v>
      </c>
      <c r="G181" s="193">
        <v>5</v>
      </c>
      <c r="H181" s="493">
        <f>F181+TIME(0,G181,0)</f>
        <v>0.40972222222222199</v>
      </c>
      <c r="I181" t="s">
        <v>658</v>
      </c>
    </row>
    <row r="182" spans="1:9" ht="14.25" x14ac:dyDescent="0.2">
      <c r="A182" s="172" t="s">
        <v>454</v>
      </c>
      <c r="B182" s="183" t="s">
        <v>228</v>
      </c>
      <c r="C182" s="183" t="s">
        <v>455</v>
      </c>
      <c r="D182" s="183"/>
      <c r="E182" s="183"/>
      <c r="F182" s="486">
        <f>H181</f>
        <v>0.40972222222222199</v>
      </c>
      <c r="G182" s="198">
        <v>0</v>
      </c>
      <c r="H182" s="496">
        <f>F182+TIME(0,G182,0)</f>
        <v>0.40972222222222199</v>
      </c>
    </row>
    <row r="184" spans="1:9" ht="15.75" x14ac:dyDescent="0.25">
      <c r="A184" s="163" t="s">
        <v>311</v>
      </c>
      <c r="B184" s="175"/>
      <c r="C184" s="175" t="s">
        <v>456</v>
      </c>
      <c r="D184" s="175"/>
      <c r="E184" s="175"/>
      <c r="F184" s="477"/>
      <c r="G184" s="189"/>
      <c r="H184" s="489"/>
    </row>
    <row r="185" spans="1:9" ht="15" x14ac:dyDescent="0.2">
      <c r="A185" s="164" t="s">
        <v>313</v>
      </c>
      <c r="B185" s="176" t="s">
        <v>228</v>
      </c>
      <c r="C185" s="176" t="s">
        <v>457</v>
      </c>
      <c r="D185" s="185" t="s">
        <v>575</v>
      </c>
      <c r="E185" s="176" t="s">
        <v>185</v>
      </c>
      <c r="F185" s="478">
        <f>H182</f>
        <v>0.40972222222222199</v>
      </c>
      <c r="G185" s="190">
        <v>4</v>
      </c>
      <c r="H185" s="490">
        <f>F185+TIME(0,G185,0)</f>
        <v>0.41249999999999976</v>
      </c>
    </row>
    <row r="186" spans="1:9" ht="15" x14ac:dyDescent="0.2">
      <c r="A186" s="164" t="s">
        <v>337</v>
      </c>
      <c r="B186" s="176" t="s">
        <v>5</v>
      </c>
      <c r="C186" s="176" t="s">
        <v>458</v>
      </c>
      <c r="D186" s="176"/>
      <c r="E186" s="176" t="s">
        <v>185</v>
      </c>
      <c r="F186" s="478">
        <f>H185</f>
        <v>0.41249999999999976</v>
      </c>
      <c r="G186" s="190">
        <v>10</v>
      </c>
      <c r="H186" s="490">
        <f>F186+TIME(0,G186,0)</f>
        <v>0.41944444444444418</v>
      </c>
    </row>
    <row r="187" spans="1:9" ht="15" x14ac:dyDescent="0.2">
      <c r="A187" s="165" t="s">
        <v>353</v>
      </c>
      <c r="B187" s="177"/>
      <c r="C187" s="177"/>
      <c r="D187" s="177"/>
      <c r="E187" s="177"/>
      <c r="F187" s="479">
        <f>H186</f>
        <v>0.41944444444444418</v>
      </c>
      <c r="G187" s="191">
        <v>0</v>
      </c>
      <c r="H187" s="491">
        <f>F187+TIME(0,G187,0)</f>
        <v>0.41944444444444418</v>
      </c>
    </row>
    <row r="189" spans="1:9" ht="15.75" x14ac:dyDescent="0.25">
      <c r="A189" s="163" t="s">
        <v>376</v>
      </c>
      <c r="B189" s="175"/>
      <c r="C189" s="175" t="s">
        <v>459</v>
      </c>
      <c r="D189" s="175"/>
      <c r="E189" s="175"/>
      <c r="F189" s="477"/>
      <c r="G189" s="189"/>
      <c r="H189" s="489"/>
    </row>
    <row r="190" spans="1:9" ht="15.75" x14ac:dyDescent="0.25">
      <c r="A190" s="166" t="s">
        <v>398</v>
      </c>
      <c r="B190" s="178"/>
      <c r="C190" s="178" t="s">
        <v>460</v>
      </c>
      <c r="D190" s="178"/>
      <c r="E190" s="178"/>
      <c r="F190" s="480"/>
      <c r="G190" s="192"/>
      <c r="H190" s="492"/>
    </row>
    <row r="191" spans="1:9" ht="14.25" x14ac:dyDescent="0.2">
      <c r="A191" s="167" t="s">
        <v>461</v>
      </c>
      <c r="B191" s="179" t="s">
        <v>9</v>
      </c>
      <c r="C191" s="179" t="s">
        <v>661</v>
      </c>
      <c r="D191" s="179" t="s">
        <v>579</v>
      </c>
      <c r="E191" s="179" t="s">
        <v>183</v>
      </c>
      <c r="F191" s="481">
        <f>H187</f>
        <v>0.41944444444444418</v>
      </c>
      <c r="G191" s="193">
        <v>3</v>
      </c>
      <c r="H191" s="493">
        <f>F191+TIME(0,G191,0)</f>
        <v>0.4215277777777775</v>
      </c>
      <c r="I191" t="s">
        <v>658</v>
      </c>
    </row>
    <row r="192" spans="1:9" s="504" customFormat="1" ht="14.25" x14ac:dyDescent="0.2">
      <c r="A192" s="167" t="s">
        <v>662</v>
      </c>
      <c r="B192" s="179" t="s">
        <v>9</v>
      </c>
      <c r="C192" s="179" t="s">
        <v>664</v>
      </c>
      <c r="D192" s="179"/>
      <c r="E192" s="179" t="s">
        <v>183</v>
      </c>
      <c r="F192" s="481">
        <f>H191</f>
        <v>0.4215277777777775</v>
      </c>
      <c r="G192" s="193">
        <v>2</v>
      </c>
      <c r="H192" s="493">
        <f t="shared" ref="H192:H193" si="20">F192+TIME(0,G192,0)</f>
        <v>0.42291666666666639</v>
      </c>
    </row>
    <row r="193" spans="1:9" s="504" customFormat="1" ht="14.25" x14ac:dyDescent="0.2">
      <c r="A193" s="167" t="s">
        <v>666</v>
      </c>
      <c r="B193" s="179" t="s">
        <v>9</v>
      </c>
      <c r="C193" s="179" t="s">
        <v>663</v>
      </c>
      <c r="D193" s="179"/>
      <c r="E193" s="179" t="s">
        <v>183</v>
      </c>
      <c r="F193" s="481">
        <f>H192</f>
        <v>0.42291666666666639</v>
      </c>
      <c r="G193" s="193">
        <v>5</v>
      </c>
      <c r="H193" s="493">
        <f t="shared" si="20"/>
        <v>0.4263888888888886</v>
      </c>
      <c r="I193" s="504" t="s">
        <v>658</v>
      </c>
    </row>
    <row r="194" spans="1:9" ht="15.75" x14ac:dyDescent="0.25">
      <c r="A194" s="166" t="s">
        <v>400</v>
      </c>
      <c r="B194" s="178"/>
      <c r="C194" s="178" t="s">
        <v>462</v>
      </c>
      <c r="D194" s="178"/>
      <c r="E194" s="178"/>
      <c r="F194" s="480"/>
      <c r="G194" s="192"/>
      <c r="H194" s="492"/>
    </row>
    <row r="195" spans="1:9" ht="14.25" x14ac:dyDescent="0.2">
      <c r="A195" s="167" t="s">
        <v>463</v>
      </c>
      <c r="B195" s="179" t="s">
        <v>464</v>
      </c>
      <c r="C195" s="179" t="s">
        <v>430</v>
      </c>
      <c r="D195" s="179"/>
      <c r="E195" s="179" t="s">
        <v>341</v>
      </c>
      <c r="F195" s="481">
        <f>H193</f>
        <v>0.4263888888888886</v>
      </c>
      <c r="G195" s="193">
        <v>3</v>
      </c>
      <c r="H195" s="493">
        <f>F195+TIME(0,G195,0)</f>
        <v>0.42847222222222192</v>
      </c>
      <c r="I195" t="s">
        <v>658</v>
      </c>
    </row>
    <row r="196" spans="1:9" ht="14.25" x14ac:dyDescent="0.2">
      <c r="A196" s="167" t="s">
        <v>465</v>
      </c>
      <c r="B196" s="179" t="s">
        <v>9</v>
      </c>
      <c r="C196" s="179" t="s">
        <v>343</v>
      </c>
      <c r="D196" s="179"/>
      <c r="E196" s="179" t="s">
        <v>237</v>
      </c>
      <c r="F196" s="481">
        <f>H195</f>
        <v>0.42847222222222192</v>
      </c>
      <c r="G196" s="193">
        <v>0</v>
      </c>
      <c r="H196" s="493">
        <f>F196+TIME(0,G196,0)</f>
        <v>0.42847222222222192</v>
      </c>
    </row>
    <row r="197" spans="1:9" ht="14.25" x14ac:dyDescent="0.2">
      <c r="A197" s="167" t="s">
        <v>466</v>
      </c>
      <c r="B197" s="179" t="s">
        <v>9</v>
      </c>
      <c r="C197" s="179" t="s">
        <v>345</v>
      </c>
      <c r="D197" s="179"/>
      <c r="E197" s="179" t="s">
        <v>346</v>
      </c>
      <c r="F197" s="481">
        <f>H196</f>
        <v>0.42847222222222192</v>
      </c>
      <c r="G197" s="193">
        <v>0</v>
      </c>
      <c r="H197" s="493">
        <f>F197+TIME(0,G197,0)</f>
        <v>0.42847222222222192</v>
      </c>
    </row>
    <row r="198" spans="1:9" ht="14.25" x14ac:dyDescent="0.2">
      <c r="A198" s="167" t="s">
        <v>467</v>
      </c>
      <c r="B198" s="179" t="s">
        <v>9</v>
      </c>
      <c r="C198" s="179" t="s">
        <v>348</v>
      </c>
      <c r="D198" s="179"/>
      <c r="E198" s="179" t="s">
        <v>349</v>
      </c>
      <c r="F198" s="481">
        <f>H197</f>
        <v>0.42847222222222192</v>
      </c>
      <c r="G198" s="193">
        <v>0</v>
      </c>
      <c r="H198" s="493">
        <f>F198+TIME(0,G198,0)</f>
        <v>0.42847222222222192</v>
      </c>
    </row>
    <row r="199" spans="1:9" ht="14.25" x14ac:dyDescent="0.2">
      <c r="A199" s="167" t="s">
        <v>468</v>
      </c>
      <c r="B199" s="179" t="s">
        <v>464</v>
      </c>
      <c r="C199" s="179" t="s">
        <v>435</v>
      </c>
      <c r="D199" s="179"/>
      <c r="E199" s="179" t="s">
        <v>352</v>
      </c>
      <c r="F199" s="481">
        <f>H198</f>
        <v>0.42847222222222192</v>
      </c>
      <c r="G199" s="193">
        <v>3</v>
      </c>
      <c r="H199" s="493">
        <f>F199+TIME(0,G199,0)</f>
        <v>0.43055555555555525</v>
      </c>
      <c r="I199" t="s">
        <v>658</v>
      </c>
    </row>
    <row r="200" spans="1:9" ht="15.75" x14ac:dyDescent="0.25">
      <c r="A200" s="166" t="s">
        <v>402</v>
      </c>
      <c r="B200" s="178"/>
      <c r="C200" s="178" t="s">
        <v>469</v>
      </c>
      <c r="D200" s="178"/>
      <c r="E200" s="178"/>
      <c r="F200" s="480"/>
      <c r="G200" s="192"/>
      <c r="H200" s="492"/>
    </row>
    <row r="201" spans="1:9" ht="14.25" x14ac:dyDescent="0.2">
      <c r="A201" s="167" t="s">
        <v>470</v>
      </c>
      <c r="B201" s="179" t="s">
        <v>464</v>
      </c>
      <c r="C201" s="179" t="s">
        <v>356</v>
      </c>
      <c r="D201" s="179"/>
      <c r="E201" s="179" t="s">
        <v>183</v>
      </c>
      <c r="F201" s="481">
        <f>H199</f>
        <v>0.43055555555555525</v>
      </c>
      <c r="G201" s="193">
        <v>6</v>
      </c>
      <c r="H201" s="493">
        <f t="shared" ref="H201:H208" si="21">F201+TIME(0,G201,0)</f>
        <v>0.4347222222222219</v>
      </c>
      <c r="I201" t="s">
        <v>658</v>
      </c>
    </row>
    <row r="202" spans="1:9" ht="14.25" x14ac:dyDescent="0.2">
      <c r="A202" s="167" t="s">
        <v>471</v>
      </c>
      <c r="B202" s="179" t="s">
        <v>464</v>
      </c>
      <c r="C202" s="179" t="s">
        <v>472</v>
      </c>
      <c r="D202" s="179"/>
      <c r="E202" s="179" t="s">
        <v>359</v>
      </c>
      <c r="F202" s="481">
        <f t="shared" ref="F202:F208" si="22">H201</f>
        <v>0.4347222222222219</v>
      </c>
      <c r="G202" s="193">
        <v>0</v>
      </c>
      <c r="H202" s="493">
        <f t="shared" si="21"/>
        <v>0.4347222222222219</v>
      </c>
    </row>
    <row r="203" spans="1:9" ht="14.25" x14ac:dyDescent="0.2">
      <c r="A203" s="167" t="s">
        <v>473</v>
      </c>
      <c r="B203" s="179" t="s">
        <v>464</v>
      </c>
      <c r="C203" s="179" t="s">
        <v>361</v>
      </c>
      <c r="D203" s="179"/>
      <c r="E203" s="179" t="s">
        <v>362</v>
      </c>
      <c r="F203" s="481">
        <f t="shared" si="22"/>
        <v>0.4347222222222219</v>
      </c>
      <c r="G203" s="193">
        <v>0</v>
      </c>
      <c r="H203" s="493">
        <f t="shared" si="21"/>
        <v>0.4347222222222219</v>
      </c>
    </row>
    <row r="204" spans="1:9" ht="14.25" x14ac:dyDescent="0.2">
      <c r="A204" s="167" t="s">
        <v>474</v>
      </c>
      <c r="B204" s="179" t="s">
        <v>9</v>
      </c>
      <c r="C204" s="179" t="s">
        <v>364</v>
      </c>
      <c r="D204" s="179"/>
      <c r="E204" s="179" t="s">
        <v>365</v>
      </c>
      <c r="F204" s="481">
        <f t="shared" si="22"/>
        <v>0.4347222222222219</v>
      </c>
      <c r="G204" s="193">
        <v>0</v>
      </c>
      <c r="H204" s="493">
        <f t="shared" si="21"/>
        <v>0.4347222222222219</v>
      </c>
    </row>
    <row r="205" spans="1:9" ht="14.25" x14ac:dyDescent="0.2">
      <c r="A205" s="167" t="s">
        <v>475</v>
      </c>
      <c r="B205" s="179" t="s">
        <v>9</v>
      </c>
      <c r="C205" s="179" t="s">
        <v>367</v>
      </c>
      <c r="D205" s="179"/>
      <c r="E205" s="179" t="s">
        <v>368</v>
      </c>
      <c r="F205" s="481">
        <f t="shared" si="22"/>
        <v>0.4347222222222219</v>
      </c>
      <c r="G205" s="193">
        <v>0</v>
      </c>
      <c r="H205" s="493">
        <f t="shared" si="21"/>
        <v>0.4347222222222219</v>
      </c>
    </row>
    <row r="206" spans="1:9" ht="14.25" x14ac:dyDescent="0.2">
      <c r="A206" s="167" t="s">
        <v>476</v>
      </c>
      <c r="B206" s="179" t="s">
        <v>9</v>
      </c>
      <c r="C206" s="179" t="s">
        <v>370</v>
      </c>
      <c r="D206" s="179"/>
      <c r="E206" s="179" t="s">
        <v>237</v>
      </c>
      <c r="F206" s="481">
        <f t="shared" si="22"/>
        <v>0.4347222222222219</v>
      </c>
      <c r="G206" s="193">
        <v>0</v>
      </c>
      <c r="H206" s="493">
        <f t="shared" si="21"/>
        <v>0.4347222222222219</v>
      </c>
    </row>
    <row r="207" spans="1:9" ht="14.25" x14ac:dyDescent="0.2">
      <c r="A207" s="167" t="s">
        <v>477</v>
      </c>
      <c r="B207" s="179" t="s">
        <v>9</v>
      </c>
      <c r="C207" s="179" t="s">
        <v>372</v>
      </c>
      <c r="D207" s="179"/>
      <c r="E207" s="179" t="s">
        <v>373</v>
      </c>
      <c r="F207" s="481">
        <f t="shared" si="22"/>
        <v>0.4347222222222219</v>
      </c>
      <c r="G207" s="193">
        <v>0</v>
      </c>
      <c r="H207" s="493">
        <f t="shared" si="21"/>
        <v>0.4347222222222219</v>
      </c>
    </row>
    <row r="208" spans="1:9" ht="15" x14ac:dyDescent="0.2">
      <c r="A208" s="165" t="s">
        <v>478</v>
      </c>
      <c r="B208" s="177"/>
      <c r="C208" s="177" t="s">
        <v>479</v>
      </c>
      <c r="D208" s="177"/>
      <c r="E208" s="177"/>
      <c r="F208" s="479">
        <f t="shared" si="22"/>
        <v>0.4347222222222219</v>
      </c>
      <c r="G208" s="191">
        <v>0</v>
      </c>
      <c r="H208" s="491">
        <f t="shared" si="21"/>
        <v>0.4347222222222219</v>
      </c>
    </row>
    <row r="210" spans="1:9" ht="15.75" x14ac:dyDescent="0.25">
      <c r="A210" s="163" t="s">
        <v>404</v>
      </c>
      <c r="B210" s="175"/>
      <c r="C210" s="175" t="s">
        <v>480</v>
      </c>
      <c r="D210" s="175"/>
      <c r="E210" s="175"/>
      <c r="F210" s="477"/>
      <c r="G210" s="189"/>
      <c r="H210" s="489"/>
    </row>
    <row r="211" spans="1:9" ht="15" x14ac:dyDescent="0.2">
      <c r="A211" s="165" t="s">
        <v>481</v>
      </c>
      <c r="B211" s="177"/>
      <c r="C211" s="177" t="s">
        <v>665</v>
      </c>
      <c r="D211" s="177"/>
      <c r="E211" s="177" t="s">
        <v>453</v>
      </c>
      <c r="F211" s="479">
        <f>H208</f>
        <v>0.4347222222222219</v>
      </c>
      <c r="G211" s="191">
        <v>5</v>
      </c>
      <c r="H211" s="491">
        <f>F211+TIME(0,G211,0)</f>
        <v>0.43819444444444411</v>
      </c>
      <c r="I211" t="s">
        <v>658</v>
      </c>
    </row>
    <row r="212" spans="1:9" s="505" customFormat="1" ht="15" x14ac:dyDescent="0.2">
      <c r="A212" s="165" t="s">
        <v>667</v>
      </c>
      <c r="B212" s="176"/>
      <c r="C212" s="176" t="s">
        <v>668</v>
      </c>
      <c r="D212" s="176"/>
      <c r="E212" s="176" t="s">
        <v>237</v>
      </c>
      <c r="F212" s="479">
        <f>H211</f>
        <v>0.43819444444444411</v>
      </c>
      <c r="G212" s="190">
        <v>5</v>
      </c>
      <c r="H212" s="491">
        <f>F212+TIME(0,G212,0)</f>
        <v>0.44166666666666632</v>
      </c>
      <c r="I212" s="505" t="s">
        <v>669</v>
      </c>
    </row>
    <row r="214" spans="1:9" ht="15.75" x14ac:dyDescent="0.25">
      <c r="A214" s="170" t="s">
        <v>482</v>
      </c>
      <c r="B214" s="182"/>
      <c r="C214" s="182" t="s">
        <v>483</v>
      </c>
      <c r="D214" s="182"/>
      <c r="E214" s="182"/>
      <c r="F214" s="484"/>
      <c r="G214" s="196"/>
      <c r="H214" s="484"/>
    </row>
    <row r="215" spans="1:9" ht="30" x14ac:dyDescent="0.2">
      <c r="A215" s="173" t="s">
        <v>484</v>
      </c>
      <c r="B215" s="184" t="s">
        <v>228</v>
      </c>
      <c r="C215" s="184" t="s">
        <v>485</v>
      </c>
      <c r="D215" s="184"/>
      <c r="E215" s="184" t="s">
        <v>185</v>
      </c>
      <c r="F215" s="487">
        <f>H212</f>
        <v>0.44166666666666632</v>
      </c>
      <c r="G215" s="199">
        <v>1</v>
      </c>
      <c r="H215" s="487">
        <f>F215+TIME(0,G215,0)</f>
        <v>0.44236111111111076</v>
      </c>
    </row>
    <row r="216" spans="1:9" ht="15" x14ac:dyDescent="0.2">
      <c r="A216" s="173" t="s">
        <v>486</v>
      </c>
      <c r="B216" s="184" t="s">
        <v>228</v>
      </c>
      <c r="C216" s="184" t="s">
        <v>639</v>
      </c>
      <c r="D216" s="184"/>
      <c r="E216" s="184" t="s">
        <v>185</v>
      </c>
      <c r="F216" s="487">
        <f>H215</f>
        <v>0.44236111111111076</v>
      </c>
      <c r="G216" s="199">
        <v>1</v>
      </c>
      <c r="H216" s="487">
        <f>F216+TIME(0,G216,0)</f>
        <v>0.4430555555555552</v>
      </c>
    </row>
    <row r="217" spans="1:9" ht="15" x14ac:dyDescent="0.2">
      <c r="A217" s="173" t="s">
        <v>640</v>
      </c>
      <c r="B217" s="184" t="s">
        <v>9</v>
      </c>
      <c r="C217" s="184" t="s">
        <v>27</v>
      </c>
      <c r="D217" s="184"/>
      <c r="E217" s="184" t="s">
        <v>185</v>
      </c>
      <c r="F217" s="487">
        <f>H216</f>
        <v>0.4430555555555552</v>
      </c>
      <c r="G217" s="199">
        <v>0</v>
      </c>
      <c r="H217" s="487">
        <f>F217+TIME(0,G217,0)</f>
        <v>0.4430555555555552</v>
      </c>
    </row>
    <row r="218" spans="1:9" x14ac:dyDescent="0.2">
      <c r="A218" s="171"/>
      <c r="B218" s="171"/>
      <c r="C218" s="171" t="s">
        <v>378</v>
      </c>
      <c r="D218" s="171"/>
      <c r="E218" s="171"/>
      <c r="F218" s="485"/>
      <c r="G218" s="197">
        <f>(H218-H217) * 24 * 60</f>
        <v>82.000000000000512</v>
      </c>
      <c r="H218" s="485">
        <v>0.5</v>
      </c>
    </row>
  </sheetData>
  <mergeCells count="11">
    <mergeCell ref="A6:H6"/>
    <mergeCell ref="A1:H1"/>
    <mergeCell ref="A2:H2"/>
    <mergeCell ref="A3:H3"/>
    <mergeCell ref="A4:H4"/>
    <mergeCell ref="A5:H5"/>
    <mergeCell ref="A7:H7"/>
    <mergeCell ref="A8:H8"/>
    <mergeCell ref="A12:H12"/>
    <mergeCell ref="A94:H94"/>
    <mergeCell ref="A135:H135"/>
  </mergeCells>
  <hyperlinks>
    <hyperlink ref="D17" location="'Courtesy Notice'!A1" display="Courtesy Notice"/>
    <hyperlink ref="D18" r:id="rId1"/>
    <hyperlink ref="D19" r:id="rId2"/>
    <hyperlink ref="D25" r:id="rId3"/>
    <hyperlink ref="D27" r:id="rId4"/>
    <hyperlink ref="D28" r:id="rId5"/>
    <hyperlink ref="D30" r:id="rId6"/>
    <hyperlink ref="D31" r:id="rId7"/>
    <hyperlink ref="D32" r:id="rId8"/>
    <hyperlink ref="D33" r:id="rId9"/>
    <hyperlink ref="D35" r:id="rId10"/>
    <hyperlink ref="D36" r:id="rId11"/>
    <hyperlink ref="D39" r:id="rId12"/>
    <hyperlink ref="D42" r:id="rId13"/>
    <hyperlink ref="D43" r:id="rId14"/>
    <hyperlink ref="D48" r:id="rId15"/>
    <hyperlink ref="D58" r:id="rId16"/>
    <hyperlink ref="D59" r:id="rId17"/>
    <hyperlink ref="D64" r:id="rId18"/>
    <hyperlink ref="D65" r:id="rId19"/>
    <hyperlink ref="D66" r:id="rId20"/>
    <hyperlink ref="D67" r:id="rId21"/>
    <hyperlink ref="D68" r:id="rId22"/>
    <hyperlink ref="D69" r:id="rId23"/>
    <hyperlink ref="D70" r:id="rId24"/>
    <hyperlink ref="D73" r:id="rId25"/>
    <hyperlink ref="D76" r:id="rId26"/>
    <hyperlink ref="D77" r:id="rId27"/>
    <hyperlink ref="D78" r:id="rId28"/>
    <hyperlink ref="D79" r:id="rId29"/>
    <hyperlink ref="D80" r:id="rId30"/>
    <hyperlink ref="D82" r:id="rId31"/>
    <hyperlink ref="D83" r:id="rId32"/>
    <hyperlink ref="D84" r:id="rId33"/>
    <hyperlink ref="D85" r:id="rId34"/>
    <hyperlink ref="D86" r:id="rId35"/>
    <hyperlink ref="D87" r:id="rId36"/>
    <hyperlink ref="D88" r:id="rId37"/>
    <hyperlink ref="D99" r:id="rId38"/>
    <hyperlink ref="D140" r:id="rId39"/>
    <hyperlink ref="D146" r:id="rId40"/>
    <hyperlink ref="D147" r:id="rId41"/>
    <hyperlink ref="D148" r:id="rId42"/>
    <hyperlink ref="D149" r:id="rId43"/>
    <hyperlink ref="D155" r:id="rId44"/>
    <hyperlink ref="D161" r:id="rId45"/>
    <hyperlink ref="D163" r:id="rId46"/>
    <hyperlink ref="D164" r:id="rId47"/>
    <hyperlink ref="D165" r:id="rId48"/>
    <hyperlink ref="D166" r:id="rId49"/>
    <hyperlink ref="D167" r:id="rId50"/>
    <hyperlink ref="D169" r:id="rId51"/>
    <hyperlink ref="D170" r:id="rId52"/>
    <hyperlink ref="D171" r:id="rId53"/>
    <hyperlink ref="D172" r:id="rId54"/>
    <hyperlink ref="D173" r:id="rId55"/>
    <hyperlink ref="D174" r:id="rId56"/>
    <hyperlink ref="D175" r:id="rId57"/>
    <hyperlink ref="D185" r:id="rId58"/>
  </hyperlinks>
  <pageMargins left="0.7" right="0.7" top="0.75" bottom="0.75" header="0.3" footer="0.3"/>
  <pageSetup orientation="portrait" r:id="rId59"/>
  <legacyDrawing r:id="rId6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K467"/>
  <sheetViews>
    <sheetView showGridLines="0" topLeftCell="B7" workbookViewId="0">
      <selection activeCell="M38" sqref="M38"/>
    </sheetView>
  </sheetViews>
  <sheetFormatPr defaultColWidth="8.7109375" defaultRowHeight="15.75" customHeight="1" x14ac:dyDescent="0.2"/>
  <cols>
    <col min="1" max="1" width="1.7109375" style="249" customWidth="1"/>
    <col min="2" max="2" width="1.42578125" style="207" customWidth="1"/>
    <col min="3" max="3" width="3.42578125" style="207" customWidth="1"/>
    <col min="4" max="4" width="8.42578125" style="207" customWidth="1"/>
    <col min="5" max="5" width="6.28515625" style="207" customWidth="1"/>
    <col min="6" max="6" width="73.42578125" style="207" customWidth="1"/>
    <col min="7" max="7" width="4.42578125" style="207" customWidth="1"/>
    <col min="8" max="8" width="24.140625" style="207" customWidth="1"/>
    <col min="9" max="9" width="5.140625" style="207" customWidth="1"/>
    <col min="10" max="10" width="10.7109375" style="207" customWidth="1"/>
    <col min="11" max="16384" width="8.7109375" style="207"/>
  </cols>
  <sheetData>
    <row r="1" spans="1:11" ht="15.75" customHeight="1" x14ac:dyDescent="0.2">
      <c r="A1" s="204"/>
      <c r="B1" s="205"/>
      <c r="C1" s="205"/>
      <c r="D1" s="205"/>
      <c r="E1" s="205"/>
      <c r="F1" s="205"/>
      <c r="G1" s="205"/>
      <c r="H1" s="205"/>
      <c r="I1" s="205"/>
      <c r="J1" s="206"/>
      <c r="K1" s="205"/>
    </row>
    <row r="2" spans="1:11" ht="15.75" customHeight="1" x14ac:dyDescent="0.2">
      <c r="A2" s="208"/>
      <c r="B2" s="209"/>
      <c r="C2" s="647" t="s">
        <v>491</v>
      </c>
      <c r="D2" s="647"/>
      <c r="E2" s="647"/>
      <c r="F2" s="647"/>
      <c r="G2" s="647"/>
      <c r="H2" s="647"/>
      <c r="I2" s="647"/>
      <c r="J2" s="647"/>
      <c r="K2" s="647"/>
    </row>
    <row r="3" spans="1:11" ht="15.75" customHeight="1" x14ac:dyDescent="0.2">
      <c r="A3" s="208"/>
      <c r="B3" s="210"/>
      <c r="C3" s="648"/>
      <c r="D3" s="648"/>
      <c r="E3" s="648"/>
      <c r="F3" s="648"/>
      <c r="G3" s="648"/>
      <c r="H3" s="648"/>
      <c r="I3" s="648"/>
      <c r="J3" s="648"/>
      <c r="K3" s="210"/>
    </row>
    <row r="4" spans="1:11" ht="15.75" customHeight="1" x14ac:dyDescent="0.2">
      <c r="A4" s="208"/>
      <c r="B4" s="211"/>
      <c r="C4" s="649" t="s">
        <v>492</v>
      </c>
      <c r="D4" s="649"/>
      <c r="E4" s="649"/>
      <c r="F4" s="649"/>
      <c r="G4" s="649"/>
      <c r="H4" s="649"/>
      <c r="I4" s="649"/>
      <c r="J4" s="649"/>
      <c r="K4" s="212"/>
    </row>
    <row r="5" spans="1:11" ht="15.75" customHeight="1" x14ac:dyDescent="0.2">
      <c r="A5" s="208"/>
      <c r="B5" s="213"/>
      <c r="C5" s="214"/>
      <c r="D5" s="215" t="s">
        <v>493</v>
      </c>
      <c r="E5" s="216"/>
      <c r="F5" s="217"/>
      <c r="G5" s="217"/>
      <c r="H5" s="217"/>
      <c r="I5" s="217"/>
      <c r="J5" s="218"/>
      <c r="K5" s="217"/>
    </row>
    <row r="6" spans="1:11" ht="15.75" customHeight="1" x14ac:dyDescent="0.2">
      <c r="A6" s="208"/>
      <c r="B6" s="213"/>
      <c r="C6" s="214"/>
      <c r="D6" s="215" t="s">
        <v>494</v>
      </c>
      <c r="E6" s="217"/>
      <c r="F6" s="217"/>
      <c r="G6" s="217"/>
      <c r="H6" s="217"/>
      <c r="I6" s="217"/>
      <c r="J6" s="218"/>
      <c r="K6" s="217"/>
    </row>
    <row r="7" spans="1:11" ht="15.75" customHeight="1" x14ac:dyDescent="0.2">
      <c r="A7" s="208"/>
      <c r="B7" s="650" t="s">
        <v>495</v>
      </c>
      <c r="C7" s="650"/>
      <c r="D7" s="650"/>
      <c r="E7" s="650"/>
      <c r="F7" s="650"/>
      <c r="G7" s="650"/>
      <c r="H7" s="650"/>
      <c r="I7" s="650"/>
      <c r="J7" s="650"/>
      <c r="K7" s="650"/>
    </row>
    <row r="8" spans="1:11" ht="15.75" customHeight="1" x14ac:dyDescent="0.2">
      <c r="A8" s="208"/>
      <c r="B8" s="650"/>
      <c r="C8" s="650"/>
      <c r="D8" s="650"/>
      <c r="E8" s="650"/>
      <c r="F8" s="650"/>
      <c r="G8" s="650"/>
      <c r="H8" s="650"/>
      <c r="I8" s="650"/>
      <c r="J8" s="650"/>
      <c r="K8" s="650"/>
    </row>
    <row r="9" spans="1:11" ht="15.75" customHeight="1" x14ac:dyDescent="0.2">
      <c r="A9" s="208"/>
      <c r="B9" s="219"/>
      <c r="C9" s="219"/>
      <c r="D9" s="220">
        <v>1</v>
      </c>
      <c r="E9" s="221" t="s">
        <v>496</v>
      </c>
      <c r="F9" s="220" t="s">
        <v>497</v>
      </c>
      <c r="G9" s="220" t="s">
        <v>498</v>
      </c>
      <c r="H9" s="220" t="s">
        <v>0</v>
      </c>
      <c r="I9" s="222">
        <v>0</v>
      </c>
      <c r="J9" s="223">
        <v>0.66666666666666663</v>
      </c>
      <c r="K9" s="224"/>
    </row>
    <row r="10" spans="1:11" ht="15.75" customHeight="1" x14ac:dyDescent="0.2">
      <c r="A10" s="208"/>
      <c r="B10" s="225"/>
      <c r="C10" s="225"/>
      <c r="D10" s="226">
        <f>D9+1</f>
        <v>2</v>
      </c>
      <c r="E10" s="227" t="s">
        <v>496</v>
      </c>
      <c r="F10" s="227" t="s">
        <v>499</v>
      </c>
      <c r="G10" s="228" t="s">
        <v>498</v>
      </c>
      <c r="H10" s="228" t="s">
        <v>0</v>
      </c>
      <c r="I10" s="229">
        <v>5</v>
      </c>
      <c r="J10" s="230">
        <f t="shared" ref="J10:J19" si="0">J9+TIME(0,I9,0)</f>
        <v>0.66666666666666663</v>
      </c>
      <c r="K10" s="231"/>
    </row>
    <row r="11" spans="1:11" ht="15.75" customHeight="1" x14ac:dyDescent="0.2">
      <c r="A11" s="208"/>
      <c r="B11" s="232"/>
      <c r="C11" s="232"/>
      <c r="D11" s="233">
        <v>3</v>
      </c>
      <c r="E11" s="234" t="s">
        <v>500</v>
      </c>
      <c r="F11" s="235" t="s">
        <v>501</v>
      </c>
      <c r="G11" s="236" t="s">
        <v>498</v>
      </c>
      <c r="H11" s="220" t="s">
        <v>1</v>
      </c>
      <c r="I11" s="237">
        <v>5</v>
      </c>
      <c r="J11" s="238">
        <f t="shared" si="0"/>
        <v>0.67013888888888884</v>
      </c>
      <c r="K11" s="239"/>
    </row>
    <row r="12" spans="1:11" ht="15.75" customHeight="1" x14ac:dyDescent="0.2">
      <c r="A12" s="208"/>
      <c r="B12" s="225"/>
      <c r="C12" s="225"/>
      <c r="D12" s="226">
        <v>4</v>
      </c>
      <c r="E12" s="227" t="s">
        <v>496</v>
      </c>
      <c r="F12" s="240" t="s">
        <v>502</v>
      </c>
      <c r="G12" s="228" t="s">
        <v>498</v>
      </c>
      <c r="H12" s="228" t="s">
        <v>0</v>
      </c>
      <c r="I12" s="229">
        <v>4</v>
      </c>
      <c r="J12" s="241">
        <f t="shared" si="0"/>
        <v>0.67361111111111105</v>
      </c>
      <c r="K12" s="231"/>
    </row>
    <row r="13" spans="1:11" ht="15.75" customHeight="1" x14ac:dyDescent="0.2">
      <c r="A13" s="208"/>
      <c r="B13" s="232"/>
      <c r="C13" s="232"/>
      <c r="D13" s="233">
        <v>4.0999999999999996</v>
      </c>
      <c r="E13" s="234" t="s">
        <v>496</v>
      </c>
      <c r="F13" s="242" t="s">
        <v>503</v>
      </c>
      <c r="G13" s="236" t="s">
        <v>498</v>
      </c>
      <c r="H13" s="220" t="s">
        <v>0</v>
      </c>
      <c r="I13" s="237">
        <v>1</v>
      </c>
      <c r="J13" s="238">
        <f t="shared" si="0"/>
        <v>0.67638888888888882</v>
      </c>
      <c r="K13" s="239"/>
    </row>
    <row r="14" spans="1:11" ht="15.75" customHeight="1" x14ac:dyDescent="0.2">
      <c r="A14" s="208"/>
      <c r="B14" s="225"/>
      <c r="C14" s="225"/>
      <c r="D14" s="226">
        <v>5</v>
      </c>
      <c r="E14" s="227" t="s">
        <v>500</v>
      </c>
      <c r="F14" s="240" t="s">
        <v>504</v>
      </c>
      <c r="G14" s="228" t="s">
        <v>498</v>
      </c>
      <c r="H14" s="228" t="s">
        <v>1</v>
      </c>
      <c r="I14" s="229">
        <v>10</v>
      </c>
      <c r="J14" s="241">
        <f t="shared" si="0"/>
        <v>0.67708333333333326</v>
      </c>
      <c r="K14" s="231"/>
    </row>
    <row r="15" spans="1:11" ht="15.75" customHeight="1" x14ac:dyDescent="0.2">
      <c r="A15" s="208"/>
      <c r="B15" s="232"/>
      <c r="C15" s="232"/>
      <c r="D15" s="233">
        <v>6</v>
      </c>
      <c r="E15" s="234" t="s">
        <v>496</v>
      </c>
      <c r="F15" s="242" t="s">
        <v>505</v>
      </c>
      <c r="G15" s="236" t="s">
        <v>498</v>
      </c>
      <c r="H15" s="220" t="s">
        <v>0</v>
      </c>
      <c r="I15" s="237">
        <v>15</v>
      </c>
      <c r="J15" s="243">
        <f t="shared" si="0"/>
        <v>0.68402777777777768</v>
      </c>
      <c r="K15" s="239"/>
    </row>
    <row r="16" spans="1:11" ht="15.75" customHeight="1" x14ac:dyDescent="0.2">
      <c r="A16" s="208"/>
      <c r="B16" s="225"/>
      <c r="C16" s="225"/>
      <c r="D16" s="244">
        <v>7</v>
      </c>
      <c r="E16" s="228" t="s">
        <v>228</v>
      </c>
      <c r="F16" s="228" t="s">
        <v>506</v>
      </c>
      <c r="G16" s="228" t="s">
        <v>498</v>
      </c>
      <c r="H16" s="228" t="s">
        <v>0</v>
      </c>
      <c r="I16" s="229">
        <v>15</v>
      </c>
      <c r="J16" s="241">
        <f t="shared" si="0"/>
        <v>0.69444444444444431</v>
      </c>
      <c r="K16" s="231"/>
    </row>
    <row r="17" spans="1:11" ht="15.75" customHeight="1" x14ac:dyDescent="0.2">
      <c r="A17" s="208"/>
      <c r="B17" s="232"/>
      <c r="C17" s="232"/>
      <c r="D17" s="245">
        <v>8</v>
      </c>
      <c r="E17" s="236" t="s">
        <v>5</v>
      </c>
      <c r="F17" s="235" t="s">
        <v>507</v>
      </c>
      <c r="G17" s="236" t="s">
        <v>498</v>
      </c>
      <c r="H17" s="236" t="s">
        <v>1</v>
      </c>
      <c r="I17" s="237">
        <v>30</v>
      </c>
      <c r="J17" s="243">
        <f t="shared" si="0"/>
        <v>0.70486111111111094</v>
      </c>
      <c r="K17" s="239"/>
    </row>
    <row r="18" spans="1:11" ht="15.75" customHeight="1" x14ac:dyDescent="0.2">
      <c r="A18" s="208"/>
      <c r="B18" s="225"/>
      <c r="C18" s="225"/>
      <c r="D18" s="244">
        <v>9</v>
      </c>
      <c r="E18" s="244"/>
      <c r="F18" s="244" t="s">
        <v>508</v>
      </c>
      <c r="G18" s="246" t="s">
        <v>498</v>
      </c>
      <c r="H18" s="244" t="s">
        <v>1</v>
      </c>
      <c r="I18" s="229">
        <v>35</v>
      </c>
      <c r="J18" s="241">
        <f t="shared" si="0"/>
        <v>0.72569444444444431</v>
      </c>
      <c r="K18" s="231"/>
    </row>
    <row r="19" spans="1:11" ht="15.75" customHeight="1" x14ac:dyDescent="0.2">
      <c r="A19" s="208"/>
      <c r="B19" s="232"/>
      <c r="C19" s="232"/>
      <c r="D19" s="245">
        <v>10</v>
      </c>
      <c r="E19" s="233" t="s">
        <v>509</v>
      </c>
      <c r="F19" s="236" t="s">
        <v>377</v>
      </c>
      <c r="G19" s="236"/>
      <c r="H19" s="236"/>
      <c r="I19" s="237"/>
      <c r="J19" s="238">
        <f t="shared" si="0"/>
        <v>0.74999999999999989</v>
      </c>
      <c r="K19" s="239"/>
    </row>
    <row r="20" spans="1:11" ht="15.75" customHeight="1" x14ac:dyDescent="0.2">
      <c r="A20" s="208"/>
      <c r="B20" s="225"/>
      <c r="C20" s="225"/>
      <c r="D20" s="244"/>
      <c r="E20" s="228"/>
      <c r="F20" s="240"/>
      <c r="G20" s="228"/>
      <c r="H20" s="228"/>
      <c r="I20" s="229"/>
      <c r="J20" s="241"/>
      <c r="K20" s="231"/>
    </row>
    <row r="21" spans="1:11" ht="15.75" customHeight="1" x14ac:dyDescent="0.2">
      <c r="A21" s="208"/>
      <c r="B21" s="650" t="s">
        <v>510</v>
      </c>
      <c r="C21" s="650"/>
      <c r="D21" s="650"/>
      <c r="E21" s="650"/>
      <c r="F21" s="650"/>
      <c r="G21" s="650"/>
      <c r="H21" s="650"/>
      <c r="I21" s="650"/>
      <c r="J21" s="650"/>
      <c r="K21" s="650"/>
    </row>
    <row r="22" spans="1:11" ht="15.75" customHeight="1" x14ac:dyDescent="0.2">
      <c r="A22" s="208"/>
      <c r="B22" s="650"/>
      <c r="C22" s="650"/>
      <c r="D22" s="650"/>
      <c r="E22" s="650"/>
      <c r="F22" s="650"/>
      <c r="G22" s="650"/>
      <c r="H22" s="650"/>
      <c r="I22" s="650"/>
      <c r="J22" s="650"/>
      <c r="K22" s="650"/>
    </row>
    <row r="23" spans="1:11" ht="15.75" customHeight="1" x14ac:dyDescent="0.2">
      <c r="A23" s="247"/>
      <c r="B23" s="219"/>
      <c r="C23" s="219"/>
      <c r="D23" s="220">
        <v>11</v>
      </c>
      <c r="E23" s="221" t="s">
        <v>496</v>
      </c>
      <c r="F23" s="220" t="s">
        <v>497</v>
      </c>
      <c r="G23" s="220" t="s">
        <v>498</v>
      </c>
      <c r="H23" s="220" t="s">
        <v>0</v>
      </c>
      <c r="I23" s="222">
        <v>0</v>
      </c>
      <c r="J23" s="223">
        <v>0.33333333333333331</v>
      </c>
      <c r="K23" s="224"/>
    </row>
    <row r="24" spans="1:11" ht="15.75" customHeight="1" x14ac:dyDescent="0.2">
      <c r="A24" s="247"/>
      <c r="B24" s="225"/>
      <c r="C24" s="225"/>
      <c r="D24" s="226">
        <f>D23+1</f>
        <v>12</v>
      </c>
      <c r="E24" s="227" t="s">
        <v>500</v>
      </c>
      <c r="F24" s="227" t="s">
        <v>501</v>
      </c>
      <c r="G24" s="228" t="s">
        <v>498</v>
      </c>
      <c r="H24" s="228" t="s">
        <v>0</v>
      </c>
      <c r="I24" s="229">
        <v>5</v>
      </c>
      <c r="J24" s="230">
        <f t="shared" ref="J24:J29" si="1">J23+TIME(0,I23,0)</f>
        <v>0.33333333333333331</v>
      </c>
      <c r="K24" s="231"/>
    </row>
    <row r="25" spans="1:11" ht="15.75" customHeight="1" x14ac:dyDescent="0.2">
      <c r="A25" s="247"/>
      <c r="B25" s="232"/>
      <c r="C25" s="232"/>
      <c r="D25" s="248">
        <f t="shared" ref="D25:D29" si="2">D24+1</f>
        <v>13</v>
      </c>
      <c r="E25" s="234" t="s">
        <v>5</v>
      </c>
      <c r="F25" s="235" t="s">
        <v>511</v>
      </c>
      <c r="G25" s="236" t="s">
        <v>498</v>
      </c>
      <c r="H25" s="220" t="s">
        <v>1</v>
      </c>
      <c r="I25" s="237">
        <v>90</v>
      </c>
      <c r="J25" s="238">
        <f t="shared" si="1"/>
        <v>0.33680555555555552</v>
      </c>
      <c r="K25" s="239"/>
    </row>
    <row r="26" spans="1:11" ht="15.75" customHeight="1" x14ac:dyDescent="0.2">
      <c r="B26" s="225"/>
      <c r="C26" s="225"/>
      <c r="D26" s="226">
        <f t="shared" si="2"/>
        <v>14</v>
      </c>
      <c r="E26" s="227" t="s">
        <v>5</v>
      </c>
      <c r="F26" s="240" t="s">
        <v>512</v>
      </c>
      <c r="G26" s="228" t="s">
        <v>498</v>
      </c>
      <c r="H26" s="228" t="s">
        <v>1</v>
      </c>
      <c r="I26" s="229">
        <v>10</v>
      </c>
      <c r="J26" s="241">
        <f t="shared" si="1"/>
        <v>0.39930555555555552</v>
      </c>
      <c r="K26" s="231"/>
    </row>
    <row r="27" spans="1:11" ht="15.75" customHeight="1" x14ac:dyDescent="0.2">
      <c r="B27" s="250"/>
      <c r="C27" s="250"/>
      <c r="D27" s="248">
        <f t="shared" si="2"/>
        <v>15</v>
      </c>
      <c r="E27" s="251" t="s">
        <v>9</v>
      </c>
      <c r="F27" s="252" t="s">
        <v>513</v>
      </c>
      <c r="G27" s="236" t="s">
        <v>498</v>
      </c>
      <c r="H27" s="220" t="s">
        <v>1</v>
      </c>
      <c r="I27" s="253">
        <v>10</v>
      </c>
      <c r="J27" s="243">
        <f t="shared" si="1"/>
        <v>0.40624999999999994</v>
      </c>
      <c r="K27" s="254"/>
    </row>
    <row r="28" spans="1:11" ht="15.75" customHeight="1" x14ac:dyDescent="0.2">
      <c r="B28" s="225"/>
      <c r="C28" s="225"/>
      <c r="D28" s="226">
        <f t="shared" si="2"/>
        <v>16</v>
      </c>
      <c r="E28" s="228" t="s">
        <v>5</v>
      </c>
      <c r="F28" s="240" t="s">
        <v>514</v>
      </c>
      <c r="G28" s="228" t="s">
        <v>498</v>
      </c>
      <c r="H28" s="228" t="s">
        <v>1</v>
      </c>
      <c r="I28" s="229">
        <v>5</v>
      </c>
      <c r="J28" s="241">
        <f t="shared" si="1"/>
        <v>0.41319444444444436</v>
      </c>
      <c r="K28" s="231"/>
    </row>
    <row r="29" spans="1:11" ht="15.75" customHeight="1" x14ac:dyDescent="0.2">
      <c r="B29" s="250"/>
      <c r="C29" s="250"/>
      <c r="D29" s="248">
        <f t="shared" si="2"/>
        <v>17</v>
      </c>
      <c r="E29" s="251"/>
      <c r="F29" s="252" t="s">
        <v>27</v>
      </c>
      <c r="G29" s="255"/>
      <c r="H29" s="255"/>
      <c r="I29" s="253"/>
      <c r="J29" s="243">
        <f t="shared" si="1"/>
        <v>0.41666666666666657</v>
      </c>
      <c r="K29" s="254"/>
    </row>
    <row r="30" spans="1:11" ht="15.75" customHeight="1" x14ac:dyDescent="0.2">
      <c r="B30" s="225"/>
      <c r="C30" s="225"/>
      <c r="D30" s="244"/>
      <c r="E30" s="228"/>
      <c r="F30" s="228"/>
      <c r="G30" s="228"/>
      <c r="H30" s="228"/>
      <c r="I30" s="229"/>
      <c r="J30" s="241"/>
      <c r="K30" s="231"/>
    </row>
    <row r="31" spans="1:11" ht="15.75" customHeight="1" x14ac:dyDescent="0.2">
      <c r="B31" s="256"/>
      <c r="C31" s="257"/>
      <c r="D31" s="258" t="s">
        <v>25</v>
      </c>
      <c r="E31" s="258"/>
      <c r="F31" s="259" t="s">
        <v>515</v>
      </c>
      <c r="G31" s="260"/>
      <c r="H31" s="260"/>
      <c r="I31" s="260"/>
      <c r="J31" s="261"/>
      <c r="K31" s="239"/>
    </row>
    <row r="32" spans="1:11" ht="15.75" customHeight="1" x14ac:dyDescent="0.2">
      <c r="B32" s="262"/>
      <c r="C32" s="263"/>
      <c r="D32" s="264"/>
      <c r="E32" s="264"/>
      <c r="F32" s="264" t="s">
        <v>516</v>
      </c>
      <c r="G32" s="265"/>
      <c r="H32" s="265"/>
      <c r="I32" s="265"/>
      <c r="J32" s="266"/>
      <c r="K32" s="266"/>
    </row>
    <row r="33" spans="2:11" ht="15.75" customHeight="1" x14ac:dyDescent="0.2">
      <c r="B33" s="256"/>
      <c r="C33" s="267"/>
      <c r="D33" s="268"/>
      <c r="E33" s="268"/>
      <c r="F33" s="259"/>
      <c r="G33" s="260"/>
      <c r="H33" s="260"/>
      <c r="I33" s="260"/>
      <c r="J33" s="261"/>
      <c r="K33" s="261"/>
    </row>
    <row r="34" spans="2:11" ht="15.75" customHeight="1" x14ac:dyDescent="0.2">
      <c r="B34" s="269"/>
      <c r="C34" s="269"/>
      <c r="D34" s="270"/>
      <c r="E34" s="270"/>
      <c r="F34" s="264" t="s">
        <v>517</v>
      </c>
      <c r="G34" s="265"/>
      <c r="H34" s="265"/>
      <c r="I34" s="265"/>
      <c r="J34" s="266"/>
      <c r="K34" s="266"/>
    </row>
    <row r="35" spans="2:11" ht="15.75" customHeight="1" x14ac:dyDescent="0.2">
      <c r="B35" s="271"/>
      <c r="C35" s="271"/>
      <c r="D35" s="268"/>
      <c r="E35" s="268"/>
      <c r="F35" s="259" t="s">
        <v>518</v>
      </c>
      <c r="G35" s="260"/>
      <c r="H35" s="260"/>
      <c r="I35" s="260"/>
      <c r="J35" s="261"/>
      <c r="K35" s="261"/>
    </row>
    <row r="36" spans="2:11" ht="15.75" customHeight="1" x14ac:dyDescent="0.2">
      <c r="B36" s="265"/>
      <c r="C36" s="265"/>
      <c r="D36" s="272"/>
      <c r="E36" s="265"/>
      <c r="F36" s="265"/>
      <c r="G36" s="265"/>
      <c r="H36" s="265"/>
      <c r="I36" s="265"/>
      <c r="J36" s="266"/>
      <c r="K36" s="266"/>
    </row>
    <row r="37" spans="2:11" ht="15.75" customHeight="1" x14ac:dyDescent="0.2">
      <c r="B37" s="273"/>
      <c r="C37" s="646"/>
      <c r="D37" s="646"/>
      <c r="E37" s="646"/>
      <c r="F37" s="646"/>
      <c r="G37" s="646"/>
      <c r="H37" s="646"/>
      <c r="I37" s="646"/>
      <c r="J37" s="646"/>
      <c r="K37" s="646"/>
    </row>
    <row r="38" spans="2:11" ht="15.75" customHeight="1" x14ac:dyDescent="0.2">
      <c r="B38" s="274"/>
      <c r="C38" s="646"/>
      <c r="D38" s="646"/>
      <c r="E38" s="646"/>
      <c r="F38" s="646"/>
      <c r="G38" s="646"/>
      <c r="H38" s="646"/>
      <c r="I38" s="646"/>
      <c r="J38" s="646"/>
      <c r="K38" s="646"/>
    </row>
    <row r="57" spans="1:1" ht="15.75" customHeight="1" x14ac:dyDescent="0.2">
      <c r="A57" s="207"/>
    </row>
    <row r="58" spans="1:1" ht="15.75" customHeight="1" x14ac:dyDescent="0.2">
      <c r="A58" s="207"/>
    </row>
    <row r="59" spans="1:1" ht="15.75" customHeight="1" x14ac:dyDescent="0.2">
      <c r="A59" s="207"/>
    </row>
    <row r="60" spans="1:1" ht="15.75" customHeight="1" x14ac:dyDescent="0.2">
      <c r="A60" s="207"/>
    </row>
    <row r="61" spans="1:1" ht="15.75" customHeight="1" x14ac:dyDescent="0.2">
      <c r="A61" s="207"/>
    </row>
    <row r="62" spans="1:1" ht="15.75" customHeight="1" x14ac:dyDescent="0.2">
      <c r="A62" s="207"/>
    </row>
    <row r="63" spans="1:1" ht="15.75" customHeight="1" x14ac:dyDescent="0.2">
      <c r="A63" s="207"/>
    </row>
    <row r="64" spans="1:1" ht="15.75" customHeight="1" x14ac:dyDescent="0.2">
      <c r="A64" s="207"/>
    </row>
    <row r="65" spans="1:1" ht="15.75" customHeight="1" x14ac:dyDescent="0.2">
      <c r="A65" s="207"/>
    </row>
    <row r="66" spans="1:1" ht="15.75" customHeight="1" x14ac:dyDescent="0.2">
      <c r="A66" s="207"/>
    </row>
    <row r="67" spans="1:1" ht="15.75" customHeight="1" x14ac:dyDescent="0.2">
      <c r="A67" s="207"/>
    </row>
    <row r="68" spans="1:1" ht="15.75" customHeight="1" x14ac:dyDescent="0.2">
      <c r="A68" s="207"/>
    </row>
    <row r="69" spans="1:1" ht="15.75" customHeight="1" x14ac:dyDescent="0.2">
      <c r="A69" s="207"/>
    </row>
    <row r="70" spans="1:1" ht="15.75" customHeight="1" x14ac:dyDescent="0.2">
      <c r="A70" s="207"/>
    </row>
    <row r="71" spans="1:1" ht="15.75" customHeight="1" x14ac:dyDescent="0.2">
      <c r="A71" s="207"/>
    </row>
    <row r="72" spans="1:1" ht="15.75" customHeight="1" x14ac:dyDescent="0.2">
      <c r="A72" s="207"/>
    </row>
    <row r="73" spans="1:1" ht="15.75" customHeight="1" x14ac:dyDescent="0.2">
      <c r="A73" s="207"/>
    </row>
    <row r="74" spans="1:1" ht="15.75" customHeight="1" x14ac:dyDescent="0.2">
      <c r="A74" s="207"/>
    </row>
    <row r="75" spans="1:1" ht="15.75" customHeight="1" x14ac:dyDescent="0.2">
      <c r="A75" s="207"/>
    </row>
    <row r="76" spans="1:1" ht="15.75" customHeight="1" x14ac:dyDescent="0.2">
      <c r="A76" s="207"/>
    </row>
    <row r="77" spans="1:1" ht="15.75" customHeight="1" x14ac:dyDescent="0.2">
      <c r="A77" s="207"/>
    </row>
    <row r="78" spans="1:1" ht="15.75" customHeight="1" x14ac:dyDescent="0.2">
      <c r="A78" s="207"/>
    </row>
    <row r="79" spans="1:1" ht="15.75" customHeight="1" x14ac:dyDescent="0.2">
      <c r="A79" s="207"/>
    </row>
    <row r="80" spans="1:1" ht="15.75" customHeight="1" x14ac:dyDescent="0.2">
      <c r="A80" s="207"/>
    </row>
    <row r="81" spans="1:1" ht="15.75" customHeight="1" x14ac:dyDescent="0.2">
      <c r="A81" s="207"/>
    </row>
    <row r="82" spans="1:1" ht="15.75" customHeight="1" x14ac:dyDescent="0.2">
      <c r="A82" s="207"/>
    </row>
    <row r="83" spans="1:1" ht="15.75" customHeight="1" x14ac:dyDescent="0.2">
      <c r="A83" s="207"/>
    </row>
    <row r="84" spans="1:1" ht="15.75" customHeight="1" x14ac:dyDescent="0.2">
      <c r="A84" s="207"/>
    </row>
    <row r="85" spans="1:1" ht="15.75" customHeight="1" x14ac:dyDescent="0.2">
      <c r="A85" s="207"/>
    </row>
    <row r="86" spans="1:1" ht="15.75" customHeight="1" x14ac:dyDescent="0.2">
      <c r="A86" s="207"/>
    </row>
    <row r="87" spans="1:1" ht="15.75" customHeight="1" x14ac:dyDescent="0.2">
      <c r="A87" s="207"/>
    </row>
    <row r="88" spans="1:1" ht="15.75" customHeight="1" x14ac:dyDescent="0.2">
      <c r="A88" s="207"/>
    </row>
    <row r="89" spans="1:1" ht="15.75" customHeight="1" x14ac:dyDescent="0.2">
      <c r="A89" s="207"/>
    </row>
    <row r="90" spans="1:1" ht="15.75" customHeight="1" x14ac:dyDescent="0.2">
      <c r="A90" s="207"/>
    </row>
    <row r="91" spans="1:1" ht="15.75" customHeight="1" x14ac:dyDescent="0.2">
      <c r="A91" s="207"/>
    </row>
    <row r="92" spans="1:1" ht="15.75" customHeight="1" x14ac:dyDescent="0.2">
      <c r="A92" s="207"/>
    </row>
    <row r="93" spans="1:1" ht="15.75" customHeight="1" x14ac:dyDescent="0.2">
      <c r="A93" s="207"/>
    </row>
    <row r="94" spans="1:1" ht="15.75" customHeight="1" x14ac:dyDescent="0.2">
      <c r="A94" s="207"/>
    </row>
    <row r="95" spans="1:1" ht="15.75" customHeight="1" x14ac:dyDescent="0.2">
      <c r="A95" s="207"/>
    </row>
    <row r="96" spans="1:1" ht="15.75" customHeight="1" x14ac:dyDescent="0.2">
      <c r="A96" s="207"/>
    </row>
    <row r="97" spans="1:1" ht="15.75" customHeight="1" x14ac:dyDescent="0.2">
      <c r="A97" s="207"/>
    </row>
    <row r="98" spans="1:1" ht="15.75" customHeight="1" x14ac:dyDescent="0.2">
      <c r="A98" s="207"/>
    </row>
    <row r="99" spans="1:1" ht="15.75" customHeight="1" x14ac:dyDescent="0.2">
      <c r="A99" s="207"/>
    </row>
    <row r="100" spans="1:1" ht="15.75" customHeight="1" x14ac:dyDescent="0.2">
      <c r="A100" s="207"/>
    </row>
    <row r="101" spans="1:1" ht="15.75" customHeight="1" x14ac:dyDescent="0.2">
      <c r="A101" s="207"/>
    </row>
    <row r="102" spans="1:1" ht="15.75" customHeight="1" x14ac:dyDescent="0.2">
      <c r="A102" s="207"/>
    </row>
    <row r="103" spans="1:1" ht="15.75" customHeight="1" x14ac:dyDescent="0.2">
      <c r="A103" s="207"/>
    </row>
    <row r="104" spans="1:1" ht="15.75" customHeight="1" x14ac:dyDescent="0.2">
      <c r="A104" s="207"/>
    </row>
    <row r="105" spans="1:1" ht="15.75" customHeight="1" x14ac:dyDescent="0.2">
      <c r="A105" s="207"/>
    </row>
    <row r="106" spans="1:1" ht="15.75" customHeight="1" x14ac:dyDescent="0.2">
      <c r="A106" s="207"/>
    </row>
    <row r="107" spans="1:1" ht="15.75" customHeight="1" x14ac:dyDescent="0.2">
      <c r="A107" s="207"/>
    </row>
    <row r="108" spans="1:1" ht="15.75" customHeight="1" x14ac:dyDescent="0.2">
      <c r="A108" s="207"/>
    </row>
    <row r="109" spans="1:1" ht="15.75" customHeight="1" x14ac:dyDescent="0.2">
      <c r="A109" s="207"/>
    </row>
    <row r="110" spans="1:1" ht="15.75" customHeight="1" x14ac:dyDescent="0.2">
      <c r="A110" s="207"/>
    </row>
    <row r="111" spans="1:1" ht="15.75" customHeight="1" x14ac:dyDescent="0.2">
      <c r="A111" s="207"/>
    </row>
    <row r="112" spans="1:1" ht="15.75" customHeight="1" x14ac:dyDescent="0.2">
      <c r="A112" s="207"/>
    </row>
    <row r="113" spans="1:1" ht="15.75" customHeight="1" x14ac:dyDescent="0.2">
      <c r="A113" s="207"/>
    </row>
    <row r="114" spans="1:1" ht="15.75" customHeight="1" x14ac:dyDescent="0.2">
      <c r="A114" s="207"/>
    </row>
    <row r="115" spans="1:1" ht="15.75" customHeight="1" x14ac:dyDescent="0.2">
      <c r="A115" s="207"/>
    </row>
    <row r="116" spans="1:1" ht="15.75" customHeight="1" x14ac:dyDescent="0.2">
      <c r="A116" s="207"/>
    </row>
    <row r="117" spans="1:1" ht="15.75" customHeight="1" x14ac:dyDescent="0.2">
      <c r="A117" s="207"/>
    </row>
    <row r="118" spans="1:1" ht="15.75" customHeight="1" x14ac:dyDescent="0.2">
      <c r="A118" s="207"/>
    </row>
    <row r="119" spans="1:1" ht="15.75" customHeight="1" x14ac:dyDescent="0.2">
      <c r="A119" s="207"/>
    </row>
    <row r="120" spans="1:1" ht="15.75" customHeight="1" x14ac:dyDescent="0.2">
      <c r="A120" s="207"/>
    </row>
    <row r="121" spans="1:1" ht="15.75" customHeight="1" x14ac:dyDescent="0.2">
      <c r="A121" s="207"/>
    </row>
    <row r="122" spans="1:1" ht="15.75" customHeight="1" x14ac:dyDescent="0.2">
      <c r="A122" s="207"/>
    </row>
    <row r="123" spans="1:1" ht="15.75" customHeight="1" x14ac:dyDescent="0.2">
      <c r="A123" s="207"/>
    </row>
    <row r="124" spans="1:1" ht="15.75" customHeight="1" x14ac:dyDescent="0.2">
      <c r="A124" s="207"/>
    </row>
    <row r="125" spans="1:1" ht="15.75" customHeight="1" x14ac:dyDescent="0.2">
      <c r="A125" s="207"/>
    </row>
    <row r="126" spans="1:1" ht="15.75" customHeight="1" x14ac:dyDescent="0.2">
      <c r="A126" s="207"/>
    </row>
    <row r="127" spans="1:1" ht="15.75" customHeight="1" x14ac:dyDescent="0.2">
      <c r="A127" s="207"/>
    </row>
    <row r="128" spans="1:1" ht="15.75" customHeight="1" x14ac:dyDescent="0.2">
      <c r="A128" s="207"/>
    </row>
    <row r="129" spans="1:1" ht="15.75" customHeight="1" x14ac:dyDescent="0.2">
      <c r="A129" s="207"/>
    </row>
    <row r="130" spans="1:1" ht="15.75" customHeight="1" x14ac:dyDescent="0.2">
      <c r="A130" s="207"/>
    </row>
    <row r="131" spans="1:1" ht="15.75" customHeight="1" x14ac:dyDescent="0.2">
      <c r="A131" s="207"/>
    </row>
    <row r="132" spans="1:1" ht="15.75" customHeight="1" x14ac:dyDescent="0.2">
      <c r="A132" s="207"/>
    </row>
    <row r="133" spans="1:1" ht="15.75" customHeight="1" x14ac:dyDescent="0.2">
      <c r="A133" s="207"/>
    </row>
    <row r="134" spans="1:1" ht="15.75" customHeight="1" x14ac:dyDescent="0.2">
      <c r="A134" s="207"/>
    </row>
    <row r="135" spans="1:1" ht="15.75" customHeight="1" x14ac:dyDescent="0.2">
      <c r="A135" s="207"/>
    </row>
    <row r="136" spans="1:1" ht="15.75" customHeight="1" x14ac:dyDescent="0.2">
      <c r="A136" s="207"/>
    </row>
    <row r="137" spans="1:1" ht="15.75" customHeight="1" x14ac:dyDescent="0.2">
      <c r="A137" s="207"/>
    </row>
    <row r="138" spans="1:1" ht="15.75" customHeight="1" x14ac:dyDescent="0.2">
      <c r="A138" s="207"/>
    </row>
    <row r="139" spans="1:1" ht="15.75" customHeight="1" x14ac:dyDescent="0.2">
      <c r="A139" s="207"/>
    </row>
    <row r="140" spans="1:1" ht="15.75" customHeight="1" x14ac:dyDescent="0.2">
      <c r="A140" s="207"/>
    </row>
    <row r="141" spans="1:1" ht="15.75" customHeight="1" x14ac:dyDescent="0.2">
      <c r="A141" s="207"/>
    </row>
    <row r="142" spans="1:1" ht="15.75" customHeight="1" x14ac:dyDescent="0.2">
      <c r="A142" s="207"/>
    </row>
    <row r="143" spans="1:1" ht="15.75" customHeight="1" x14ac:dyDescent="0.2">
      <c r="A143" s="207"/>
    </row>
    <row r="144" spans="1:1" ht="15.75" customHeight="1" x14ac:dyDescent="0.2">
      <c r="A144" s="207"/>
    </row>
    <row r="145" spans="1:1" ht="15.75" customHeight="1" x14ac:dyDescent="0.2">
      <c r="A145" s="207"/>
    </row>
    <row r="146" spans="1:1" ht="15.75" customHeight="1" x14ac:dyDescent="0.2">
      <c r="A146" s="207"/>
    </row>
    <row r="147" spans="1:1" ht="15.75" customHeight="1" x14ac:dyDescent="0.2">
      <c r="A147" s="207"/>
    </row>
    <row r="148" spans="1:1" ht="15.75" customHeight="1" x14ac:dyDescent="0.2">
      <c r="A148" s="207"/>
    </row>
    <row r="149" spans="1:1" ht="15.75" customHeight="1" x14ac:dyDescent="0.2">
      <c r="A149" s="207"/>
    </row>
    <row r="150" spans="1:1" ht="15.75" customHeight="1" x14ac:dyDescent="0.2">
      <c r="A150" s="207"/>
    </row>
    <row r="151" spans="1:1" ht="15.75" customHeight="1" x14ac:dyDescent="0.2">
      <c r="A151" s="207"/>
    </row>
    <row r="152" spans="1:1" ht="15.75" customHeight="1" x14ac:dyDescent="0.2">
      <c r="A152" s="207"/>
    </row>
    <row r="153" spans="1:1" ht="15.75" customHeight="1" x14ac:dyDescent="0.2">
      <c r="A153" s="207"/>
    </row>
    <row r="154" spans="1:1" ht="15.75" customHeight="1" x14ac:dyDescent="0.2">
      <c r="A154" s="207"/>
    </row>
    <row r="155" spans="1:1" ht="15.75" customHeight="1" x14ac:dyDescent="0.2">
      <c r="A155" s="207"/>
    </row>
    <row r="156" spans="1:1" ht="15.75" customHeight="1" x14ac:dyDescent="0.2">
      <c r="A156" s="207"/>
    </row>
    <row r="157" spans="1:1" ht="15.75" customHeight="1" x14ac:dyDescent="0.2">
      <c r="A157" s="207"/>
    </row>
    <row r="158" spans="1:1" ht="15.75" customHeight="1" x14ac:dyDescent="0.2">
      <c r="A158" s="207"/>
    </row>
    <row r="159" spans="1:1" ht="15.75" customHeight="1" x14ac:dyDescent="0.2">
      <c r="A159" s="207"/>
    </row>
    <row r="160" spans="1:1" ht="15.75" customHeight="1" x14ac:dyDescent="0.2">
      <c r="A160" s="207"/>
    </row>
    <row r="161" spans="1:1" ht="15.75" customHeight="1" x14ac:dyDescent="0.2">
      <c r="A161" s="207"/>
    </row>
    <row r="162" spans="1:1" ht="15.75" customHeight="1" x14ac:dyDescent="0.2">
      <c r="A162" s="207"/>
    </row>
    <row r="163" spans="1:1" ht="15.75" customHeight="1" x14ac:dyDescent="0.2">
      <c r="A163" s="207"/>
    </row>
    <row r="164" spans="1:1" ht="15.75" customHeight="1" x14ac:dyDescent="0.2">
      <c r="A164" s="207"/>
    </row>
    <row r="165" spans="1:1" ht="15.75" customHeight="1" x14ac:dyDescent="0.2">
      <c r="A165" s="207"/>
    </row>
    <row r="166" spans="1:1" ht="15.75" customHeight="1" x14ac:dyDescent="0.2">
      <c r="A166" s="207"/>
    </row>
    <row r="167" spans="1:1" ht="15.75" customHeight="1" x14ac:dyDescent="0.2">
      <c r="A167" s="207"/>
    </row>
    <row r="168" spans="1:1" ht="15.75" customHeight="1" x14ac:dyDescent="0.2">
      <c r="A168" s="207"/>
    </row>
    <row r="169" spans="1:1" ht="15.75" customHeight="1" x14ac:dyDescent="0.2">
      <c r="A169" s="207"/>
    </row>
    <row r="170" spans="1:1" ht="15.75" customHeight="1" x14ac:dyDescent="0.2">
      <c r="A170" s="207"/>
    </row>
    <row r="171" spans="1:1" ht="15.75" customHeight="1" x14ac:dyDescent="0.2">
      <c r="A171" s="207"/>
    </row>
    <row r="172" spans="1:1" ht="15.75" customHeight="1" x14ac:dyDescent="0.2">
      <c r="A172" s="207"/>
    </row>
    <row r="173" spans="1:1" ht="15.75" customHeight="1" x14ac:dyDescent="0.2">
      <c r="A173" s="207"/>
    </row>
    <row r="174" spans="1:1" ht="15.75" customHeight="1" x14ac:dyDescent="0.2">
      <c r="A174" s="207"/>
    </row>
    <row r="175" spans="1:1" ht="15.75" customHeight="1" x14ac:dyDescent="0.2">
      <c r="A175" s="207"/>
    </row>
    <row r="176" spans="1:1" ht="15.75" customHeight="1" x14ac:dyDescent="0.2">
      <c r="A176" s="207"/>
    </row>
    <row r="177" spans="1:1" ht="15.75" customHeight="1" x14ac:dyDescent="0.2">
      <c r="A177" s="207"/>
    </row>
    <row r="178" spans="1:1" ht="15.75" customHeight="1" x14ac:dyDescent="0.2">
      <c r="A178" s="207"/>
    </row>
    <row r="179" spans="1:1" ht="15.75" customHeight="1" x14ac:dyDescent="0.2">
      <c r="A179" s="207"/>
    </row>
    <row r="180" spans="1:1" ht="15.75" customHeight="1" x14ac:dyDescent="0.2">
      <c r="A180" s="207"/>
    </row>
    <row r="181" spans="1:1" ht="15.75" customHeight="1" x14ac:dyDescent="0.2">
      <c r="A181" s="207"/>
    </row>
    <row r="182" spans="1:1" ht="15.75" customHeight="1" x14ac:dyDescent="0.2">
      <c r="A182" s="207"/>
    </row>
    <row r="183" spans="1:1" ht="15.75" customHeight="1" x14ac:dyDescent="0.2">
      <c r="A183" s="207"/>
    </row>
    <row r="184" spans="1:1" ht="15.75" customHeight="1" x14ac:dyDescent="0.2">
      <c r="A184" s="207"/>
    </row>
    <row r="185" spans="1:1" ht="15.75" customHeight="1" x14ac:dyDescent="0.2">
      <c r="A185" s="207"/>
    </row>
    <row r="186" spans="1:1" ht="15.75" customHeight="1" x14ac:dyDescent="0.2">
      <c r="A186" s="207"/>
    </row>
    <row r="187" spans="1:1" ht="15.75" customHeight="1" x14ac:dyDescent="0.2">
      <c r="A187" s="207"/>
    </row>
    <row r="188" spans="1:1" ht="15.75" customHeight="1" x14ac:dyDescent="0.2">
      <c r="A188" s="207"/>
    </row>
    <row r="189" spans="1:1" ht="15.75" customHeight="1" x14ac:dyDescent="0.2">
      <c r="A189" s="207"/>
    </row>
    <row r="190" spans="1:1" ht="15.75" customHeight="1" x14ac:dyDescent="0.2">
      <c r="A190" s="207"/>
    </row>
    <row r="191" spans="1:1" ht="15.75" customHeight="1" x14ac:dyDescent="0.2">
      <c r="A191" s="207"/>
    </row>
    <row r="192" spans="1:1" ht="15.75" customHeight="1" x14ac:dyDescent="0.2">
      <c r="A192" s="207"/>
    </row>
    <row r="193" spans="1:1" ht="15.75" customHeight="1" x14ac:dyDescent="0.2">
      <c r="A193" s="207"/>
    </row>
    <row r="194" spans="1:1" ht="15.75" customHeight="1" x14ac:dyDescent="0.2">
      <c r="A194" s="207"/>
    </row>
    <row r="195" spans="1:1" ht="15.75" customHeight="1" x14ac:dyDescent="0.2">
      <c r="A195" s="207"/>
    </row>
    <row r="196" spans="1:1" ht="15.75" customHeight="1" x14ac:dyDescent="0.2">
      <c r="A196" s="207"/>
    </row>
    <row r="197" spans="1:1" ht="15.75" customHeight="1" x14ac:dyDescent="0.2">
      <c r="A197" s="207"/>
    </row>
    <row r="198" spans="1:1" ht="15.75" customHeight="1" x14ac:dyDescent="0.2">
      <c r="A198" s="207"/>
    </row>
    <row r="199" spans="1:1" ht="15.75" customHeight="1" x14ac:dyDescent="0.2">
      <c r="A199" s="207"/>
    </row>
    <row r="200" spans="1:1" ht="15.75" customHeight="1" x14ac:dyDescent="0.2">
      <c r="A200" s="207"/>
    </row>
    <row r="201" spans="1:1" ht="15.75" customHeight="1" x14ac:dyDescent="0.2">
      <c r="A201" s="207"/>
    </row>
    <row r="202" spans="1:1" ht="15.75" customHeight="1" x14ac:dyDescent="0.2">
      <c r="A202" s="207"/>
    </row>
    <row r="203" spans="1:1" ht="15.75" customHeight="1" x14ac:dyDescent="0.2">
      <c r="A203" s="207"/>
    </row>
    <row r="204" spans="1:1" ht="15.75" customHeight="1" x14ac:dyDescent="0.2">
      <c r="A204" s="207"/>
    </row>
    <row r="205" spans="1:1" ht="15.75" customHeight="1" x14ac:dyDescent="0.2">
      <c r="A205" s="207"/>
    </row>
    <row r="206" spans="1:1" ht="15.75" customHeight="1" x14ac:dyDescent="0.2">
      <c r="A206" s="207"/>
    </row>
    <row r="207" spans="1:1" ht="15.75" customHeight="1" x14ac:dyDescent="0.2">
      <c r="A207" s="207"/>
    </row>
    <row r="208" spans="1:1" ht="15.75" customHeight="1" x14ac:dyDescent="0.2">
      <c r="A208" s="207"/>
    </row>
    <row r="209" spans="1:1" ht="15.75" customHeight="1" x14ac:dyDescent="0.2">
      <c r="A209" s="207"/>
    </row>
    <row r="210" spans="1:1" ht="15.75" customHeight="1" x14ac:dyDescent="0.2">
      <c r="A210" s="207"/>
    </row>
    <row r="211" spans="1:1" ht="15.75" customHeight="1" x14ac:dyDescent="0.2">
      <c r="A211" s="207"/>
    </row>
    <row r="212" spans="1:1" ht="15.75" customHeight="1" x14ac:dyDescent="0.2">
      <c r="A212" s="207"/>
    </row>
    <row r="213" spans="1:1" ht="15.75" customHeight="1" x14ac:dyDescent="0.2">
      <c r="A213" s="207"/>
    </row>
    <row r="214" spans="1:1" ht="15.75" customHeight="1" x14ac:dyDescent="0.2">
      <c r="A214" s="207"/>
    </row>
    <row r="215" spans="1:1" ht="15.75" customHeight="1" x14ac:dyDescent="0.2">
      <c r="A215" s="207"/>
    </row>
    <row r="216" spans="1:1" ht="15.75" customHeight="1" x14ac:dyDescent="0.2">
      <c r="A216" s="207"/>
    </row>
    <row r="217" spans="1:1" ht="15.75" customHeight="1" x14ac:dyDescent="0.2">
      <c r="A217" s="207"/>
    </row>
    <row r="218" spans="1:1" ht="15.75" customHeight="1" x14ac:dyDescent="0.2">
      <c r="A218" s="207"/>
    </row>
    <row r="219" spans="1:1" ht="15.75" customHeight="1" x14ac:dyDescent="0.2">
      <c r="A219" s="207"/>
    </row>
    <row r="220" spans="1:1" ht="15.75" customHeight="1" x14ac:dyDescent="0.2">
      <c r="A220" s="207"/>
    </row>
    <row r="221" spans="1:1" ht="15.75" customHeight="1" x14ac:dyDescent="0.2">
      <c r="A221" s="207"/>
    </row>
    <row r="222" spans="1:1" ht="15.75" customHeight="1" x14ac:dyDescent="0.2">
      <c r="A222" s="207"/>
    </row>
    <row r="223" spans="1:1" ht="15.75" customHeight="1" x14ac:dyDescent="0.2">
      <c r="A223" s="207"/>
    </row>
    <row r="224" spans="1:1" ht="15.75" customHeight="1" x14ac:dyDescent="0.2">
      <c r="A224" s="207"/>
    </row>
    <row r="225" spans="1:1" ht="15.75" customHeight="1" x14ac:dyDescent="0.2">
      <c r="A225" s="207"/>
    </row>
    <row r="226" spans="1:1" ht="15.75" customHeight="1" x14ac:dyDescent="0.2">
      <c r="A226" s="207"/>
    </row>
    <row r="227" spans="1:1" ht="15.75" customHeight="1" x14ac:dyDescent="0.2">
      <c r="A227" s="207"/>
    </row>
    <row r="228" spans="1:1" ht="15.75" customHeight="1" x14ac:dyDescent="0.2">
      <c r="A228" s="207"/>
    </row>
    <row r="229" spans="1:1" ht="15.75" customHeight="1" x14ac:dyDescent="0.2">
      <c r="A229" s="207"/>
    </row>
    <row r="230" spans="1:1" ht="15.75" customHeight="1" x14ac:dyDescent="0.2">
      <c r="A230" s="207"/>
    </row>
    <row r="231" spans="1:1" ht="15.75" customHeight="1" x14ac:dyDescent="0.2">
      <c r="A231" s="207"/>
    </row>
    <row r="232" spans="1:1" ht="15.75" customHeight="1" x14ac:dyDescent="0.2">
      <c r="A232" s="207"/>
    </row>
    <row r="233" spans="1:1" ht="15.75" customHeight="1" x14ac:dyDescent="0.2">
      <c r="A233" s="207"/>
    </row>
    <row r="234" spans="1:1" ht="15.75" customHeight="1" x14ac:dyDescent="0.2">
      <c r="A234" s="207"/>
    </row>
    <row r="235" spans="1:1" ht="15.75" customHeight="1" x14ac:dyDescent="0.2">
      <c r="A235" s="207"/>
    </row>
    <row r="236" spans="1:1" ht="15.75" customHeight="1" x14ac:dyDescent="0.2">
      <c r="A236" s="207"/>
    </row>
    <row r="237" spans="1:1" ht="15.75" customHeight="1" x14ac:dyDescent="0.2">
      <c r="A237" s="207"/>
    </row>
    <row r="238" spans="1:1" ht="15.75" customHeight="1" x14ac:dyDescent="0.2">
      <c r="A238" s="207"/>
    </row>
    <row r="239" spans="1:1" ht="15.75" customHeight="1" x14ac:dyDescent="0.2">
      <c r="A239" s="207"/>
    </row>
    <row r="240" spans="1:1" ht="15.75" customHeight="1" x14ac:dyDescent="0.2">
      <c r="A240" s="207"/>
    </row>
    <row r="241" spans="1:1" ht="15.75" customHeight="1" x14ac:dyDescent="0.2">
      <c r="A241" s="207"/>
    </row>
    <row r="242" spans="1:1" ht="15.75" customHeight="1" x14ac:dyDescent="0.2">
      <c r="A242" s="207"/>
    </row>
    <row r="243" spans="1:1" ht="15.75" customHeight="1" x14ac:dyDescent="0.2">
      <c r="A243" s="207"/>
    </row>
    <row r="244" spans="1:1" ht="15.75" customHeight="1" x14ac:dyDescent="0.2">
      <c r="A244" s="207"/>
    </row>
    <row r="245" spans="1:1" ht="15.75" customHeight="1" x14ac:dyDescent="0.2">
      <c r="A245" s="207"/>
    </row>
    <row r="246" spans="1:1" ht="15.75" customHeight="1" x14ac:dyDescent="0.2">
      <c r="A246" s="207"/>
    </row>
    <row r="247" spans="1:1" ht="15.75" customHeight="1" x14ac:dyDescent="0.2">
      <c r="A247" s="207"/>
    </row>
    <row r="248" spans="1:1" ht="15.75" customHeight="1" x14ac:dyDescent="0.2">
      <c r="A248" s="207"/>
    </row>
    <row r="249" spans="1:1" ht="15.75" customHeight="1" x14ac:dyDescent="0.2">
      <c r="A249" s="207"/>
    </row>
    <row r="250" spans="1:1" ht="15.75" customHeight="1" x14ac:dyDescent="0.2">
      <c r="A250" s="207"/>
    </row>
    <row r="251" spans="1:1" ht="15.75" customHeight="1" x14ac:dyDescent="0.2">
      <c r="A251" s="207"/>
    </row>
    <row r="252" spans="1:1" ht="15.75" customHeight="1" x14ac:dyDescent="0.2">
      <c r="A252" s="207"/>
    </row>
    <row r="253" spans="1:1" ht="15.75" customHeight="1" x14ac:dyDescent="0.2">
      <c r="A253" s="207"/>
    </row>
    <row r="254" spans="1:1" ht="15.75" customHeight="1" x14ac:dyDescent="0.2">
      <c r="A254" s="207"/>
    </row>
    <row r="255" spans="1:1" ht="15.75" customHeight="1" x14ac:dyDescent="0.2">
      <c r="A255" s="207"/>
    </row>
    <row r="256" spans="1:1" ht="15.75" customHeight="1" x14ac:dyDescent="0.2">
      <c r="A256" s="207"/>
    </row>
    <row r="257" spans="1:1" ht="15.75" customHeight="1" x14ac:dyDescent="0.2">
      <c r="A257" s="207"/>
    </row>
    <row r="258" spans="1:1" ht="15.75" customHeight="1" x14ac:dyDescent="0.2">
      <c r="A258" s="207"/>
    </row>
    <row r="259" spans="1:1" ht="15.75" customHeight="1" x14ac:dyDescent="0.2">
      <c r="A259" s="207"/>
    </row>
    <row r="260" spans="1:1" ht="15.75" customHeight="1" x14ac:dyDescent="0.2">
      <c r="A260" s="207"/>
    </row>
    <row r="261" spans="1:1" ht="15.75" customHeight="1" x14ac:dyDescent="0.2">
      <c r="A261" s="207"/>
    </row>
    <row r="262" spans="1:1" ht="15.75" customHeight="1" x14ac:dyDescent="0.2">
      <c r="A262" s="207"/>
    </row>
    <row r="263" spans="1:1" ht="15.75" customHeight="1" x14ac:dyDescent="0.2">
      <c r="A263" s="207"/>
    </row>
    <row r="264" spans="1:1" ht="15.75" customHeight="1" x14ac:dyDescent="0.2">
      <c r="A264" s="207"/>
    </row>
    <row r="265" spans="1:1" ht="15.75" customHeight="1" x14ac:dyDescent="0.2">
      <c r="A265" s="207"/>
    </row>
    <row r="266" spans="1:1" ht="15.75" customHeight="1" x14ac:dyDescent="0.2">
      <c r="A266" s="207"/>
    </row>
    <row r="267" spans="1:1" ht="15.75" customHeight="1" x14ac:dyDescent="0.2">
      <c r="A267" s="207"/>
    </row>
    <row r="268" spans="1:1" ht="15.75" customHeight="1" x14ac:dyDescent="0.2">
      <c r="A268" s="207"/>
    </row>
    <row r="269" spans="1:1" ht="15.75" customHeight="1" x14ac:dyDescent="0.2">
      <c r="A269" s="207"/>
    </row>
    <row r="270" spans="1:1" ht="15.75" customHeight="1" x14ac:dyDescent="0.2">
      <c r="A270" s="207"/>
    </row>
    <row r="271" spans="1:1" ht="15.75" customHeight="1" x14ac:dyDescent="0.2">
      <c r="A271" s="207"/>
    </row>
    <row r="272" spans="1:1" ht="15.75" customHeight="1" x14ac:dyDescent="0.2">
      <c r="A272" s="207"/>
    </row>
    <row r="273" spans="1:1" ht="15.75" customHeight="1" x14ac:dyDescent="0.2">
      <c r="A273" s="207"/>
    </row>
    <row r="274" spans="1:1" ht="15.75" customHeight="1" x14ac:dyDescent="0.2">
      <c r="A274" s="207"/>
    </row>
    <row r="275" spans="1:1" ht="15.75" customHeight="1" x14ac:dyDescent="0.2">
      <c r="A275" s="207"/>
    </row>
    <row r="276" spans="1:1" ht="15.75" customHeight="1" x14ac:dyDescent="0.2">
      <c r="A276" s="207"/>
    </row>
    <row r="277" spans="1:1" ht="15.75" customHeight="1" x14ac:dyDescent="0.2">
      <c r="A277" s="207"/>
    </row>
    <row r="278" spans="1:1" ht="15.75" customHeight="1" x14ac:dyDescent="0.2">
      <c r="A278" s="207"/>
    </row>
    <row r="279" spans="1:1" ht="15.75" customHeight="1" x14ac:dyDescent="0.2">
      <c r="A279" s="207"/>
    </row>
    <row r="280" spans="1:1" ht="15.75" customHeight="1" x14ac:dyDescent="0.2">
      <c r="A280" s="207"/>
    </row>
    <row r="281" spans="1:1" ht="15.75" customHeight="1" x14ac:dyDescent="0.2">
      <c r="A281" s="207"/>
    </row>
    <row r="282" spans="1:1" ht="15.75" customHeight="1" x14ac:dyDescent="0.2">
      <c r="A282" s="207"/>
    </row>
    <row r="283" spans="1:1" ht="15.75" customHeight="1" x14ac:dyDescent="0.2">
      <c r="A283" s="207"/>
    </row>
    <row r="284" spans="1:1" ht="15.75" customHeight="1" x14ac:dyDescent="0.2">
      <c r="A284" s="207"/>
    </row>
    <row r="285" spans="1:1" ht="15.75" customHeight="1" x14ac:dyDescent="0.2">
      <c r="A285" s="207"/>
    </row>
    <row r="286" spans="1:1" ht="15.75" customHeight="1" x14ac:dyDescent="0.2">
      <c r="A286" s="207"/>
    </row>
    <row r="287" spans="1:1" ht="15.75" customHeight="1" x14ac:dyDescent="0.2">
      <c r="A287" s="207"/>
    </row>
    <row r="288" spans="1:1" ht="15.75" customHeight="1" x14ac:dyDescent="0.2">
      <c r="A288" s="207"/>
    </row>
    <row r="289" spans="1:1" ht="15.75" customHeight="1" x14ac:dyDescent="0.2">
      <c r="A289" s="207"/>
    </row>
    <row r="290" spans="1:1" ht="15.75" customHeight="1" x14ac:dyDescent="0.2">
      <c r="A290" s="207"/>
    </row>
    <row r="291" spans="1:1" ht="15.75" customHeight="1" x14ac:dyDescent="0.2">
      <c r="A291" s="207"/>
    </row>
    <row r="292" spans="1:1" ht="15.75" customHeight="1" x14ac:dyDescent="0.2">
      <c r="A292" s="207"/>
    </row>
    <row r="293" spans="1:1" ht="15.75" customHeight="1" x14ac:dyDescent="0.2">
      <c r="A293" s="207"/>
    </row>
    <row r="294" spans="1:1" ht="15.75" customHeight="1" x14ac:dyDescent="0.2">
      <c r="A294" s="207"/>
    </row>
    <row r="295" spans="1:1" ht="15.75" customHeight="1" x14ac:dyDescent="0.2">
      <c r="A295" s="207"/>
    </row>
    <row r="296" spans="1:1" ht="15.75" customHeight="1" x14ac:dyDescent="0.2">
      <c r="A296" s="207"/>
    </row>
    <row r="297" spans="1:1" ht="15.75" customHeight="1" x14ac:dyDescent="0.2">
      <c r="A297" s="207"/>
    </row>
    <row r="298" spans="1:1" ht="15.75" customHeight="1" x14ac:dyDescent="0.2">
      <c r="A298" s="207"/>
    </row>
    <row r="299" spans="1:1" ht="15.75" customHeight="1" x14ac:dyDescent="0.2">
      <c r="A299" s="207"/>
    </row>
    <row r="300" spans="1:1" ht="15.75" customHeight="1" x14ac:dyDescent="0.2">
      <c r="A300" s="207"/>
    </row>
    <row r="301" spans="1:1" ht="15.75" customHeight="1" x14ac:dyDescent="0.2">
      <c r="A301" s="207"/>
    </row>
    <row r="302" spans="1:1" ht="15.75" customHeight="1" x14ac:dyDescent="0.2">
      <c r="A302" s="207"/>
    </row>
    <row r="303" spans="1:1" ht="15.75" customHeight="1" x14ac:dyDescent="0.2">
      <c r="A303" s="207"/>
    </row>
    <row r="304" spans="1:1" ht="15.75" customHeight="1" x14ac:dyDescent="0.2">
      <c r="A304" s="207"/>
    </row>
    <row r="305" spans="1:1" ht="15.75" customHeight="1" x14ac:dyDescent="0.2">
      <c r="A305" s="207"/>
    </row>
    <row r="306" spans="1:1" ht="15.75" customHeight="1" x14ac:dyDescent="0.2">
      <c r="A306" s="207"/>
    </row>
    <row r="307" spans="1:1" ht="15.75" customHeight="1" x14ac:dyDescent="0.2">
      <c r="A307" s="207"/>
    </row>
    <row r="308" spans="1:1" ht="15.75" customHeight="1" x14ac:dyDescent="0.2">
      <c r="A308" s="207"/>
    </row>
    <row r="309" spans="1:1" ht="15.75" customHeight="1" x14ac:dyDescent="0.2">
      <c r="A309" s="207"/>
    </row>
    <row r="310" spans="1:1" ht="15.75" customHeight="1" x14ac:dyDescent="0.2">
      <c r="A310" s="207"/>
    </row>
    <row r="311" spans="1:1" ht="15.75" customHeight="1" x14ac:dyDescent="0.2">
      <c r="A311" s="207"/>
    </row>
    <row r="312" spans="1:1" ht="15.75" customHeight="1" x14ac:dyDescent="0.2">
      <c r="A312" s="207"/>
    </row>
    <row r="313" spans="1:1" ht="15.75" customHeight="1" x14ac:dyDescent="0.2">
      <c r="A313" s="207"/>
    </row>
    <row r="314" spans="1:1" ht="15.75" customHeight="1" x14ac:dyDescent="0.2">
      <c r="A314" s="207"/>
    </row>
    <row r="315" spans="1:1" ht="15.75" customHeight="1" x14ac:dyDescent="0.2">
      <c r="A315" s="207"/>
    </row>
    <row r="316" spans="1:1" ht="15.75" customHeight="1" x14ac:dyDescent="0.2">
      <c r="A316" s="207"/>
    </row>
    <row r="317" spans="1:1" ht="15.75" customHeight="1" x14ac:dyDescent="0.2">
      <c r="A317" s="207"/>
    </row>
    <row r="318" spans="1:1" ht="15.75" customHeight="1" x14ac:dyDescent="0.2">
      <c r="A318" s="207"/>
    </row>
    <row r="319" spans="1:1" ht="15.75" customHeight="1" x14ac:dyDescent="0.2">
      <c r="A319" s="207"/>
    </row>
    <row r="320" spans="1:1" ht="15.75" customHeight="1" x14ac:dyDescent="0.2">
      <c r="A320" s="207"/>
    </row>
    <row r="321" spans="1:1" ht="15.75" customHeight="1" x14ac:dyDescent="0.2">
      <c r="A321" s="207"/>
    </row>
    <row r="322" spans="1:1" ht="15.75" customHeight="1" x14ac:dyDescent="0.2">
      <c r="A322" s="207"/>
    </row>
    <row r="323" spans="1:1" ht="15.75" customHeight="1" x14ac:dyDescent="0.2">
      <c r="A323" s="207"/>
    </row>
    <row r="324" spans="1:1" ht="15.75" customHeight="1" x14ac:dyDescent="0.2">
      <c r="A324" s="207"/>
    </row>
    <row r="325" spans="1:1" ht="15.75" customHeight="1" x14ac:dyDescent="0.2">
      <c r="A325" s="207"/>
    </row>
    <row r="326" spans="1:1" ht="15.75" customHeight="1" x14ac:dyDescent="0.2">
      <c r="A326" s="207"/>
    </row>
    <row r="327" spans="1:1" ht="15.75" customHeight="1" x14ac:dyDescent="0.2">
      <c r="A327" s="207"/>
    </row>
    <row r="328" spans="1:1" ht="15.75" customHeight="1" x14ac:dyDescent="0.2">
      <c r="A328" s="207"/>
    </row>
    <row r="329" spans="1:1" ht="15.75" customHeight="1" x14ac:dyDescent="0.2">
      <c r="A329" s="207"/>
    </row>
    <row r="330" spans="1:1" ht="15.75" customHeight="1" x14ac:dyDescent="0.2">
      <c r="A330" s="207"/>
    </row>
    <row r="331" spans="1:1" ht="15.75" customHeight="1" x14ac:dyDescent="0.2">
      <c r="A331" s="207"/>
    </row>
    <row r="332" spans="1:1" ht="15.75" customHeight="1" x14ac:dyDescent="0.2">
      <c r="A332" s="207"/>
    </row>
    <row r="333" spans="1:1" ht="15.75" customHeight="1" x14ac:dyDescent="0.2">
      <c r="A333" s="207"/>
    </row>
    <row r="334" spans="1:1" ht="15.75" customHeight="1" x14ac:dyDescent="0.2">
      <c r="A334" s="207"/>
    </row>
    <row r="335" spans="1:1" ht="15.75" customHeight="1" x14ac:dyDescent="0.2">
      <c r="A335" s="207"/>
    </row>
    <row r="336" spans="1:1" ht="15.75" customHeight="1" x14ac:dyDescent="0.2">
      <c r="A336" s="207"/>
    </row>
    <row r="337" spans="1:1" ht="15.75" customHeight="1" x14ac:dyDescent="0.2">
      <c r="A337" s="207"/>
    </row>
    <row r="338" spans="1:1" ht="15.75" customHeight="1" x14ac:dyDescent="0.2">
      <c r="A338" s="207"/>
    </row>
    <row r="339" spans="1:1" ht="15.75" customHeight="1" x14ac:dyDescent="0.2">
      <c r="A339" s="207"/>
    </row>
    <row r="340" spans="1:1" ht="15.75" customHeight="1" x14ac:dyDescent="0.2">
      <c r="A340" s="207"/>
    </row>
    <row r="341" spans="1:1" ht="15.75" customHeight="1" x14ac:dyDescent="0.2">
      <c r="A341" s="207"/>
    </row>
    <row r="342" spans="1:1" ht="15.75" customHeight="1" x14ac:dyDescent="0.2">
      <c r="A342" s="207"/>
    </row>
    <row r="343" spans="1:1" ht="15.75" customHeight="1" x14ac:dyDescent="0.2">
      <c r="A343" s="207"/>
    </row>
    <row r="344" spans="1:1" ht="15.75" customHeight="1" x14ac:dyDescent="0.2">
      <c r="A344" s="207"/>
    </row>
    <row r="345" spans="1:1" ht="15.75" customHeight="1" x14ac:dyDescent="0.2">
      <c r="A345" s="207"/>
    </row>
    <row r="346" spans="1:1" ht="15.75" customHeight="1" x14ac:dyDescent="0.2">
      <c r="A346" s="207"/>
    </row>
    <row r="347" spans="1:1" ht="15.75" customHeight="1" x14ac:dyDescent="0.2">
      <c r="A347" s="207"/>
    </row>
    <row r="348" spans="1:1" ht="15.75" customHeight="1" x14ac:dyDescent="0.2">
      <c r="A348" s="207"/>
    </row>
    <row r="349" spans="1:1" ht="15.75" customHeight="1" x14ac:dyDescent="0.2">
      <c r="A349" s="207"/>
    </row>
    <row r="350" spans="1:1" ht="15.75" customHeight="1" x14ac:dyDescent="0.2">
      <c r="A350" s="207"/>
    </row>
    <row r="351" spans="1:1" ht="15.75" customHeight="1" x14ac:dyDescent="0.2">
      <c r="A351" s="207"/>
    </row>
    <row r="352" spans="1:1" ht="15.75" customHeight="1" x14ac:dyDescent="0.2">
      <c r="A352" s="207"/>
    </row>
    <row r="353" spans="1:1" ht="15.75" customHeight="1" x14ac:dyDescent="0.2">
      <c r="A353" s="207"/>
    </row>
    <row r="354" spans="1:1" ht="15.75" customHeight="1" x14ac:dyDescent="0.2">
      <c r="A354" s="207"/>
    </row>
    <row r="355" spans="1:1" ht="15.75" customHeight="1" x14ac:dyDescent="0.2">
      <c r="A355" s="207"/>
    </row>
    <row r="356" spans="1:1" ht="15.75" customHeight="1" x14ac:dyDescent="0.2">
      <c r="A356" s="207"/>
    </row>
    <row r="357" spans="1:1" ht="15.75" customHeight="1" x14ac:dyDescent="0.2">
      <c r="A357" s="207"/>
    </row>
    <row r="358" spans="1:1" ht="15.75" customHeight="1" x14ac:dyDescent="0.2">
      <c r="A358" s="207"/>
    </row>
    <row r="359" spans="1:1" ht="15.75" customHeight="1" x14ac:dyDescent="0.2">
      <c r="A359" s="207"/>
    </row>
    <row r="360" spans="1:1" ht="15.75" customHeight="1" x14ac:dyDescent="0.2">
      <c r="A360" s="207"/>
    </row>
    <row r="361" spans="1:1" ht="15.75" customHeight="1" x14ac:dyDescent="0.2">
      <c r="A361" s="207"/>
    </row>
    <row r="362" spans="1:1" ht="15.75" customHeight="1" x14ac:dyDescent="0.2">
      <c r="A362" s="207"/>
    </row>
    <row r="363" spans="1:1" ht="15.75" customHeight="1" x14ac:dyDescent="0.2">
      <c r="A363" s="207"/>
    </row>
    <row r="364" spans="1:1" ht="15.75" customHeight="1" x14ac:dyDescent="0.2">
      <c r="A364" s="207"/>
    </row>
    <row r="365" spans="1:1" ht="15.75" customHeight="1" x14ac:dyDescent="0.2">
      <c r="A365" s="207"/>
    </row>
    <row r="366" spans="1:1" ht="15.75" customHeight="1" x14ac:dyDescent="0.2">
      <c r="A366" s="207"/>
    </row>
    <row r="367" spans="1:1" ht="15.75" customHeight="1" x14ac:dyDescent="0.2">
      <c r="A367" s="207"/>
    </row>
    <row r="368" spans="1:1" ht="15.75" customHeight="1" x14ac:dyDescent="0.2">
      <c r="A368" s="207"/>
    </row>
    <row r="369" spans="1:1" ht="15.75" customHeight="1" x14ac:dyDescent="0.2">
      <c r="A369" s="207"/>
    </row>
    <row r="370" spans="1:1" ht="15.75" customHeight="1" x14ac:dyDescent="0.2">
      <c r="A370" s="207"/>
    </row>
    <row r="371" spans="1:1" ht="15.75" customHeight="1" x14ac:dyDescent="0.2">
      <c r="A371" s="207"/>
    </row>
    <row r="372" spans="1:1" ht="15.75" customHeight="1" x14ac:dyDescent="0.2">
      <c r="A372" s="207"/>
    </row>
    <row r="373" spans="1:1" ht="15.75" customHeight="1" x14ac:dyDescent="0.2">
      <c r="A373" s="207"/>
    </row>
    <row r="374" spans="1:1" ht="15.75" customHeight="1" x14ac:dyDescent="0.2">
      <c r="A374" s="207"/>
    </row>
    <row r="375" spans="1:1" ht="15.75" customHeight="1" x14ac:dyDescent="0.2">
      <c r="A375" s="207"/>
    </row>
    <row r="376" spans="1:1" ht="15.75" customHeight="1" x14ac:dyDescent="0.2">
      <c r="A376" s="207"/>
    </row>
    <row r="377" spans="1:1" ht="15.75" customHeight="1" x14ac:dyDescent="0.2">
      <c r="A377" s="207"/>
    </row>
    <row r="378" spans="1:1" ht="15.75" customHeight="1" x14ac:dyDescent="0.2">
      <c r="A378" s="207"/>
    </row>
    <row r="379" spans="1:1" ht="15.75" customHeight="1" x14ac:dyDescent="0.2">
      <c r="A379" s="207"/>
    </row>
    <row r="380" spans="1:1" ht="15.75" customHeight="1" x14ac:dyDescent="0.2">
      <c r="A380" s="207"/>
    </row>
    <row r="381" spans="1:1" ht="15.75" customHeight="1" x14ac:dyDescent="0.2">
      <c r="A381" s="207"/>
    </row>
    <row r="382" spans="1:1" ht="15.75" customHeight="1" x14ac:dyDescent="0.2">
      <c r="A382" s="207"/>
    </row>
    <row r="383" spans="1:1" ht="15.75" customHeight="1" x14ac:dyDescent="0.2">
      <c r="A383" s="207"/>
    </row>
    <row r="384" spans="1:1" ht="15.75" customHeight="1" x14ac:dyDescent="0.2">
      <c r="A384" s="207"/>
    </row>
    <row r="385" spans="1:1" ht="15.75" customHeight="1" x14ac:dyDescent="0.2">
      <c r="A385" s="207"/>
    </row>
    <row r="386" spans="1:1" ht="15.75" customHeight="1" x14ac:dyDescent="0.2">
      <c r="A386" s="207"/>
    </row>
    <row r="387" spans="1:1" ht="15.75" customHeight="1" x14ac:dyDescent="0.2">
      <c r="A387" s="207"/>
    </row>
    <row r="388" spans="1:1" ht="15.75" customHeight="1" x14ac:dyDescent="0.2">
      <c r="A388" s="207"/>
    </row>
    <row r="389" spans="1:1" ht="15.75" customHeight="1" x14ac:dyDescent="0.2">
      <c r="A389" s="207"/>
    </row>
    <row r="390" spans="1:1" ht="15.75" customHeight="1" x14ac:dyDescent="0.2">
      <c r="A390" s="207"/>
    </row>
    <row r="391" spans="1:1" ht="15.75" customHeight="1" x14ac:dyDescent="0.2">
      <c r="A391" s="207"/>
    </row>
    <row r="392" spans="1:1" ht="15.75" customHeight="1" x14ac:dyDescent="0.2">
      <c r="A392" s="207"/>
    </row>
    <row r="393" spans="1:1" ht="15.75" customHeight="1" x14ac:dyDescent="0.2">
      <c r="A393" s="207"/>
    </row>
    <row r="394" spans="1:1" ht="15.75" customHeight="1" x14ac:dyDescent="0.2">
      <c r="A394" s="207"/>
    </row>
    <row r="395" spans="1:1" ht="15.75" customHeight="1" x14ac:dyDescent="0.2">
      <c r="A395" s="207"/>
    </row>
    <row r="396" spans="1:1" ht="15.75" customHeight="1" x14ac:dyDescent="0.2">
      <c r="A396" s="207"/>
    </row>
    <row r="397" spans="1:1" ht="15.75" customHeight="1" x14ac:dyDescent="0.2">
      <c r="A397" s="207"/>
    </row>
    <row r="398" spans="1:1" ht="15.75" customHeight="1" x14ac:dyDescent="0.2">
      <c r="A398" s="207"/>
    </row>
    <row r="399" spans="1:1" ht="15.75" customHeight="1" x14ac:dyDescent="0.2">
      <c r="A399" s="207"/>
    </row>
    <row r="400" spans="1:1" ht="15.75" customHeight="1" x14ac:dyDescent="0.2">
      <c r="A400" s="207"/>
    </row>
    <row r="401" spans="1:1" ht="15.75" customHeight="1" x14ac:dyDescent="0.2">
      <c r="A401" s="207"/>
    </row>
    <row r="402" spans="1:1" ht="15.75" customHeight="1" x14ac:dyDescent="0.2">
      <c r="A402" s="207"/>
    </row>
    <row r="403" spans="1:1" ht="15.75" customHeight="1" x14ac:dyDescent="0.2">
      <c r="A403" s="207"/>
    </row>
    <row r="404" spans="1:1" ht="15.75" customHeight="1" x14ac:dyDescent="0.2">
      <c r="A404" s="207"/>
    </row>
    <row r="405" spans="1:1" ht="15.75" customHeight="1" x14ac:dyDescent="0.2">
      <c r="A405" s="207"/>
    </row>
    <row r="406" spans="1:1" ht="15.75" customHeight="1" x14ac:dyDescent="0.2">
      <c r="A406" s="207"/>
    </row>
    <row r="407" spans="1:1" ht="15.75" customHeight="1" x14ac:dyDescent="0.2">
      <c r="A407" s="207"/>
    </row>
    <row r="408" spans="1:1" ht="15.75" customHeight="1" x14ac:dyDescent="0.2">
      <c r="A408" s="207"/>
    </row>
    <row r="409" spans="1:1" ht="15.75" customHeight="1" x14ac:dyDescent="0.2">
      <c r="A409" s="207"/>
    </row>
    <row r="410" spans="1:1" ht="15.75" customHeight="1" x14ac:dyDescent="0.2">
      <c r="A410" s="207"/>
    </row>
    <row r="411" spans="1:1" ht="15.75" customHeight="1" x14ac:dyDescent="0.2">
      <c r="A411" s="207"/>
    </row>
    <row r="412" spans="1:1" ht="15.75" customHeight="1" x14ac:dyDescent="0.2">
      <c r="A412" s="207"/>
    </row>
    <row r="413" spans="1:1" ht="15.75" customHeight="1" x14ac:dyDescent="0.2">
      <c r="A413" s="207"/>
    </row>
    <row r="414" spans="1:1" ht="15.75" customHeight="1" x14ac:dyDescent="0.2">
      <c r="A414" s="207"/>
    </row>
    <row r="415" spans="1:1" ht="15.75" customHeight="1" x14ac:dyDescent="0.2">
      <c r="A415" s="207"/>
    </row>
    <row r="416" spans="1:1" ht="15.75" customHeight="1" x14ac:dyDescent="0.2">
      <c r="A416" s="207"/>
    </row>
    <row r="417" spans="1:1" ht="15.75" customHeight="1" x14ac:dyDescent="0.2">
      <c r="A417" s="207"/>
    </row>
    <row r="418" spans="1:1" ht="15.75" customHeight="1" x14ac:dyDescent="0.2">
      <c r="A418" s="207"/>
    </row>
    <row r="419" spans="1:1" ht="15.75" customHeight="1" x14ac:dyDescent="0.2">
      <c r="A419" s="207"/>
    </row>
    <row r="420" spans="1:1" ht="15.75" customHeight="1" x14ac:dyDescent="0.2">
      <c r="A420" s="207"/>
    </row>
    <row r="421" spans="1:1" ht="15.75" customHeight="1" x14ac:dyDescent="0.2">
      <c r="A421" s="207"/>
    </row>
    <row r="422" spans="1:1" ht="15.75" customHeight="1" x14ac:dyDescent="0.2">
      <c r="A422" s="207"/>
    </row>
    <row r="423" spans="1:1" ht="15.75" customHeight="1" x14ac:dyDescent="0.2">
      <c r="A423" s="207"/>
    </row>
    <row r="424" spans="1:1" ht="15.75" customHeight="1" x14ac:dyDescent="0.2">
      <c r="A424" s="207"/>
    </row>
    <row r="425" spans="1:1" ht="15.75" customHeight="1" x14ac:dyDescent="0.2">
      <c r="A425" s="207"/>
    </row>
    <row r="426" spans="1:1" ht="15.75" customHeight="1" x14ac:dyDescent="0.2">
      <c r="A426" s="207"/>
    </row>
    <row r="427" spans="1:1" ht="15.75" customHeight="1" x14ac:dyDescent="0.2">
      <c r="A427" s="207"/>
    </row>
    <row r="428" spans="1:1" ht="15.75" customHeight="1" x14ac:dyDescent="0.2">
      <c r="A428" s="207"/>
    </row>
    <row r="429" spans="1:1" ht="15.75" customHeight="1" x14ac:dyDescent="0.2">
      <c r="A429" s="207"/>
    </row>
    <row r="430" spans="1:1" ht="15.75" customHeight="1" x14ac:dyDescent="0.2">
      <c r="A430" s="207"/>
    </row>
    <row r="431" spans="1:1" ht="15.75" customHeight="1" x14ac:dyDescent="0.2">
      <c r="A431" s="207"/>
    </row>
    <row r="432" spans="1:1" ht="15.75" customHeight="1" x14ac:dyDescent="0.2">
      <c r="A432" s="207"/>
    </row>
    <row r="433" spans="1:1" ht="15.75" customHeight="1" x14ac:dyDescent="0.2">
      <c r="A433" s="207"/>
    </row>
    <row r="434" spans="1:1" ht="15.75" customHeight="1" x14ac:dyDescent="0.2">
      <c r="A434" s="207"/>
    </row>
    <row r="435" spans="1:1" ht="15.75" customHeight="1" x14ac:dyDescent="0.2">
      <c r="A435" s="207"/>
    </row>
    <row r="436" spans="1:1" ht="15.75" customHeight="1" x14ac:dyDescent="0.2">
      <c r="A436" s="207"/>
    </row>
    <row r="437" spans="1:1" ht="15.75" customHeight="1" x14ac:dyDescent="0.2">
      <c r="A437" s="207"/>
    </row>
    <row r="438" spans="1:1" ht="15.75" customHeight="1" x14ac:dyDescent="0.2">
      <c r="A438" s="207"/>
    </row>
    <row r="439" spans="1:1" ht="15.75" customHeight="1" x14ac:dyDescent="0.2">
      <c r="A439" s="207"/>
    </row>
    <row r="440" spans="1:1" ht="15.75" customHeight="1" x14ac:dyDescent="0.2">
      <c r="A440" s="207"/>
    </row>
    <row r="441" spans="1:1" ht="15.75" customHeight="1" x14ac:dyDescent="0.2">
      <c r="A441" s="207"/>
    </row>
    <row r="442" spans="1:1" ht="15.75" customHeight="1" x14ac:dyDescent="0.2">
      <c r="A442" s="207"/>
    </row>
    <row r="443" spans="1:1" ht="15.75" customHeight="1" x14ac:dyDescent="0.2">
      <c r="A443" s="207"/>
    </row>
    <row r="444" spans="1:1" ht="15.75" customHeight="1" x14ac:dyDescent="0.2">
      <c r="A444" s="207"/>
    </row>
    <row r="445" spans="1:1" ht="15.75" customHeight="1" x14ac:dyDescent="0.2">
      <c r="A445" s="207"/>
    </row>
    <row r="446" spans="1:1" ht="15.75" customHeight="1" x14ac:dyDescent="0.2">
      <c r="A446" s="207"/>
    </row>
    <row r="447" spans="1:1" ht="15.75" customHeight="1" x14ac:dyDescent="0.2">
      <c r="A447" s="207"/>
    </row>
    <row r="448" spans="1:1" ht="15.75" customHeight="1" x14ac:dyDescent="0.2">
      <c r="A448" s="207"/>
    </row>
    <row r="449" spans="1:1" ht="15.75" customHeight="1" x14ac:dyDescent="0.2">
      <c r="A449" s="207"/>
    </row>
    <row r="450" spans="1:1" ht="15.75" customHeight="1" x14ac:dyDescent="0.2">
      <c r="A450" s="207"/>
    </row>
    <row r="451" spans="1:1" ht="15.75" customHeight="1" x14ac:dyDescent="0.2">
      <c r="A451" s="207"/>
    </row>
    <row r="452" spans="1:1" ht="15.75" customHeight="1" x14ac:dyDescent="0.2">
      <c r="A452" s="207"/>
    </row>
    <row r="453" spans="1:1" ht="15.75" customHeight="1" x14ac:dyDescent="0.2">
      <c r="A453" s="207"/>
    </row>
    <row r="454" spans="1:1" ht="15.75" customHeight="1" x14ac:dyDescent="0.2">
      <c r="A454" s="207"/>
    </row>
    <row r="455" spans="1:1" ht="15.75" customHeight="1" x14ac:dyDescent="0.2">
      <c r="A455" s="207"/>
    </row>
    <row r="456" spans="1:1" ht="15.75" customHeight="1" x14ac:dyDescent="0.2">
      <c r="A456" s="207"/>
    </row>
    <row r="457" spans="1:1" ht="15.75" customHeight="1" x14ac:dyDescent="0.2">
      <c r="A457" s="207"/>
    </row>
    <row r="458" spans="1:1" ht="15.75" customHeight="1" x14ac:dyDescent="0.2">
      <c r="A458" s="207"/>
    </row>
    <row r="459" spans="1:1" ht="15.75" customHeight="1" x14ac:dyDescent="0.2">
      <c r="A459" s="207"/>
    </row>
    <row r="460" spans="1:1" ht="15.75" customHeight="1" x14ac:dyDescent="0.2">
      <c r="A460" s="207"/>
    </row>
    <row r="461" spans="1:1" ht="15.75" customHeight="1" x14ac:dyDescent="0.2">
      <c r="A461" s="207"/>
    </row>
    <row r="462" spans="1:1" ht="15.75" customHeight="1" x14ac:dyDescent="0.2">
      <c r="A462" s="207"/>
    </row>
    <row r="463" spans="1:1" ht="15.75" customHeight="1" x14ac:dyDescent="0.2">
      <c r="A463" s="207"/>
    </row>
    <row r="464" spans="1:1" ht="15.75" customHeight="1" x14ac:dyDescent="0.2">
      <c r="A464" s="207"/>
    </row>
    <row r="465" spans="1:1" ht="15.75" customHeight="1" x14ac:dyDescent="0.2">
      <c r="A465" s="207"/>
    </row>
    <row r="466" spans="1:1" ht="15.75" customHeight="1" x14ac:dyDescent="0.2">
      <c r="A466" s="207"/>
    </row>
    <row r="467" spans="1:1" ht="15.75" customHeight="1" x14ac:dyDescent="0.2">
      <c r="A467" s="207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2"/>
  <sheetViews>
    <sheetView showGridLines="0" workbookViewId="0">
      <selection activeCell="H31" sqref="H31"/>
    </sheetView>
  </sheetViews>
  <sheetFormatPr defaultRowHeight="15.75" customHeight="1" x14ac:dyDescent="0.2"/>
  <cols>
    <col min="1" max="2" width="1.42578125" style="275" customWidth="1"/>
    <col min="3" max="3" width="3.5703125" style="275" customWidth="1"/>
    <col min="4" max="4" width="8.5703125" style="275" customWidth="1"/>
    <col min="5" max="5" width="6.28515625" style="275" customWidth="1"/>
    <col min="6" max="6" width="73.5703125" style="275" customWidth="1"/>
    <col min="7" max="7" width="4.5703125" style="275" customWidth="1"/>
    <col min="8" max="8" width="24.140625" style="275" customWidth="1"/>
    <col min="9" max="9" width="5.140625" style="275" customWidth="1"/>
    <col min="10" max="10" width="10.7109375" style="275" customWidth="1"/>
    <col min="11" max="256" width="9.140625" style="275"/>
    <col min="257" max="258" width="1.42578125" style="275" customWidth="1"/>
    <col min="259" max="259" width="3.5703125" style="275" customWidth="1"/>
    <col min="260" max="260" width="8.5703125" style="275" customWidth="1"/>
    <col min="261" max="261" width="6.28515625" style="275" customWidth="1"/>
    <col min="262" max="262" width="73.5703125" style="275" customWidth="1"/>
    <col min="263" max="263" width="4.5703125" style="275" customWidth="1"/>
    <col min="264" max="264" width="24.140625" style="275" customWidth="1"/>
    <col min="265" max="265" width="5.140625" style="275" customWidth="1"/>
    <col min="266" max="266" width="10.7109375" style="275" customWidth="1"/>
    <col min="267" max="512" width="9.140625" style="275"/>
    <col min="513" max="514" width="1.42578125" style="275" customWidth="1"/>
    <col min="515" max="515" width="3.5703125" style="275" customWidth="1"/>
    <col min="516" max="516" width="8.5703125" style="275" customWidth="1"/>
    <col min="517" max="517" width="6.28515625" style="275" customWidth="1"/>
    <col min="518" max="518" width="73.5703125" style="275" customWidth="1"/>
    <col min="519" max="519" width="4.5703125" style="275" customWidth="1"/>
    <col min="520" max="520" width="24.140625" style="275" customWidth="1"/>
    <col min="521" max="521" width="5.140625" style="275" customWidth="1"/>
    <col min="522" max="522" width="10.7109375" style="275" customWidth="1"/>
    <col min="523" max="768" width="9.140625" style="275"/>
    <col min="769" max="770" width="1.42578125" style="275" customWidth="1"/>
    <col min="771" max="771" width="3.5703125" style="275" customWidth="1"/>
    <col min="772" max="772" width="8.5703125" style="275" customWidth="1"/>
    <col min="773" max="773" width="6.28515625" style="275" customWidth="1"/>
    <col min="774" max="774" width="73.5703125" style="275" customWidth="1"/>
    <col min="775" max="775" width="4.5703125" style="275" customWidth="1"/>
    <col min="776" max="776" width="24.140625" style="275" customWidth="1"/>
    <col min="777" max="777" width="5.140625" style="275" customWidth="1"/>
    <col min="778" max="778" width="10.7109375" style="275" customWidth="1"/>
    <col min="779" max="1024" width="9.140625" style="275"/>
    <col min="1025" max="1026" width="1.42578125" style="275" customWidth="1"/>
    <col min="1027" max="1027" width="3.5703125" style="275" customWidth="1"/>
    <col min="1028" max="1028" width="8.5703125" style="275" customWidth="1"/>
    <col min="1029" max="1029" width="6.28515625" style="275" customWidth="1"/>
    <col min="1030" max="1030" width="73.5703125" style="275" customWidth="1"/>
    <col min="1031" max="1031" width="4.5703125" style="275" customWidth="1"/>
    <col min="1032" max="1032" width="24.140625" style="275" customWidth="1"/>
    <col min="1033" max="1033" width="5.140625" style="275" customWidth="1"/>
    <col min="1034" max="1034" width="10.7109375" style="275" customWidth="1"/>
    <col min="1035" max="1280" width="9.140625" style="275"/>
    <col min="1281" max="1282" width="1.42578125" style="275" customWidth="1"/>
    <col min="1283" max="1283" width="3.5703125" style="275" customWidth="1"/>
    <col min="1284" max="1284" width="8.5703125" style="275" customWidth="1"/>
    <col min="1285" max="1285" width="6.28515625" style="275" customWidth="1"/>
    <col min="1286" max="1286" width="73.5703125" style="275" customWidth="1"/>
    <col min="1287" max="1287" width="4.5703125" style="275" customWidth="1"/>
    <col min="1288" max="1288" width="24.140625" style="275" customWidth="1"/>
    <col min="1289" max="1289" width="5.140625" style="275" customWidth="1"/>
    <col min="1290" max="1290" width="10.7109375" style="275" customWidth="1"/>
    <col min="1291" max="1536" width="9.140625" style="275"/>
    <col min="1537" max="1538" width="1.42578125" style="275" customWidth="1"/>
    <col min="1539" max="1539" width="3.5703125" style="275" customWidth="1"/>
    <col min="1540" max="1540" width="8.5703125" style="275" customWidth="1"/>
    <col min="1541" max="1541" width="6.28515625" style="275" customWidth="1"/>
    <col min="1542" max="1542" width="73.5703125" style="275" customWidth="1"/>
    <col min="1543" max="1543" width="4.5703125" style="275" customWidth="1"/>
    <col min="1544" max="1544" width="24.140625" style="275" customWidth="1"/>
    <col min="1545" max="1545" width="5.140625" style="275" customWidth="1"/>
    <col min="1546" max="1546" width="10.7109375" style="275" customWidth="1"/>
    <col min="1547" max="1792" width="9.140625" style="275"/>
    <col min="1793" max="1794" width="1.42578125" style="275" customWidth="1"/>
    <col min="1795" max="1795" width="3.5703125" style="275" customWidth="1"/>
    <col min="1796" max="1796" width="8.5703125" style="275" customWidth="1"/>
    <col min="1797" max="1797" width="6.28515625" style="275" customWidth="1"/>
    <col min="1798" max="1798" width="73.5703125" style="275" customWidth="1"/>
    <col min="1799" max="1799" width="4.5703125" style="275" customWidth="1"/>
    <col min="1800" max="1800" width="24.140625" style="275" customWidth="1"/>
    <col min="1801" max="1801" width="5.140625" style="275" customWidth="1"/>
    <col min="1802" max="1802" width="10.7109375" style="275" customWidth="1"/>
    <col min="1803" max="2048" width="9.140625" style="275"/>
    <col min="2049" max="2050" width="1.42578125" style="275" customWidth="1"/>
    <col min="2051" max="2051" width="3.5703125" style="275" customWidth="1"/>
    <col min="2052" max="2052" width="8.5703125" style="275" customWidth="1"/>
    <col min="2053" max="2053" width="6.28515625" style="275" customWidth="1"/>
    <col min="2054" max="2054" width="73.5703125" style="275" customWidth="1"/>
    <col min="2055" max="2055" width="4.5703125" style="275" customWidth="1"/>
    <col min="2056" max="2056" width="24.140625" style="275" customWidth="1"/>
    <col min="2057" max="2057" width="5.140625" style="275" customWidth="1"/>
    <col min="2058" max="2058" width="10.7109375" style="275" customWidth="1"/>
    <col min="2059" max="2304" width="9.140625" style="275"/>
    <col min="2305" max="2306" width="1.42578125" style="275" customWidth="1"/>
    <col min="2307" max="2307" width="3.5703125" style="275" customWidth="1"/>
    <col min="2308" max="2308" width="8.5703125" style="275" customWidth="1"/>
    <col min="2309" max="2309" width="6.28515625" style="275" customWidth="1"/>
    <col min="2310" max="2310" width="73.5703125" style="275" customWidth="1"/>
    <col min="2311" max="2311" width="4.5703125" style="275" customWidth="1"/>
    <col min="2312" max="2312" width="24.140625" style="275" customWidth="1"/>
    <col min="2313" max="2313" width="5.140625" style="275" customWidth="1"/>
    <col min="2314" max="2314" width="10.7109375" style="275" customWidth="1"/>
    <col min="2315" max="2560" width="9.140625" style="275"/>
    <col min="2561" max="2562" width="1.42578125" style="275" customWidth="1"/>
    <col min="2563" max="2563" width="3.5703125" style="275" customWidth="1"/>
    <col min="2564" max="2564" width="8.5703125" style="275" customWidth="1"/>
    <col min="2565" max="2565" width="6.28515625" style="275" customWidth="1"/>
    <col min="2566" max="2566" width="73.5703125" style="275" customWidth="1"/>
    <col min="2567" max="2567" width="4.5703125" style="275" customWidth="1"/>
    <col min="2568" max="2568" width="24.140625" style="275" customWidth="1"/>
    <col min="2569" max="2569" width="5.140625" style="275" customWidth="1"/>
    <col min="2570" max="2570" width="10.7109375" style="275" customWidth="1"/>
    <col min="2571" max="2816" width="9.140625" style="275"/>
    <col min="2817" max="2818" width="1.42578125" style="275" customWidth="1"/>
    <col min="2819" max="2819" width="3.5703125" style="275" customWidth="1"/>
    <col min="2820" max="2820" width="8.5703125" style="275" customWidth="1"/>
    <col min="2821" max="2821" width="6.28515625" style="275" customWidth="1"/>
    <col min="2822" max="2822" width="73.5703125" style="275" customWidth="1"/>
    <col min="2823" max="2823" width="4.5703125" style="275" customWidth="1"/>
    <col min="2824" max="2824" width="24.140625" style="275" customWidth="1"/>
    <col min="2825" max="2825" width="5.140625" style="275" customWidth="1"/>
    <col min="2826" max="2826" width="10.7109375" style="275" customWidth="1"/>
    <col min="2827" max="3072" width="9.140625" style="275"/>
    <col min="3073" max="3074" width="1.42578125" style="275" customWidth="1"/>
    <col min="3075" max="3075" width="3.5703125" style="275" customWidth="1"/>
    <col min="3076" max="3076" width="8.5703125" style="275" customWidth="1"/>
    <col min="3077" max="3077" width="6.28515625" style="275" customWidth="1"/>
    <col min="3078" max="3078" width="73.5703125" style="275" customWidth="1"/>
    <col min="3079" max="3079" width="4.5703125" style="275" customWidth="1"/>
    <col min="3080" max="3080" width="24.140625" style="275" customWidth="1"/>
    <col min="3081" max="3081" width="5.140625" style="275" customWidth="1"/>
    <col min="3082" max="3082" width="10.7109375" style="275" customWidth="1"/>
    <col min="3083" max="3328" width="9.140625" style="275"/>
    <col min="3329" max="3330" width="1.42578125" style="275" customWidth="1"/>
    <col min="3331" max="3331" width="3.5703125" style="275" customWidth="1"/>
    <col min="3332" max="3332" width="8.5703125" style="275" customWidth="1"/>
    <col min="3333" max="3333" width="6.28515625" style="275" customWidth="1"/>
    <col min="3334" max="3334" width="73.5703125" style="275" customWidth="1"/>
    <col min="3335" max="3335" width="4.5703125" style="275" customWidth="1"/>
    <col min="3336" max="3336" width="24.140625" style="275" customWidth="1"/>
    <col min="3337" max="3337" width="5.140625" style="275" customWidth="1"/>
    <col min="3338" max="3338" width="10.7109375" style="275" customWidth="1"/>
    <col min="3339" max="3584" width="9.140625" style="275"/>
    <col min="3585" max="3586" width="1.42578125" style="275" customWidth="1"/>
    <col min="3587" max="3587" width="3.5703125" style="275" customWidth="1"/>
    <col min="3588" max="3588" width="8.5703125" style="275" customWidth="1"/>
    <col min="3589" max="3589" width="6.28515625" style="275" customWidth="1"/>
    <col min="3590" max="3590" width="73.5703125" style="275" customWidth="1"/>
    <col min="3591" max="3591" width="4.5703125" style="275" customWidth="1"/>
    <col min="3592" max="3592" width="24.140625" style="275" customWidth="1"/>
    <col min="3593" max="3593" width="5.140625" style="275" customWidth="1"/>
    <col min="3594" max="3594" width="10.7109375" style="275" customWidth="1"/>
    <col min="3595" max="3840" width="9.140625" style="275"/>
    <col min="3841" max="3842" width="1.42578125" style="275" customWidth="1"/>
    <col min="3843" max="3843" width="3.5703125" style="275" customWidth="1"/>
    <col min="3844" max="3844" width="8.5703125" style="275" customWidth="1"/>
    <col min="3845" max="3845" width="6.28515625" style="275" customWidth="1"/>
    <col min="3846" max="3846" width="73.5703125" style="275" customWidth="1"/>
    <col min="3847" max="3847" width="4.5703125" style="275" customWidth="1"/>
    <col min="3848" max="3848" width="24.140625" style="275" customWidth="1"/>
    <col min="3849" max="3849" width="5.140625" style="275" customWidth="1"/>
    <col min="3850" max="3850" width="10.7109375" style="275" customWidth="1"/>
    <col min="3851" max="4096" width="9.140625" style="275"/>
    <col min="4097" max="4098" width="1.42578125" style="275" customWidth="1"/>
    <col min="4099" max="4099" width="3.5703125" style="275" customWidth="1"/>
    <col min="4100" max="4100" width="8.5703125" style="275" customWidth="1"/>
    <col min="4101" max="4101" width="6.28515625" style="275" customWidth="1"/>
    <col min="4102" max="4102" width="73.5703125" style="275" customWidth="1"/>
    <col min="4103" max="4103" width="4.5703125" style="275" customWidth="1"/>
    <col min="4104" max="4104" width="24.140625" style="275" customWidth="1"/>
    <col min="4105" max="4105" width="5.140625" style="275" customWidth="1"/>
    <col min="4106" max="4106" width="10.7109375" style="275" customWidth="1"/>
    <col min="4107" max="4352" width="9.140625" style="275"/>
    <col min="4353" max="4354" width="1.42578125" style="275" customWidth="1"/>
    <col min="4355" max="4355" width="3.5703125" style="275" customWidth="1"/>
    <col min="4356" max="4356" width="8.5703125" style="275" customWidth="1"/>
    <col min="4357" max="4357" width="6.28515625" style="275" customWidth="1"/>
    <col min="4358" max="4358" width="73.5703125" style="275" customWidth="1"/>
    <col min="4359" max="4359" width="4.5703125" style="275" customWidth="1"/>
    <col min="4360" max="4360" width="24.140625" style="275" customWidth="1"/>
    <col min="4361" max="4361" width="5.140625" style="275" customWidth="1"/>
    <col min="4362" max="4362" width="10.7109375" style="275" customWidth="1"/>
    <col min="4363" max="4608" width="9.140625" style="275"/>
    <col min="4609" max="4610" width="1.42578125" style="275" customWidth="1"/>
    <col min="4611" max="4611" width="3.5703125" style="275" customWidth="1"/>
    <col min="4612" max="4612" width="8.5703125" style="275" customWidth="1"/>
    <col min="4613" max="4613" width="6.28515625" style="275" customWidth="1"/>
    <col min="4614" max="4614" width="73.5703125" style="275" customWidth="1"/>
    <col min="4615" max="4615" width="4.5703125" style="275" customWidth="1"/>
    <col min="4616" max="4616" width="24.140625" style="275" customWidth="1"/>
    <col min="4617" max="4617" width="5.140625" style="275" customWidth="1"/>
    <col min="4618" max="4618" width="10.7109375" style="275" customWidth="1"/>
    <col min="4619" max="4864" width="9.140625" style="275"/>
    <col min="4865" max="4866" width="1.42578125" style="275" customWidth="1"/>
    <col min="4867" max="4867" width="3.5703125" style="275" customWidth="1"/>
    <col min="4868" max="4868" width="8.5703125" style="275" customWidth="1"/>
    <col min="4869" max="4869" width="6.28515625" style="275" customWidth="1"/>
    <col min="4870" max="4870" width="73.5703125" style="275" customWidth="1"/>
    <col min="4871" max="4871" width="4.5703125" style="275" customWidth="1"/>
    <col min="4872" max="4872" width="24.140625" style="275" customWidth="1"/>
    <col min="4873" max="4873" width="5.140625" style="275" customWidth="1"/>
    <col min="4874" max="4874" width="10.7109375" style="275" customWidth="1"/>
    <col min="4875" max="5120" width="9.140625" style="275"/>
    <col min="5121" max="5122" width="1.42578125" style="275" customWidth="1"/>
    <col min="5123" max="5123" width="3.5703125" style="275" customWidth="1"/>
    <col min="5124" max="5124" width="8.5703125" style="275" customWidth="1"/>
    <col min="5125" max="5125" width="6.28515625" style="275" customWidth="1"/>
    <col min="5126" max="5126" width="73.5703125" style="275" customWidth="1"/>
    <col min="5127" max="5127" width="4.5703125" style="275" customWidth="1"/>
    <col min="5128" max="5128" width="24.140625" style="275" customWidth="1"/>
    <col min="5129" max="5129" width="5.140625" style="275" customWidth="1"/>
    <col min="5130" max="5130" width="10.7109375" style="275" customWidth="1"/>
    <col min="5131" max="5376" width="9.140625" style="275"/>
    <col min="5377" max="5378" width="1.42578125" style="275" customWidth="1"/>
    <col min="5379" max="5379" width="3.5703125" style="275" customWidth="1"/>
    <col min="5380" max="5380" width="8.5703125" style="275" customWidth="1"/>
    <col min="5381" max="5381" width="6.28515625" style="275" customWidth="1"/>
    <col min="5382" max="5382" width="73.5703125" style="275" customWidth="1"/>
    <col min="5383" max="5383" width="4.5703125" style="275" customWidth="1"/>
    <col min="5384" max="5384" width="24.140625" style="275" customWidth="1"/>
    <col min="5385" max="5385" width="5.140625" style="275" customWidth="1"/>
    <col min="5386" max="5386" width="10.7109375" style="275" customWidth="1"/>
    <col min="5387" max="5632" width="9.140625" style="275"/>
    <col min="5633" max="5634" width="1.42578125" style="275" customWidth="1"/>
    <col min="5635" max="5635" width="3.5703125" style="275" customWidth="1"/>
    <col min="5636" max="5636" width="8.5703125" style="275" customWidth="1"/>
    <col min="5637" max="5637" width="6.28515625" style="275" customWidth="1"/>
    <col min="5638" max="5638" width="73.5703125" style="275" customWidth="1"/>
    <col min="5639" max="5639" width="4.5703125" style="275" customWidth="1"/>
    <col min="5640" max="5640" width="24.140625" style="275" customWidth="1"/>
    <col min="5641" max="5641" width="5.140625" style="275" customWidth="1"/>
    <col min="5642" max="5642" width="10.7109375" style="275" customWidth="1"/>
    <col min="5643" max="5888" width="9.140625" style="275"/>
    <col min="5889" max="5890" width="1.42578125" style="275" customWidth="1"/>
    <col min="5891" max="5891" width="3.5703125" style="275" customWidth="1"/>
    <col min="5892" max="5892" width="8.5703125" style="275" customWidth="1"/>
    <col min="5893" max="5893" width="6.28515625" style="275" customWidth="1"/>
    <col min="5894" max="5894" width="73.5703125" style="275" customWidth="1"/>
    <col min="5895" max="5895" width="4.5703125" style="275" customWidth="1"/>
    <col min="5896" max="5896" width="24.140625" style="275" customWidth="1"/>
    <col min="5897" max="5897" width="5.140625" style="275" customWidth="1"/>
    <col min="5898" max="5898" width="10.7109375" style="275" customWidth="1"/>
    <col min="5899" max="6144" width="9.140625" style="275"/>
    <col min="6145" max="6146" width="1.42578125" style="275" customWidth="1"/>
    <col min="6147" max="6147" width="3.5703125" style="275" customWidth="1"/>
    <col min="6148" max="6148" width="8.5703125" style="275" customWidth="1"/>
    <col min="6149" max="6149" width="6.28515625" style="275" customWidth="1"/>
    <col min="6150" max="6150" width="73.5703125" style="275" customWidth="1"/>
    <col min="6151" max="6151" width="4.5703125" style="275" customWidth="1"/>
    <col min="6152" max="6152" width="24.140625" style="275" customWidth="1"/>
    <col min="6153" max="6153" width="5.140625" style="275" customWidth="1"/>
    <col min="6154" max="6154" width="10.7109375" style="275" customWidth="1"/>
    <col min="6155" max="6400" width="9.140625" style="275"/>
    <col min="6401" max="6402" width="1.42578125" style="275" customWidth="1"/>
    <col min="6403" max="6403" width="3.5703125" style="275" customWidth="1"/>
    <col min="6404" max="6404" width="8.5703125" style="275" customWidth="1"/>
    <col min="6405" max="6405" width="6.28515625" style="275" customWidth="1"/>
    <col min="6406" max="6406" width="73.5703125" style="275" customWidth="1"/>
    <col min="6407" max="6407" width="4.5703125" style="275" customWidth="1"/>
    <col min="6408" max="6408" width="24.140625" style="275" customWidth="1"/>
    <col min="6409" max="6409" width="5.140625" style="275" customWidth="1"/>
    <col min="6410" max="6410" width="10.7109375" style="275" customWidth="1"/>
    <col min="6411" max="6656" width="9.140625" style="275"/>
    <col min="6657" max="6658" width="1.42578125" style="275" customWidth="1"/>
    <col min="6659" max="6659" width="3.5703125" style="275" customWidth="1"/>
    <col min="6660" max="6660" width="8.5703125" style="275" customWidth="1"/>
    <col min="6661" max="6661" width="6.28515625" style="275" customWidth="1"/>
    <col min="6662" max="6662" width="73.5703125" style="275" customWidth="1"/>
    <col min="6663" max="6663" width="4.5703125" style="275" customWidth="1"/>
    <col min="6664" max="6664" width="24.140625" style="275" customWidth="1"/>
    <col min="6665" max="6665" width="5.140625" style="275" customWidth="1"/>
    <col min="6666" max="6666" width="10.7109375" style="275" customWidth="1"/>
    <col min="6667" max="6912" width="9.140625" style="275"/>
    <col min="6913" max="6914" width="1.42578125" style="275" customWidth="1"/>
    <col min="6915" max="6915" width="3.5703125" style="275" customWidth="1"/>
    <col min="6916" max="6916" width="8.5703125" style="275" customWidth="1"/>
    <col min="6917" max="6917" width="6.28515625" style="275" customWidth="1"/>
    <col min="6918" max="6918" width="73.5703125" style="275" customWidth="1"/>
    <col min="6919" max="6919" width="4.5703125" style="275" customWidth="1"/>
    <col min="6920" max="6920" width="24.140625" style="275" customWidth="1"/>
    <col min="6921" max="6921" width="5.140625" style="275" customWidth="1"/>
    <col min="6922" max="6922" width="10.7109375" style="275" customWidth="1"/>
    <col min="6923" max="7168" width="9.140625" style="275"/>
    <col min="7169" max="7170" width="1.42578125" style="275" customWidth="1"/>
    <col min="7171" max="7171" width="3.5703125" style="275" customWidth="1"/>
    <col min="7172" max="7172" width="8.5703125" style="275" customWidth="1"/>
    <col min="7173" max="7173" width="6.28515625" style="275" customWidth="1"/>
    <col min="7174" max="7174" width="73.5703125" style="275" customWidth="1"/>
    <col min="7175" max="7175" width="4.5703125" style="275" customWidth="1"/>
    <col min="7176" max="7176" width="24.140625" style="275" customWidth="1"/>
    <col min="7177" max="7177" width="5.140625" style="275" customWidth="1"/>
    <col min="7178" max="7178" width="10.7109375" style="275" customWidth="1"/>
    <col min="7179" max="7424" width="9.140625" style="275"/>
    <col min="7425" max="7426" width="1.42578125" style="275" customWidth="1"/>
    <col min="7427" max="7427" width="3.5703125" style="275" customWidth="1"/>
    <col min="7428" max="7428" width="8.5703125" style="275" customWidth="1"/>
    <col min="7429" max="7429" width="6.28515625" style="275" customWidth="1"/>
    <col min="7430" max="7430" width="73.5703125" style="275" customWidth="1"/>
    <col min="7431" max="7431" width="4.5703125" style="275" customWidth="1"/>
    <col min="7432" max="7432" width="24.140625" style="275" customWidth="1"/>
    <col min="7433" max="7433" width="5.140625" style="275" customWidth="1"/>
    <col min="7434" max="7434" width="10.7109375" style="275" customWidth="1"/>
    <col min="7435" max="7680" width="9.140625" style="275"/>
    <col min="7681" max="7682" width="1.42578125" style="275" customWidth="1"/>
    <col min="7683" max="7683" width="3.5703125" style="275" customWidth="1"/>
    <col min="7684" max="7684" width="8.5703125" style="275" customWidth="1"/>
    <col min="7685" max="7685" width="6.28515625" style="275" customWidth="1"/>
    <col min="7686" max="7686" width="73.5703125" style="275" customWidth="1"/>
    <col min="7687" max="7687" width="4.5703125" style="275" customWidth="1"/>
    <col min="7688" max="7688" width="24.140625" style="275" customWidth="1"/>
    <col min="7689" max="7689" width="5.140625" style="275" customWidth="1"/>
    <col min="7690" max="7690" width="10.7109375" style="275" customWidth="1"/>
    <col min="7691" max="7936" width="9.140625" style="275"/>
    <col min="7937" max="7938" width="1.42578125" style="275" customWidth="1"/>
    <col min="7939" max="7939" width="3.5703125" style="275" customWidth="1"/>
    <col min="7940" max="7940" width="8.5703125" style="275" customWidth="1"/>
    <col min="7941" max="7941" width="6.28515625" style="275" customWidth="1"/>
    <col min="7942" max="7942" width="73.5703125" style="275" customWidth="1"/>
    <col min="7943" max="7943" width="4.5703125" style="275" customWidth="1"/>
    <col min="7944" max="7944" width="24.140625" style="275" customWidth="1"/>
    <col min="7945" max="7945" width="5.140625" style="275" customWidth="1"/>
    <col min="7946" max="7946" width="10.7109375" style="275" customWidth="1"/>
    <col min="7947" max="8192" width="9.140625" style="275"/>
    <col min="8193" max="8194" width="1.42578125" style="275" customWidth="1"/>
    <col min="8195" max="8195" width="3.5703125" style="275" customWidth="1"/>
    <col min="8196" max="8196" width="8.5703125" style="275" customWidth="1"/>
    <col min="8197" max="8197" width="6.28515625" style="275" customWidth="1"/>
    <col min="8198" max="8198" width="73.5703125" style="275" customWidth="1"/>
    <col min="8199" max="8199" width="4.5703125" style="275" customWidth="1"/>
    <col min="8200" max="8200" width="24.140625" style="275" customWidth="1"/>
    <col min="8201" max="8201" width="5.140625" style="275" customWidth="1"/>
    <col min="8202" max="8202" width="10.7109375" style="275" customWidth="1"/>
    <col min="8203" max="8448" width="9.140625" style="275"/>
    <col min="8449" max="8450" width="1.42578125" style="275" customWidth="1"/>
    <col min="8451" max="8451" width="3.5703125" style="275" customWidth="1"/>
    <col min="8452" max="8452" width="8.5703125" style="275" customWidth="1"/>
    <col min="8453" max="8453" width="6.28515625" style="275" customWidth="1"/>
    <col min="8454" max="8454" width="73.5703125" style="275" customWidth="1"/>
    <col min="8455" max="8455" width="4.5703125" style="275" customWidth="1"/>
    <col min="8456" max="8456" width="24.140625" style="275" customWidth="1"/>
    <col min="8457" max="8457" width="5.140625" style="275" customWidth="1"/>
    <col min="8458" max="8458" width="10.7109375" style="275" customWidth="1"/>
    <col min="8459" max="8704" width="9.140625" style="275"/>
    <col min="8705" max="8706" width="1.42578125" style="275" customWidth="1"/>
    <col min="8707" max="8707" width="3.5703125" style="275" customWidth="1"/>
    <col min="8708" max="8708" width="8.5703125" style="275" customWidth="1"/>
    <col min="8709" max="8709" width="6.28515625" style="275" customWidth="1"/>
    <col min="8710" max="8710" width="73.5703125" style="275" customWidth="1"/>
    <col min="8711" max="8711" width="4.5703125" style="275" customWidth="1"/>
    <col min="8712" max="8712" width="24.140625" style="275" customWidth="1"/>
    <col min="8713" max="8713" width="5.140625" style="275" customWidth="1"/>
    <col min="8714" max="8714" width="10.7109375" style="275" customWidth="1"/>
    <col min="8715" max="8960" width="9.140625" style="275"/>
    <col min="8961" max="8962" width="1.42578125" style="275" customWidth="1"/>
    <col min="8963" max="8963" width="3.5703125" style="275" customWidth="1"/>
    <col min="8964" max="8964" width="8.5703125" style="275" customWidth="1"/>
    <col min="8965" max="8965" width="6.28515625" style="275" customWidth="1"/>
    <col min="8966" max="8966" width="73.5703125" style="275" customWidth="1"/>
    <col min="8967" max="8967" width="4.5703125" style="275" customWidth="1"/>
    <col min="8968" max="8968" width="24.140625" style="275" customWidth="1"/>
    <col min="8969" max="8969" width="5.140625" style="275" customWidth="1"/>
    <col min="8970" max="8970" width="10.7109375" style="275" customWidth="1"/>
    <col min="8971" max="9216" width="9.140625" style="275"/>
    <col min="9217" max="9218" width="1.42578125" style="275" customWidth="1"/>
    <col min="9219" max="9219" width="3.5703125" style="275" customWidth="1"/>
    <col min="9220" max="9220" width="8.5703125" style="275" customWidth="1"/>
    <col min="9221" max="9221" width="6.28515625" style="275" customWidth="1"/>
    <col min="9222" max="9222" width="73.5703125" style="275" customWidth="1"/>
    <col min="9223" max="9223" width="4.5703125" style="275" customWidth="1"/>
    <col min="9224" max="9224" width="24.140625" style="275" customWidth="1"/>
    <col min="9225" max="9225" width="5.140625" style="275" customWidth="1"/>
    <col min="9226" max="9226" width="10.7109375" style="275" customWidth="1"/>
    <col min="9227" max="9472" width="9.140625" style="275"/>
    <col min="9473" max="9474" width="1.42578125" style="275" customWidth="1"/>
    <col min="9475" max="9475" width="3.5703125" style="275" customWidth="1"/>
    <col min="9476" max="9476" width="8.5703125" style="275" customWidth="1"/>
    <col min="9477" max="9477" width="6.28515625" style="275" customWidth="1"/>
    <col min="9478" max="9478" width="73.5703125" style="275" customWidth="1"/>
    <col min="9479" max="9479" width="4.5703125" style="275" customWidth="1"/>
    <col min="9480" max="9480" width="24.140625" style="275" customWidth="1"/>
    <col min="9481" max="9481" width="5.140625" style="275" customWidth="1"/>
    <col min="9482" max="9482" width="10.7109375" style="275" customWidth="1"/>
    <col min="9483" max="9728" width="9.140625" style="275"/>
    <col min="9729" max="9730" width="1.42578125" style="275" customWidth="1"/>
    <col min="9731" max="9731" width="3.5703125" style="275" customWidth="1"/>
    <col min="9732" max="9732" width="8.5703125" style="275" customWidth="1"/>
    <col min="9733" max="9733" width="6.28515625" style="275" customWidth="1"/>
    <col min="9734" max="9734" width="73.5703125" style="275" customWidth="1"/>
    <col min="9735" max="9735" width="4.5703125" style="275" customWidth="1"/>
    <col min="9736" max="9736" width="24.140625" style="275" customWidth="1"/>
    <col min="9737" max="9737" width="5.140625" style="275" customWidth="1"/>
    <col min="9738" max="9738" width="10.7109375" style="275" customWidth="1"/>
    <col min="9739" max="9984" width="9.140625" style="275"/>
    <col min="9985" max="9986" width="1.42578125" style="275" customWidth="1"/>
    <col min="9987" max="9987" width="3.5703125" style="275" customWidth="1"/>
    <col min="9988" max="9988" width="8.5703125" style="275" customWidth="1"/>
    <col min="9989" max="9989" width="6.28515625" style="275" customWidth="1"/>
    <col min="9990" max="9990" width="73.5703125" style="275" customWidth="1"/>
    <col min="9991" max="9991" width="4.5703125" style="275" customWidth="1"/>
    <col min="9992" max="9992" width="24.140625" style="275" customWidth="1"/>
    <col min="9993" max="9993" width="5.140625" style="275" customWidth="1"/>
    <col min="9994" max="9994" width="10.7109375" style="275" customWidth="1"/>
    <col min="9995" max="10240" width="9.140625" style="275"/>
    <col min="10241" max="10242" width="1.42578125" style="275" customWidth="1"/>
    <col min="10243" max="10243" width="3.5703125" style="275" customWidth="1"/>
    <col min="10244" max="10244" width="8.5703125" style="275" customWidth="1"/>
    <col min="10245" max="10245" width="6.28515625" style="275" customWidth="1"/>
    <col min="10246" max="10246" width="73.5703125" style="275" customWidth="1"/>
    <col min="10247" max="10247" width="4.5703125" style="275" customWidth="1"/>
    <col min="10248" max="10248" width="24.140625" style="275" customWidth="1"/>
    <col min="10249" max="10249" width="5.140625" style="275" customWidth="1"/>
    <col min="10250" max="10250" width="10.7109375" style="275" customWidth="1"/>
    <col min="10251" max="10496" width="9.140625" style="275"/>
    <col min="10497" max="10498" width="1.42578125" style="275" customWidth="1"/>
    <col min="10499" max="10499" width="3.5703125" style="275" customWidth="1"/>
    <col min="10500" max="10500" width="8.5703125" style="275" customWidth="1"/>
    <col min="10501" max="10501" width="6.28515625" style="275" customWidth="1"/>
    <col min="10502" max="10502" width="73.5703125" style="275" customWidth="1"/>
    <col min="10503" max="10503" width="4.5703125" style="275" customWidth="1"/>
    <col min="10504" max="10504" width="24.140625" style="275" customWidth="1"/>
    <col min="10505" max="10505" width="5.140625" style="275" customWidth="1"/>
    <col min="10506" max="10506" width="10.7109375" style="275" customWidth="1"/>
    <col min="10507" max="10752" width="9.140625" style="275"/>
    <col min="10753" max="10754" width="1.42578125" style="275" customWidth="1"/>
    <col min="10755" max="10755" width="3.5703125" style="275" customWidth="1"/>
    <col min="10756" max="10756" width="8.5703125" style="275" customWidth="1"/>
    <col min="10757" max="10757" width="6.28515625" style="275" customWidth="1"/>
    <col min="10758" max="10758" width="73.5703125" style="275" customWidth="1"/>
    <col min="10759" max="10759" width="4.5703125" style="275" customWidth="1"/>
    <col min="10760" max="10760" width="24.140625" style="275" customWidth="1"/>
    <col min="10761" max="10761" width="5.140625" style="275" customWidth="1"/>
    <col min="10762" max="10762" width="10.7109375" style="275" customWidth="1"/>
    <col min="10763" max="11008" width="9.140625" style="275"/>
    <col min="11009" max="11010" width="1.42578125" style="275" customWidth="1"/>
    <col min="11011" max="11011" width="3.5703125" style="275" customWidth="1"/>
    <col min="11012" max="11012" width="8.5703125" style="275" customWidth="1"/>
    <col min="11013" max="11013" width="6.28515625" style="275" customWidth="1"/>
    <col min="11014" max="11014" width="73.5703125" style="275" customWidth="1"/>
    <col min="11015" max="11015" width="4.5703125" style="275" customWidth="1"/>
    <col min="11016" max="11016" width="24.140625" style="275" customWidth="1"/>
    <col min="11017" max="11017" width="5.140625" style="275" customWidth="1"/>
    <col min="11018" max="11018" width="10.7109375" style="275" customWidth="1"/>
    <col min="11019" max="11264" width="9.140625" style="275"/>
    <col min="11265" max="11266" width="1.42578125" style="275" customWidth="1"/>
    <col min="11267" max="11267" width="3.5703125" style="275" customWidth="1"/>
    <col min="11268" max="11268" width="8.5703125" style="275" customWidth="1"/>
    <col min="11269" max="11269" width="6.28515625" style="275" customWidth="1"/>
    <col min="11270" max="11270" width="73.5703125" style="275" customWidth="1"/>
    <col min="11271" max="11271" width="4.5703125" style="275" customWidth="1"/>
    <col min="11272" max="11272" width="24.140625" style="275" customWidth="1"/>
    <col min="11273" max="11273" width="5.140625" style="275" customWidth="1"/>
    <col min="11274" max="11274" width="10.7109375" style="275" customWidth="1"/>
    <col min="11275" max="11520" width="9.140625" style="275"/>
    <col min="11521" max="11522" width="1.42578125" style="275" customWidth="1"/>
    <col min="11523" max="11523" width="3.5703125" style="275" customWidth="1"/>
    <col min="11524" max="11524" width="8.5703125" style="275" customWidth="1"/>
    <col min="11525" max="11525" width="6.28515625" style="275" customWidth="1"/>
    <col min="11526" max="11526" width="73.5703125" style="275" customWidth="1"/>
    <col min="11527" max="11527" width="4.5703125" style="275" customWidth="1"/>
    <col min="11528" max="11528" width="24.140625" style="275" customWidth="1"/>
    <col min="11529" max="11529" width="5.140625" style="275" customWidth="1"/>
    <col min="11530" max="11530" width="10.7109375" style="275" customWidth="1"/>
    <col min="11531" max="11776" width="9.140625" style="275"/>
    <col min="11777" max="11778" width="1.42578125" style="275" customWidth="1"/>
    <col min="11779" max="11779" width="3.5703125" style="275" customWidth="1"/>
    <col min="11780" max="11780" width="8.5703125" style="275" customWidth="1"/>
    <col min="11781" max="11781" width="6.28515625" style="275" customWidth="1"/>
    <col min="11782" max="11782" width="73.5703125" style="275" customWidth="1"/>
    <col min="11783" max="11783" width="4.5703125" style="275" customWidth="1"/>
    <col min="11784" max="11784" width="24.140625" style="275" customWidth="1"/>
    <col min="11785" max="11785" width="5.140625" style="275" customWidth="1"/>
    <col min="11786" max="11786" width="10.7109375" style="275" customWidth="1"/>
    <col min="11787" max="12032" width="9.140625" style="275"/>
    <col min="12033" max="12034" width="1.42578125" style="275" customWidth="1"/>
    <col min="12035" max="12035" width="3.5703125" style="275" customWidth="1"/>
    <col min="12036" max="12036" width="8.5703125" style="275" customWidth="1"/>
    <col min="12037" max="12037" width="6.28515625" style="275" customWidth="1"/>
    <col min="12038" max="12038" width="73.5703125" style="275" customWidth="1"/>
    <col min="12039" max="12039" width="4.5703125" style="275" customWidth="1"/>
    <col min="12040" max="12040" width="24.140625" style="275" customWidth="1"/>
    <col min="12041" max="12041" width="5.140625" style="275" customWidth="1"/>
    <col min="12042" max="12042" width="10.7109375" style="275" customWidth="1"/>
    <col min="12043" max="12288" width="9.140625" style="275"/>
    <col min="12289" max="12290" width="1.42578125" style="275" customWidth="1"/>
    <col min="12291" max="12291" width="3.5703125" style="275" customWidth="1"/>
    <col min="12292" max="12292" width="8.5703125" style="275" customWidth="1"/>
    <col min="12293" max="12293" width="6.28515625" style="275" customWidth="1"/>
    <col min="12294" max="12294" width="73.5703125" style="275" customWidth="1"/>
    <col min="12295" max="12295" width="4.5703125" style="275" customWidth="1"/>
    <col min="12296" max="12296" width="24.140625" style="275" customWidth="1"/>
    <col min="12297" max="12297" width="5.140625" style="275" customWidth="1"/>
    <col min="12298" max="12298" width="10.7109375" style="275" customWidth="1"/>
    <col min="12299" max="12544" width="9.140625" style="275"/>
    <col min="12545" max="12546" width="1.42578125" style="275" customWidth="1"/>
    <col min="12547" max="12547" width="3.5703125" style="275" customWidth="1"/>
    <col min="12548" max="12548" width="8.5703125" style="275" customWidth="1"/>
    <col min="12549" max="12549" width="6.28515625" style="275" customWidth="1"/>
    <col min="12550" max="12550" width="73.5703125" style="275" customWidth="1"/>
    <col min="12551" max="12551" width="4.5703125" style="275" customWidth="1"/>
    <col min="12552" max="12552" width="24.140625" style="275" customWidth="1"/>
    <col min="12553" max="12553" width="5.140625" style="275" customWidth="1"/>
    <col min="12554" max="12554" width="10.7109375" style="275" customWidth="1"/>
    <col min="12555" max="12800" width="9.140625" style="275"/>
    <col min="12801" max="12802" width="1.42578125" style="275" customWidth="1"/>
    <col min="12803" max="12803" width="3.5703125" style="275" customWidth="1"/>
    <col min="12804" max="12804" width="8.5703125" style="275" customWidth="1"/>
    <col min="12805" max="12805" width="6.28515625" style="275" customWidth="1"/>
    <col min="12806" max="12806" width="73.5703125" style="275" customWidth="1"/>
    <col min="12807" max="12807" width="4.5703125" style="275" customWidth="1"/>
    <col min="12808" max="12808" width="24.140625" style="275" customWidth="1"/>
    <col min="12809" max="12809" width="5.140625" style="275" customWidth="1"/>
    <col min="12810" max="12810" width="10.7109375" style="275" customWidth="1"/>
    <col min="12811" max="13056" width="9.140625" style="275"/>
    <col min="13057" max="13058" width="1.42578125" style="275" customWidth="1"/>
    <col min="13059" max="13059" width="3.5703125" style="275" customWidth="1"/>
    <col min="13060" max="13060" width="8.5703125" style="275" customWidth="1"/>
    <col min="13061" max="13061" width="6.28515625" style="275" customWidth="1"/>
    <col min="13062" max="13062" width="73.5703125" style="275" customWidth="1"/>
    <col min="13063" max="13063" width="4.5703125" style="275" customWidth="1"/>
    <col min="13064" max="13064" width="24.140625" style="275" customWidth="1"/>
    <col min="13065" max="13065" width="5.140625" style="275" customWidth="1"/>
    <col min="13066" max="13066" width="10.7109375" style="275" customWidth="1"/>
    <col min="13067" max="13312" width="9.140625" style="275"/>
    <col min="13313" max="13314" width="1.42578125" style="275" customWidth="1"/>
    <col min="13315" max="13315" width="3.5703125" style="275" customWidth="1"/>
    <col min="13316" max="13316" width="8.5703125" style="275" customWidth="1"/>
    <col min="13317" max="13317" width="6.28515625" style="275" customWidth="1"/>
    <col min="13318" max="13318" width="73.5703125" style="275" customWidth="1"/>
    <col min="13319" max="13319" width="4.5703125" style="275" customWidth="1"/>
    <col min="13320" max="13320" width="24.140625" style="275" customWidth="1"/>
    <col min="13321" max="13321" width="5.140625" style="275" customWidth="1"/>
    <col min="13322" max="13322" width="10.7109375" style="275" customWidth="1"/>
    <col min="13323" max="13568" width="9.140625" style="275"/>
    <col min="13569" max="13570" width="1.42578125" style="275" customWidth="1"/>
    <col min="13571" max="13571" width="3.5703125" style="275" customWidth="1"/>
    <col min="13572" max="13572" width="8.5703125" style="275" customWidth="1"/>
    <col min="13573" max="13573" width="6.28515625" style="275" customWidth="1"/>
    <col min="13574" max="13574" width="73.5703125" style="275" customWidth="1"/>
    <col min="13575" max="13575" width="4.5703125" style="275" customWidth="1"/>
    <col min="13576" max="13576" width="24.140625" style="275" customWidth="1"/>
    <col min="13577" max="13577" width="5.140625" style="275" customWidth="1"/>
    <col min="13578" max="13578" width="10.7109375" style="275" customWidth="1"/>
    <col min="13579" max="13824" width="9.140625" style="275"/>
    <col min="13825" max="13826" width="1.42578125" style="275" customWidth="1"/>
    <col min="13827" max="13827" width="3.5703125" style="275" customWidth="1"/>
    <col min="13828" max="13828" width="8.5703125" style="275" customWidth="1"/>
    <col min="13829" max="13829" width="6.28515625" style="275" customWidth="1"/>
    <col min="13830" max="13830" width="73.5703125" style="275" customWidth="1"/>
    <col min="13831" max="13831" width="4.5703125" style="275" customWidth="1"/>
    <col min="13832" max="13832" width="24.140625" style="275" customWidth="1"/>
    <col min="13833" max="13833" width="5.140625" style="275" customWidth="1"/>
    <col min="13834" max="13834" width="10.7109375" style="275" customWidth="1"/>
    <col min="13835" max="14080" width="9.140625" style="275"/>
    <col min="14081" max="14082" width="1.42578125" style="275" customWidth="1"/>
    <col min="14083" max="14083" width="3.5703125" style="275" customWidth="1"/>
    <col min="14084" max="14084" width="8.5703125" style="275" customWidth="1"/>
    <col min="14085" max="14085" width="6.28515625" style="275" customWidth="1"/>
    <col min="14086" max="14086" width="73.5703125" style="275" customWidth="1"/>
    <col min="14087" max="14087" width="4.5703125" style="275" customWidth="1"/>
    <col min="14088" max="14088" width="24.140625" style="275" customWidth="1"/>
    <col min="14089" max="14089" width="5.140625" style="275" customWidth="1"/>
    <col min="14090" max="14090" width="10.7109375" style="275" customWidth="1"/>
    <col min="14091" max="14336" width="9.140625" style="275"/>
    <col min="14337" max="14338" width="1.42578125" style="275" customWidth="1"/>
    <col min="14339" max="14339" width="3.5703125" style="275" customWidth="1"/>
    <col min="14340" max="14340" width="8.5703125" style="275" customWidth="1"/>
    <col min="14341" max="14341" width="6.28515625" style="275" customWidth="1"/>
    <col min="14342" max="14342" width="73.5703125" style="275" customWidth="1"/>
    <col min="14343" max="14343" width="4.5703125" style="275" customWidth="1"/>
    <col min="14344" max="14344" width="24.140625" style="275" customWidth="1"/>
    <col min="14345" max="14345" width="5.140625" style="275" customWidth="1"/>
    <col min="14346" max="14346" width="10.7109375" style="275" customWidth="1"/>
    <col min="14347" max="14592" width="9.140625" style="275"/>
    <col min="14593" max="14594" width="1.42578125" style="275" customWidth="1"/>
    <col min="14595" max="14595" width="3.5703125" style="275" customWidth="1"/>
    <col min="14596" max="14596" width="8.5703125" style="275" customWidth="1"/>
    <col min="14597" max="14597" width="6.28515625" style="275" customWidth="1"/>
    <col min="14598" max="14598" width="73.5703125" style="275" customWidth="1"/>
    <col min="14599" max="14599" width="4.5703125" style="275" customWidth="1"/>
    <col min="14600" max="14600" width="24.140625" style="275" customWidth="1"/>
    <col min="14601" max="14601" width="5.140625" style="275" customWidth="1"/>
    <col min="14602" max="14602" width="10.7109375" style="275" customWidth="1"/>
    <col min="14603" max="14848" width="9.140625" style="275"/>
    <col min="14849" max="14850" width="1.42578125" style="275" customWidth="1"/>
    <col min="14851" max="14851" width="3.5703125" style="275" customWidth="1"/>
    <col min="14852" max="14852" width="8.5703125" style="275" customWidth="1"/>
    <col min="14853" max="14853" width="6.28515625" style="275" customWidth="1"/>
    <col min="14854" max="14854" width="73.5703125" style="275" customWidth="1"/>
    <col min="14855" max="14855" width="4.5703125" style="275" customWidth="1"/>
    <col min="14856" max="14856" width="24.140625" style="275" customWidth="1"/>
    <col min="14857" max="14857" width="5.140625" style="275" customWidth="1"/>
    <col min="14858" max="14858" width="10.7109375" style="275" customWidth="1"/>
    <col min="14859" max="15104" width="9.140625" style="275"/>
    <col min="15105" max="15106" width="1.42578125" style="275" customWidth="1"/>
    <col min="15107" max="15107" width="3.5703125" style="275" customWidth="1"/>
    <col min="15108" max="15108" width="8.5703125" style="275" customWidth="1"/>
    <col min="15109" max="15109" width="6.28515625" style="275" customWidth="1"/>
    <col min="15110" max="15110" width="73.5703125" style="275" customWidth="1"/>
    <col min="15111" max="15111" width="4.5703125" style="275" customWidth="1"/>
    <col min="15112" max="15112" width="24.140625" style="275" customWidth="1"/>
    <col min="15113" max="15113" width="5.140625" style="275" customWidth="1"/>
    <col min="15114" max="15114" width="10.7109375" style="275" customWidth="1"/>
    <col min="15115" max="15360" width="9.140625" style="275"/>
    <col min="15361" max="15362" width="1.42578125" style="275" customWidth="1"/>
    <col min="15363" max="15363" width="3.5703125" style="275" customWidth="1"/>
    <col min="15364" max="15364" width="8.5703125" style="275" customWidth="1"/>
    <col min="15365" max="15365" width="6.28515625" style="275" customWidth="1"/>
    <col min="15366" max="15366" width="73.5703125" style="275" customWidth="1"/>
    <col min="15367" max="15367" width="4.5703125" style="275" customWidth="1"/>
    <col min="15368" max="15368" width="24.140625" style="275" customWidth="1"/>
    <col min="15369" max="15369" width="5.140625" style="275" customWidth="1"/>
    <col min="15370" max="15370" width="10.7109375" style="275" customWidth="1"/>
    <col min="15371" max="15616" width="9.140625" style="275"/>
    <col min="15617" max="15618" width="1.42578125" style="275" customWidth="1"/>
    <col min="15619" max="15619" width="3.5703125" style="275" customWidth="1"/>
    <col min="15620" max="15620" width="8.5703125" style="275" customWidth="1"/>
    <col min="15621" max="15621" width="6.28515625" style="275" customWidth="1"/>
    <col min="15622" max="15622" width="73.5703125" style="275" customWidth="1"/>
    <col min="15623" max="15623" width="4.5703125" style="275" customWidth="1"/>
    <col min="15624" max="15624" width="24.140625" style="275" customWidth="1"/>
    <col min="15625" max="15625" width="5.140625" style="275" customWidth="1"/>
    <col min="15626" max="15626" width="10.7109375" style="275" customWidth="1"/>
    <col min="15627" max="15872" width="9.140625" style="275"/>
    <col min="15873" max="15874" width="1.42578125" style="275" customWidth="1"/>
    <col min="15875" max="15875" width="3.5703125" style="275" customWidth="1"/>
    <col min="15876" max="15876" width="8.5703125" style="275" customWidth="1"/>
    <col min="15877" max="15877" width="6.28515625" style="275" customWidth="1"/>
    <col min="15878" max="15878" width="73.5703125" style="275" customWidth="1"/>
    <col min="15879" max="15879" width="4.5703125" style="275" customWidth="1"/>
    <col min="15880" max="15880" width="24.140625" style="275" customWidth="1"/>
    <col min="15881" max="15881" width="5.140625" style="275" customWidth="1"/>
    <col min="15882" max="15882" width="10.7109375" style="275" customWidth="1"/>
    <col min="15883" max="16128" width="9.140625" style="275"/>
    <col min="16129" max="16130" width="1.42578125" style="275" customWidth="1"/>
    <col min="16131" max="16131" width="3.5703125" style="275" customWidth="1"/>
    <col min="16132" max="16132" width="8.5703125" style="275" customWidth="1"/>
    <col min="16133" max="16133" width="6.28515625" style="275" customWidth="1"/>
    <col min="16134" max="16134" width="73.5703125" style="275" customWidth="1"/>
    <col min="16135" max="16135" width="4.5703125" style="275" customWidth="1"/>
    <col min="16136" max="16136" width="24.140625" style="275" customWidth="1"/>
    <col min="16137" max="16137" width="5.140625" style="275" customWidth="1"/>
    <col min="16138" max="16138" width="10.7109375" style="275" customWidth="1"/>
    <col min="16139" max="16384" width="9.140625" style="275"/>
  </cols>
  <sheetData>
    <row r="1" spans="2:11" ht="15.75" customHeight="1" x14ac:dyDescent="0.2">
      <c r="B1" s="276"/>
      <c r="C1" s="276"/>
      <c r="D1" s="276"/>
      <c r="E1" s="276"/>
      <c r="F1" s="276"/>
      <c r="G1" s="276"/>
      <c r="H1" s="276"/>
      <c r="I1" s="276"/>
      <c r="J1" s="277"/>
      <c r="K1" s="276"/>
    </row>
    <row r="2" spans="2:11" ht="15.75" customHeight="1" x14ac:dyDescent="0.2">
      <c r="B2" s="278"/>
      <c r="C2" s="651" t="s">
        <v>521</v>
      </c>
      <c r="D2" s="651"/>
      <c r="E2" s="651"/>
      <c r="F2" s="651"/>
      <c r="G2" s="651"/>
      <c r="H2" s="651"/>
      <c r="I2" s="651"/>
      <c r="J2" s="651"/>
      <c r="K2" s="651"/>
    </row>
    <row r="3" spans="2:11" ht="15.75" customHeight="1" x14ac:dyDescent="0.2">
      <c r="B3" s="279"/>
      <c r="C3" s="652"/>
      <c r="D3" s="652"/>
      <c r="E3" s="652"/>
      <c r="F3" s="652"/>
      <c r="G3" s="652"/>
      <c r="H3" s="652"/>
      <c r="I3" s="652"/>
      <c r="J3" s="652"/>
      <c r="K3" s="279"/>
    </row>
    <row r="4" spans="2:11" ht="15.75" customHeight="1" x14ac:dyDescent="0.2">
      <c r="B4" s="280"/>
      <c r="C4" s="653" t="s">
        <v>522</v>
      </c>
      <c r="D4" s="653"/>
      <c r="E4" s="653"/>
      <c r="F4" s="653"/>
      <c r="G4" s="653"/>
      <c r="H4" s="653"/>
      <c r="I4" s="653"/>
      <c r="J4" s="653"/>
      <c r="K4" s="281"/>
    </row>
    <row r="5" spans="2:11" ht="15.75" customHeight="1" x14ac:dyDescent="0.2">
      <c r="B5" s="282"/>
      <c r="C5" s="283" t="s">
        <v>26</v>
      </c>
      <c r="D5" s="284" t="s">
        <v>523</v>
      </c>
      <c r="E5" s="285"/>
      <c r="F5" s="286"/>
      <c r="G5" s="286"/>
      <c r="H5" s="286"/>
      <c r="I5" s="286"/>
      <c r="J5" s="287"/>
      <c r="K5" s="286"/>
    </row>
    <row r="6" spans="2:11" ht="15.75" customHeight="1" x14ac:dyDescent="0.2">
      <c r="B6" s="282"/>
      <c r="C6" s="283" t="s">
        <v>26</v>
      </c>
      <c r="D6" s="284" t="s">
        <v>523</v>
      </c>
      <c r="E6" s="286"/>
      <c r="F6" s="286"/>
      <c r="G6" s="286"/>
      <c r="H6" s="286"/>
      <c r="I6" s="286"/>
      <c r="J6" s="287"/>
      <c r="K6" s="286"/>
    </row>
    <row r="7" spans="2:11" ht="15.75" customHeight="1" x14ac:dyDescent="0.2">
      <c r="B7" s="282"/>
      <c r="C7" s="283" t="s">
        <v>26</v>
      </c>
      <c r="D7" s="284" t="s">
        <v>524</v>
      </c>
      <c r="E7" s="286"/>
      <c r="F7" s="286"/>
      <c r="G7" s="286"/>
      <c r="H7" s="286"/>
      <c r="I7" s="286"/>
      <c r="J7" s="287"/>
      <c r="K7" s="286"/>
    </row>
    <row r="8" spans="2:11" ht="15.75" customHeight="1" x14ac:dyDescent="0.2">
      <c r="B8" s="288"/>
      <c r="C8" s="288"/>
      <c r="D8" s="288"/>
      <c r="E8" s="288"/>
      <c r="F8" s="288"/>
      <c r="G8" s="288"/>
      <c r="H8" s="289"/>
      <c r="I8" s="288"/>
      <c r="J8" s="290"/>
      <c r="K8" s="288"/>
    </row>
    <row r="9" spans="2:11" ht="15.75" customHeight="1" x14ac:dyDescent="0.2">
      <c r="B9" s="291"/>
      <c r="C9" s="654" t="s">
        <v>525</v>
      </c>
      <c r="D9" s="654"/>
      <c r="E9" s="654"/>
      <c r="F9" s="654"/>
      <c r="G9" s="654"/>
      <c r="H9" s="654"/>
      <c r="I9" s="654"/>
      <c r="J9" s="654"/>
      <c r="K9" s="654"/>
    </row>
    <row r="10" spans="2:11" ht="15.75" customHeight="1" x14ac:dyDescent="0.2">
      <c r="B10" s="292"/>
      <c r="C10" s="293"/>
      <c r="D10" s="294"/>
      <c r="E10" s="294"/>
      <c r="F10" s="294"/>
      <c r="G10" s="294"/>
      <c r="H10" s="294"/>
      <c r="I10" s="294"/>
      <c r="J10" s="295"/>
      <c r="K10" s="296"/>
    </row>
    <row r="11" spans="2:11" ht="15.75" customHeight="1" x14ac:dyDescent="0.2">
      <c r="B11" s="297"/>
      <c r="C11" s="297"/>
      <c r="D11" s="298">
        <v>1</v>
      </c>
      <c r="E11" s="221" t="s">
        <v>496</v>
      </c>
      <c r="F11" s="220" t="s">
        <v>526</v>
      </c>
      <c r="G11" s="220" t="s">
        <v>498</v>
      </c>
      <c r="H11" s="220" t="s">
        <v>349</v>
      </c>
      <c r="I11" s="222">
        <v>1</v>
      </c>
      <c r="J11" s="223">
        <v>0.33333333333333331</v>
      </c>
      <c r="K11" s="224"/>
    </row>
    <row r="12" spans="2:11" ht="15.75" customHeight="1" x14ac:dyDescent="0.2">
      <c r="B12" s="299"/>
      <c r="C12" s="299"/>
      <c r="D12" s="300">
        <v>2</v>
      </c>
      <c r="E12" s="227" t="s">
        <v>496</v>
      </c>
      <c r="F12" s="227" t="s">
        <v>499</v>
      </c>
      <c r="G12" s="228" t="s">
        <v>498</v>
      </c>
      <c r="H12" s="228" t="s">
        <v>349</v>
      </c>
      <c r="I12" s="229">
        <v>1</v>
      </c>
      <c r="J12" s="241">
        <f t="shared" ref="J12:J22" si="0">J11+TIME(0,I11,0)</f>
        <v>0.33402777777777776</v>
      </c>
      <c r="K12" s="231"/>
    </row>
    <row r="13" spans="2:11" ht="15.75" customHeight="1" x14ac:dyDescent="0.2">
      <c r="B13" s="301"/>
      <c r="C13" s="301"/>
      <c r="D13" s="302">
        <v>3</v>
      </c>
      <c r="E13" s="234" t="s">
        <v>496</v>
      </c>
      <c r="F13" s="235" t="s">
        <v>527</v>
      </c>
      <c r="G13" s="236" t="s">
        <v>498</v>
      </c>
      <c r="H13" s="236" t="s">
        <v>349</v>
      </c>
      <c r="I13" s="237">
        <v>1</v>
      </c>
      <c r="J13" s="238">
        <f t="shared" si="0"/>
        <v>0.3347222222222222</v>
      </c>
      <c r="K13" s="239"/>
    </row>
    <row r="14" spans="2:11" ht="15.75" customHeight="1" x14ac:dyDescent="0.2">
      <c r="B14" s="299"/>
      <c r="C14" s="299"/>
      <c r="D14" s="226">
        <v>3.1</v>
      </c>
      <c r="E14" s="227" t="s">
        <v>496</v>
      </c>
      <c r="F14" s="240" t="s">
        <v>502</v>
      </c>
      <c r="G14" s="228" t="s">
        <v>498</v>
      </c>
      <c r="H14" s="228" t="s">
        <v>349</v>
      </c>
      <c r="I14" s="229">
        <v>1</v>
      </c>
      <c r="J14" s="241">
        <f t="shared" si="0"/>
        <v>0.33541666666666664</v>
      </c>
      <c r="K14" s="231"/>
    </row>
    <row r="15" spans="2:11" ht="15.75" customHeight="1" x14ac:dyDescent="0.2">
      <c r="B15" s="301"/>
      <c r="C15" s="301"/>
      <c r="D15" s="302">
        <v>4</v>
      </c>
      <c r="E15" s="234" t="s">
        <v>496</v>
      </c>
      <c r="F15" s="242" t="s">
        <v>528</v>
      </c>
      <c r="G15" s="236" t="s">
        <v>498</v>
      </c>
      <c r="H15" s="236" t="s">
        <v>349</v>
      </c>
      <c r="I15" s="237">
        <v>1</v>
      </c>
      <c r="J15" s="238">
        <f t="shared" si="0"/>
        <v>0.33611111111111108</v>
      </c>
      <c r="K15" s="239"/>
    </row>
    <row r="16" spans="2:11" ht="15.75" customHeight="1" x14ac:dyDescent="0.2">
      <c r="B16" s="299"/>
      <c r="C16" s="299"/>
      <c r="D16" s="244">
        <v>5</v>
      </c>
      <c r="E16" s="228" t="s">
        <v>228</v>
      </c>
      <c r="F16" s="228" t="s">
        <v>529</v>
      </c>
      <c r="G16" s="228" t="s">
        <v>498</v>
      </c>
      <c r="H16" s="228" t="s">
        <v>349</v>
      </c>
      <c r="I16" s="229">
        <v>1</v>
      </c>
      <c r="J16" s="241">
        <f t="shared" si="0"/>
        <v>0.33680555555555552</v>
      </c>
      <c r="K16" s="231"/>
    </row>
    <row r="17" spans="1:12" ht="15.75" customHeight="1" x14ac:dyDescent="0.2">
      <c r="B17" s="301"/>
      <c r="C17" s="301"/>
      <c r="D17" s="245">
        <v>5.0999999999999996</v>
      </c>
      <c r="E17" s="236" t="s">
        <v>228</v>
      </c>
      <c r="F17" s="235" t="s">
        <v>530</v>
      </c>
      <c r="G17" s="236" t="s">
        <v>498</v>
      </c>
      <c r="H17" s="236" t="s">
        <v>349</v>
      </c>
      <c r="I17" s="237">
        <v>1</v>
      </c>
      <c r="J17" s="238">
        <f t="shared" si="0"/>
        <v>0.33749999999999997</v>
      </c>
      <c r="K17" s="239"/>
    </row>
    <row r="18" spans="1:12" ht="15.75" customHeight="1" x14ac:dyDescent="0.2">
      <c r="B18" s="299"/>
      <c r="C18" s="299"/>
      <c r="D18" s="244">
        <v>5.2</v>
      </c>
      <c r="E18" s="228" t="s">
        <v>228</v>
      </c>
      <c r="F18" s="240" t="s">
        <v>531</v>
      </c>
      <c r="G18" s="228" t="s">
        <v>498</v>
      </c>
      <c r="H18" s="228" t="s">
        <v>349</v>
      </c>
      <c r="I18" s="229">
        <v>0</v>
      </c>
      <c r="J18" s="241">
        <f t="shared" si="0"/>
        <v>0.33819444444444441</v>
      </c>
      <c r="K18" s="231"/>
    </row>
    <row r="19" spans="1:12" ht="15.75" customHeight="1" x14ac:dyDescent="0.2">
      <c r="B19" s="301"/>
      <c r="C19" s="301"/>
      <c r="D19" s="245">
        <v>6</v>
      </c>
      <c r="E19" s="236" t="s">
        <v>5</v>
      </c>
      <c r="F19" s="236" t="s">
        <v>532</v>
      </c>
      <c r="G19" s="236" t="s">
        <v>498</v>
      </c>
      <c r="H19" s="236" t="s">
        <v>349</v>
      </c>
      <c r="I19" s="237">
        <v>1</v>
      </c>
      <c r="J19" s="238">
        <f t="shared" si="0"/>
        <v>0.33819444444444441</v>
      </c>
      <c r="K19" s="239"/>
    </row>
    <row r="20" spans="1:12" ht="15.75" customHeight="1" x14ac:dyDescent="0.2">
      <c r="B20" s="299"/>
      <c r="C20" s="299"/>
      <c r="D20" s="244">
        <v>7</v>
      </c>
      <c r="E20" s="228" t="s">
        <v>5</v>
      </c>
      <c r="F20" s="228" t="s">
        <v>533</v>
      </c>
      <c r="G20" s="228" t="s">
        <v>498</v>
      </c>
      <c r="H20" s="228"/>
      <c r="I20" s="229">
        <v>30</v>
      </c>
      <c r="J20" s="241">
        <f t="shared" si="0"/>
        <v>0.33888888888888885</v>
      </c>
      <c r="K20" s="231"/>
    </row>
    <row r="21" spans="1:12" ht="15.75" customHeight="1" x14ac:dyDescent="0.2">
      <c r="B21" s="301"/>
      <c r="C21" s="301"/>
      <c r="D21" s="245">
        <v>8</v>
      </c>
      <c r="E21" s="236" t="s">
        <v>5</v>
      </c>
      <c r="F21" s="236" t="s">
        <v>533</v>
      </c>
      <c r="G21" s="236" t="s">
        <v>26</v>
      </c>
      <c r="H21" s="236"/>
      <c r="I21" s="237">
        <v>82</v>
      </c>
      <c r="J21" s="238">
        <f t="shared" si="0"/>
        <v>0.35972222222222217</v>
      </c>
      <c r="K21" s="239"/>
    </row>
    <row r="22" spans="1:12" s="297" customFormat="1" ht="15.75" customHeight="1" x14ac:dyDescent="0.2">
      <c r="A22" s="303"/>
      <c r="B22" s="299"/>
      <c r="C22" s="299"/>
      <c r="D22" s="304">
        <v>9</v>
      </c>
      <c r="E22" s="305" t="s">
        <v>496</v>
      </c>
      <c r="F22" s="306" t="s">
        <v>27</v>
      </c>
      <c r="G22" s="305" t="s">
        <v>498</v>
      </c>
      <c r="H22" s="228" t="s">
        <v>349</v>
      </c>
      <c r="I22" s="307"/>
      <c r="J22" s="241">
        <f t="shared" si="0"/>
        <v>0.41666666666666663</v>
      </c>
      <c r="K22" s="308"/>
      <c r="L22" s="309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FFFF"/>
  </sheetPr>
  <dimension ref="A1:J41"/>
  <sheetViews>
    <sheetView topLeftCell="A16" workbookViewId="0">
      <selection activeCell="F12" sqref="F12"/>
    </sheetView>
  </sheetViews>
  <sheetFormatPr defaultRowHeight="12.75" x14ac:dyDescent="0.2"/>
  <cols>
    <col min="1" max="1" width="3.7109375" customWidth="1"/>
    <col min="2" max="2" width="4.85546875" customWidth="1"/>
    <col min="3" max="3" width="3.140625" customWidth="1"/>
    <col min="4" max="4" width="4.42578125" customWidth="1"/>
    <col min="5" max="5" width="47.42578125" customWidth="1"/>
    <col min="6" max="6" width="15.42578125" customWidth="1"/>
  </cols>
  <sheetData>
    <row r="1" spans="1:10" ht="22.5" x14ac:dyDescent="0.2">
      <c r="A1" s="28"/>
      <c r="B1" s="655" t="s">
        <v>11</v>
      </c>
      <c r="C1" s="655"/>
      <c r="D1" s="655"/>
      <c r="E1" s="655"/>
      <c r="F1" s="655"/>
      <c r="G1" s="655"/>
      <c r="H1" s="655"/>
      <c r="I1" s="29"/>
    </row>
    <row r="2" spans="1:10" ht="18" x14ac:dyDescent="0.2">
      <c r="A2" s="30"/>
      <c r="B2" s="658" t="s">
        <v>10</v>
      </c>
      <c r="C2" s="658"/>
      <c r="D2" s="658"/>
      <c r="E2" s="658"/>
      <c r="F2" s="658"/>
      <c r="G2" s="658"/>
      <c r="H2" s="658"/>
      <c r="I2" s="29"/>
    </row>
    <row r="3" spans="1:10" ht="15.75" x14ac:dyDescent="0.2">
      <c r="A3" s="9" t="s">
        <v>26</v>
      </c>
      <c r="B3" s="10" t="s">
        <v>23</v>
      </c>
      <c r="C3" s="22"/>
      <c r="D3" s="24"/>
      <c r="E3" s="25"/>
      <c r="F3" s="11"/>
      <c r="G3" s="11"/>
      <c r="H3" s="19"/>
      <c r="I3" s="26"/>
    </row>
    <row r="4" spans="1:10" ht="15.75" customHeight="1" x14ac:dyDescent="0.2">
      <c r="A4" s="9" t="s">
        <v>26</v>
      </c>
      <c r="B4" s="10" t="s">
        <v>17</v>
      </c>
      <c r="C4" s="22"/>
      <c r="D4" s="24"/>
      <c r="E4" s="25"/>
      <c r="F4" s="11"/>
      <c r="G4" s="11"/>
      <c r="H4" s="19"/>
      <c r="I4" s="26"/>
    </row>
    <row r="5" spans="1:10" ht="15.75" customHeight="1" x14ac:dyDescent="0.2">
      <c r="A5" s="12" t="s">
        <v>26</v>
      </c>
      <c r="B5" s="13" t="s">
        <v>19</v>
      </c>
      <c r="C5" s="23"/>
      <c r="D5" s="24"/>
      <c r="E5" s="25"/>
      <c r="F5" s="14"/>
      <c r="G5" s="14"/>
      <c r="H5" s="20"/>
      <c r="I5" s="27"/>
      <c r="J5" s="7"/>
    </row>
    <row r="6" spans="1:10" ht="15.75" customHeight="1" x14ac:dyDescent="0.2">
      <c r="J6" s="8"/>
    </row>
    <row r="7" spans="1:10" ht="18" x14ac:dyDescent="0.25">
      <c r="A7" s="656" t="str">
        <f>"CAC AGENDA -  " &amp; TEXT(Parameters!B4,"dddd yyyy-mm-dd") &amp; " 18:00 - 19:30"</f>
        <v>CAC AGENDA -  Sunday 2014-07-13 18:00 - 19:30</v>
      </c>
      <c r="B7" s="656"/>
      <c r="C7" s="656"/>
      <c r="D7" s="656"/>
      <c r="E7" s="656"/>
      <c r="F7" s="656"/>
      <c r="G7" s="656"/>
      <c r="H7" s="656"/>
      <c r="I7" s="656"/>
      <c r="J7" s="8"/>
    </row>
    <row r="8" spans="1:10" ht="20.25" x14ac:dyDescent="0.2">
      <c r="A8" s="125"/>
      <c r="B8" s="126"/>
      <c r="C8" s="126"/>
      <c r="D8" s="126"/>
      <c r="E8" s="126"/>
      <c r="F8" s="126"/>
      <c r="G8" s="15"/>
      <c r="H8" s="127" t="s">
        <v>66</v>
      </c>
      <c r="I8" s="21" t="s">
        <v>15</v>
      </c>
    </row>
    <row r="9" spans="1:10" ht="20.25" x14ac:dyDescent="0.2">
      <c r="A9" s="125"/>
      <c r="B9" s="128"/>
      <c r="C9" s="17">
        <v>1</v>
      </c>
      <c r="D9" s="129"/>
      <c r="E9" s="129" t="s">
        <v>18</v>
      </c>
      <c r="F9" s="1" t="s">
        <v>185</v>
      </c>
      <c r="G9" s="15"/>
      <c r="H9" s="130">
        <f>TIME(18,30,0)</f>
        <v>0.77083333333333337</v>
      </c>
      <c r="I9" s="131">
        <v>5</v>
      </c>
    </row>
    <row r="10" spans="1:10" ht="15" customHeight="1" x14ac:dyDescent="0.2">
      <c r="A10" s="125"/>
      <c r="B10" s="128"/>
      <c r="C10" s="1">
        <f t="shared" ref="C10:C15" si="0">C9+1</f>
        <v>2</v>
      </c>
      <c r="D10" s="1" t="s">
        <v>29</v>
      </c>
      <c r="E10" s="132" t="s">
        <v>13</v>
      </c>
      <c r="F10" s="1" t="s">
        <v>185</v>
      </c>
      <c r="G10" s="15"/>
      <c r="H10" s="16">
        <f t="shared" ref="H10:H15" si="1">H9+TIME(0,I9,0)</f>
        <v>0.77430555555555558</v>
      </c>
      <c r="I10" s="131">
        <v>10</v>
      </c>
    </row>
    <row r="11" spans="1:10" ht="20.25" x14ac:dyDescent="0.2">
      <c r="A11" s="125"/>
      <c r="B11" s="128"/>
      <c r="C11" s="1">
        <f t="shared" si="0"/>
        <v>3</v>
      </c>
      <c r="D11" s="1" t="s">
        <v>29</v>
      </c>
      <c r="E11" s="129" t="s">
        <v>12</v>
      </c>
      <c r="F11" s="1" t="s">
        <v>1</v>
      </c>
      <c r="G11" s="15"/>
      <c r="H11" s="16">
        <f t="shared" si="1"/>
        <v>0.78125</v>
      </c>
      <c r="I11" s="131">
        <v>80</v>
      </c>
    </row>
    <row r="12" spans="1:10" ht="20.25" x14ac:dyDescent="0.2">
      <c r="A12" s="125"/>
      <c r="B12" s="128"/>
      <c r="C12" s="1">
        <f t="shared" si="0"/>
        <v>4</v>
      </c>
      <c r="D12" s="1" t="s">
        <v>29</v>
      </c>
      <c r="E12" s="129" t="s">
        <v>74</v>
      </c>
      <c r="F12" s="1" t="s">
        <v>57</v>
      </c>
      <c r="G12" s="15"/>
      <c r="H12" s="16">
        <f t="shared" si="1"/>
        <v>0.83680555555555558</v>
      </c>
      <c r="I12" s="131">
        <v>15</v>
      </c>
    </row>
    <row r="13" spans="1:10" ht="20.25" x14ac:dyDescent="0.2">
      <c r="A13" s="125"/>
      <c r="B13" s="128"/>
      <c r="C13" s="1">
        <f t="shared" si="0"/>
        <v>5</v>
      </c>
      <c r="D13" s="1" t="s">
        <v>29</v>
      </c>
      <c r="E13" s="129" t="s">
        <v>72</v>
      </c>
      <c r="F13" s="1" t="s">
        <v>185</v>
      </c>
      <c r="G13" s="15"/>
      <c r="H13" s="16">
        <f t="shared" si="1"/>
        <v>0.84722222222222221</v>
      </c>
      <c r="I13" s="131">
        <v>10</v>
      </c>
    </row>
    <row r="14" spans="1:10" s="36" customFormat="1" ht="20.25" x14ac:dyDescent="0.2">
      <c r="A14" s="125"/>
      <c r="B14" s="128"/>
      <c r="C14" s="1">
        <f t="shared" si="0"/>
        <v>6</v>
      </c>
      <c r="D14" s="1" t="s">
        <v>5</v>
      </c>
      <c r="E14" s="129" t="s">
        <v>184</v>
      </c>
      <c r="F14" s="1" t="s">
        <v>185</v>
      </c>
      <c r="G14" s="15"/>
      <c r="H14" s="16">
        <f t="shared" si="1"/>
        <v>0.85416666666666663</v>
      </c>
      <c r="I14" s="131">
        <v>30</v>
      </c>
    </row>
    <row r="15" spans="1:10" ht="20.25" x14ac:dyDescent="0.2">
      <c r="A15" s="125"/>
      <c r="B15" s="128"/>
      <c r="C15" s="133">
        <f t="shared" si="0"/>
        <v>7</v>
      </c>
      <c r="D15" s="1" t="s">
        <v>28</v>
      </c>
      <c r="E15" s="129" t="s">
        <v>27</v>
      </c>
      <c r="F15" s="1"/>
      <c r="G15" s="15"/>
      <c r="H15" s="16">
        <f t="shared" si="1"/>
        <v>0.875</v>
      </c>
      <c r="I15" s="131" t="s">
        <v>25</v>
      </c>
    </row>
    <row r="18" spans="1:9" ht="18" x14ac:dyDescent="0.25">
      <c r="A18" s="656" t="str">
        <f>"CAC AGENDA -  " &amp; TEXT(Parameters!B4+4,"dddd yyyy-mm-dd") &amp; " 19:30 - 21:30"</f>
        <v>CAC AGENDA -  Thursday 2014-07-17 19:30 - 21:30</v>
      </c>
      <c r="B18" s="657"/>
      <c r="C18" s="657"/>
      <c r="D18" s="657"/>
      <c r="E18" s="657"/>
      <c r="F18" s="657"/>
      <c r="G18" s="657"/>
      <c r="H18" s="657"/>
      <c r="I18" s="657"/>
    </row>
    <row r="19" spans="1:9" ht="20.25" x14ac:dyDescent="0.2">
      <c r="A19" s="125"/>
      <c r="B19" s="126"/>
      <c r="C19" s="126"/>
      <c r="D19" s="126"/>
      <c r="E19" s="126"/>
      <c r="F19" s="126"/>
      <c r="G19" s="15"/>
      <c r="H19" s="127" t="s">
        <v>66</v>
      </c>
      <c r="I19" s="21" t="s">
        <v>15</v>
      </c>
    </row>
    <row r="20" spans="1:9" ht="20.25" x14ac:dyDescent="0.2">
      <c r="A20" s="125"/>
      <c r="B20" s="128"/>
      <c r="C20" s="17">
        <v>1</v>
      </c>
      <c r="D20" s="129"/>
      <c r="E20" s="129" t="s">
        <v>18</v>
      </c>
      <c r="F20" s="1" t="s">
        <v>185</v>
      </c>
      <c r="G20" s="15"/>
      <c r="H20" s="130">
        <f>TIME(19,30,0)</f>
        <v>0.8125</v>
      </c>
      <c r="I20" s="131">
        <v>5</v>
      </c>
    </row>
    <row r="21" spans="1:9" ht="20.25" x14ac:dyDescent="0.2">
      <c r="A21" s="125"/>
      <c r="B21" s="128"/>
      <c r="C21" s="1">
        <f>C20+1</f>
        <v>2</v>
      </c>
      <c r="D21" s="1" t="s">
        <v>29</v>
      </c>
      <c r="E21" s="132" t="s">
        <v>6</v>
      </c>
      <c r="F21" s="1" t="s">
        <v>183</v>
      </c>
      <c r="G21" s="15"/>
      <c r="H21" s="16">
        <f>H20+TIME(0,I20,0)</f>
        <v>0.81597222222222221</v>
      </c>
      <c r="I21" s="131">
        <v>20</v>
      </c>
    </row>
    <row r="22" spans="1:9" ht="20.25" x14ac:dyDescent="0.2">
      <c r="A22" s="125"/>
      <c r="B22" s="128"/>
      <c r="C22" s="1">
        <f>C21+1</f>
        <v>3</v>
      </c>
      <c r="D22" s="1" t="s">
        <v>29</v>
      </c>
      <c r="E22" s="129" t="s">
        <v>8</v>
      </c>
      <c r="F22" s="1" t="s">
        <v>183</v>
      </c>
      <c r="G22" s="15"/>
      <c r="H22" s="16">
        <f>H21+TIME(0,I21,0)</f>
        <v>0.82986111111111105</v>
      </c>
      <c r="I22" s="131">
        <v>20</v>
      </c>
    </row>
    <row r="23" spans="1:9" ht="20.25" x14ac:dyDescent="0.2">
      <c r="A23" s="125"/>
      <c r="B23" s="128"/>
      <c r="C23" s="1">
        <f>C22+1</f>
        <v>4</v>
      </c>
      <c r="D23" s="1" t="s">
        <v>29</v>
      </c>
      <c r="E23" s="129" t="s">
        <v>7</v>
      </c>
      <c r="F23" s="1" t="s">
        <v>80</v>
      </c>
      <c r="G23" s="15"/>
      <c r="H23" s="16">
        <f>H22+TIME(0,I22,0)</f>
        <v>0.84374999999999989</v>
      </c>
      <c r="I23" s="131">
        <v>40</v>
      </c>
    </row>
    <row r="24" spans="1:9" ht="20.25" x14ac:dyDescent="0.2">
      <c r="A24" s="125"/>
      <c r="B24" s="128"/>
      <c r="C24" s="1">
        <f>C23+1</f>
        <v>5</v>
      </c>
      <c r="D24" s="1" t="s">
        <v>29</v>
      </c>
      <c r="E24" s="129" t="s">
        <v>200</v>
      </c>
      <c r="F24" s="1" t="s">
        <v>185</v>
      </c>
      <c r="G24" s="15"/>
      <c r="H24" s="16">
        <f>H23+TIME(0,I23,0)</f>
        <v>0.87152777777777768</v>
      </c>
      <c r="I24" s="131">
        <v>0</v>
      </c>
    </row>
    <row r="25" spans="1:9" ht="20.25" x14ac:dyDescent="0.2">
      <c r="A25" s="125"/>
      <c r="B25" s="128"/>
      <c r="C25" s="1">
        <f>C24+1</f>
        <v>6</v>
      </c>
      <c r="D25" s="1" t="s">
        <v>9</v>
      </c>
      <c r="E25" s="129" t="s">
        <v>27</v>
      </c>
      <c r="F25" s="1" t="s">
        <v>185</v>
      </c>
      <c r="G25" s="15"/>
      <c r="H25" s="16">
        <f>H24+TIME(0,I24,0)</f>
        <v>0.87152777777777768</v>
      </c>
      <c r="I25" s="131" t="s">
        <v>25</v>
      </c>
    </row>
    <row r="37" ht="15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</sheetData>
  <mergeCells count="4">
    <mergeCell ref="B1:H1"/>
    <mergeCell ref="A18:I18"/>
    <mergeCell ref="A7:I7"/>
    <mergeCell ref="B2:H2"/>
  </mergeCells>
  <phoneticPr fontId="35" type="noConversion"/>
  <printOptions gridLines="1"/>
  <pageMargins left="0.25" right="0.25" top="0.25" bottom="0.75" header="0.5" footer="0.5"/>
  <pageSetup scale="85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9" sqref="F19"/>
    </sheetView>
  </sheetViews>
  <sheetFormatPr defaultRowHeight="15.75" x14ac:dyDescent="0.2"/>
  <cols>
    <col min="1" max="1" width="2.28515625" style="275" customWidth="1"/>
    <col min="2" max="2" width="1.42578125" style="380" customWidth="1"/>
    <col min="3" max="3" width="3.7109375" style="380" customWidth="1"/>
    <col min="4" max="4" width="8.5703125" style="380" customWidth="1"/>
    <col min="5" max="5" width="8.140625" style="380" customWidth="1"/>
    <col min="6" max="6" width="75.85546875" style="380" customWidth="1"/>
    <col min="7" max="7" width="4.5703125" style="380" customWidth="1"/>
    <col min="8" max="8" width="10.7109375" style="380" customWidth="1"/>
    <col min="9" max="9" width="5" style="380" customWidth="1"/>
    <col min="10" max="10" width="10.85546875" style="381" customWidth="1"/>
    <col min="11" max="11" width="14.140625" style="275" customWidth="1"/>
    <col min="12" max="16384" width="9.140625" style="275"/>
  </cols>
  <sheetData>
    <row r="1" spans="2:10" x14ac:dyDescent="0.2">
      <c r="B1" s="310"/>
      <c r="C1" s="310"/>
      <c r="D1" s="310"/>
      <c r="E1" s="310"/>
      <c r="F1" s="310"/>
      <c r="G1" s="310"/>
      <c r="H1" s="310"/>
      <c r="I1" s="310"/>
      <c r="J1" s="275"/>
    </row>
    <row r="2" spans="2:10" ht="18" customHeight="1" x14ac:dyDescent="0.2">
      <c r="B2" s="659" t="s">
        <v>535</v>
      </c>
      <c r="C2" s="659"/>
      <c r="D2" s="659"/>
      <c r="E2" s="659"/>
      <c r="F2" s="659"/>
      <c r="G2" s="659"/>
      <c r="H2" s="659"/>
      <c r="I2" s="659"/>
      <c r="J2" s="275"/>
    </row>
    <row r="3" spans="2:10" ht="18" customHeight="1" x14ac:dyDescent="0.2">
      <c r="B3" s="311"/>
      <c r="C3" s="312"/>
      <c r="D3" s="312"/>
      <c r="E3" s="312"/>
      <c r="F3" s="312"/>
      <c r="G3" s="312"/>
      <c r="H3" s="312"/>
      <c r="I3" s="312"/>
      <c r="J3" s="275"/>
    </row>
    <row r="4" spans="2:10" ht="16.5" customHeight="1" x14ac:dyDescent="0.2">
      <c r="B4" s="660" t="s">
        <v>536</v>
      </c>
      <c r="C4" s="660"/>
      <c r="D4" s="660"/>
      <c r="E4" s="660"/>
      <c r="F4" s="660"/>
      <c r="G4" s="660"/>
      <c r="H4" s="660"/>
      <c r="I4" s="660"/>
      <c r="J4" s="275"/>
    </row>
    <row r="5" spans="2:10" ht="12.75" x14ac:dyDescent="0.2">
      <c r="B5" s="275"/>
      <c r="C5" s="275"/>
      <c r="D5" s="275"/>
      <c r="E5" s="275"/>
      <c r="F5" s="275"/>
      <c r="G5" s="275"/>
      <c r="H5" s="275"/>
      <c r="I5" s="275"/>
      <c r="J5" s="275"/>
    </row>
    <row r="6" spans="2:10" ht="13.9" customHeight="1" x14ac:dyDescent="0.2">
      <c r="B6" s="313"/>
      <c r="C6" s="283" t="s">
        <v>26</v>
      </c>
      <c r="D6" s="284" t="s">
        <v>537</v>
      </c>
      <c r="E6" s="314"/>
      <c r="F6" s="315"/>
      <c r="G6" s="316"/>
      <c r="H6" s="316"/>
      <c r="I6" s="316"/>
      <c r="J6" s="316"/>
    </row>
    <row r="7" spans="2:10" ht="13.9" customHeight="1" x14ac:dyDescent="0.2">
      <c r="B7" s="317"/>
      <c r="C7" s="317"/>
      <c r="D7" s="317"/>
      <c r="E7" s="317"/>
      <c r="F7" s="317"/>
      <c r="G7" s="317"/>
      <c r="H7" s="318"/>
      <c r="I7" s="317"/>
      <c r="J7" s="319"/>
    </row>
    <row r="8" spans="2:10" ht="18" x14ac:dyDescent="0.2">
      <c r="B8" s="320"/>
      <c r="C8" s="661" t="s">
        <v>538</v>
      </c>
      <c r="D8" s="661"/>
      <c r="E8" s="661"/>
      <c r="F8" s="661"/>
      <c r="G8" s="661"/>
      <c r="H8" s="661"/>
      <c r="I8" s="661"/>
      <c r="J8" s="661"/>
    </row>
    <row r="9" spans="2:10" ht="18" x14ac:dyDescent="0.2">
      <c r="B9" s="321"/>
      <c r="C9" s="322"/>
      <c r="D9" s="323"/>
      <c r="E9" s="323"/>
      <c r="F9" s="323"/>
      <c r="G9" s="323"/>
      <c r="H9" s="323"/>
      <c r="I9" s="323"/>
      <c r="J9" s="324"/>
    </row>
    <row r="10" spans="2:10" x14ac:dyDescent="0.2">
      <c r="B10" s="325"/>
      <c r="C10" s="325"/>
      <c r="D10" s="326">
        <v>1</v>
      </c>
      <c r="E10" s="327" t="s">
        <v>496</v>
      </c>
      <c r="F10" s="328" t="s">
        <v>539</v>
      </c>
      <c r="G10" s="328" t="s">
        <v>498</v>
      </c>
      <c r="H10" s="328" t="s">
        <v>0</v>
      </c>
      <c r="I10" s="329">
        <v>1</v>
      </c>
      <c r="J10" s="330"/>
    </row>
    <row r="11" spans="2:10" x14ac:dyDescent="0.2">
      <c r="B11" s="331"/>
      <c r="C11" s="331"/>
      <c r="D11" s="332">
        <v>2</v>
      </c>
      <c r="E11" s="333" t="s">
        <v>496</v>
      </c>
      <c r="F11" s="334" t="s">
        <v>540</v>
      </c>
      <c r="G11" s="335" t="s">
        <v>498</v>
      </c>
      <c r="H11" s="335" t="s">
        <v>0</v>
      </c>
      <c r="I11" s="336">
        <v>1</v>
      </c>
      <c r="J11" s="337"/>
    </row>
    <row r="12" spans="2:10" x14ac:dyDescent="0.2">
      <c r="B12" s="338"/>
      <c r="C12" s="338"/>
      <c r="D12" s="326">
        <v>3</v>
      </c>
      <c r="E12" s="338" t="s">
        <v>228</v>
      </c>
      <c r="F12" s="339" t="s">
        <v>541</v>
      </c>
      <c r="G12" s="339" t="s">
        <v>498</v>
      </c>
      <c r="H12" s="339" t="s">
        <v>0</v>
      </c>
      <c r="I12" s="340">
        <v>2</v>
      </c>
      <c r="J12" s="341"/>
    </row>
    <row r="13" spans="2:10" x14ac:dyDescent="0.2">
      <c r="B13" s="331"/>
      <c r="C13" s="331"/>
      <c r="D13" s="332">
        <v>4</v>
      </c>
      <c r="E13" s="333" t="s">
        <v>228</v>
      </c>
      <c r="F13" s="342" t="s">
        <v>542</v>
      </c>
      <c r="G13" s="335" t="s">
        <v>498</v>
      </c>
      <c r="H13" s="335" t="s">
        <v>0</v>
      </c>
      <c r="I13" s="336">
        <v>2</v>
      </c>
      <c r="J13" s="337"/>
    </row>
    <row r="14" spans="2:10" x14ac:dyDescent="0.2">
      <c r="B14" s="338"/>
      <c r="C14" s="338"/>
      <c r="D14" s="343">
        <v>5</v>
      </c>
      <c r="E14" s="344" t="s">
        <v>9</v>
      </c>
      <c r="F14" s="345" t="s">
        <v>543</v>
      </c>
      <c r="G14" s="346" t="s">
        <v>498</v>
      </c>
      <c r="H14" s="346" t="s">
        <v>1</v>
      </c>
      <c r="I14" s="347">
        <v>5</v>
      </c>
      <c r="J14" s="341"/>
    </row>
    <row r="15" spans="2:10" x14ac:dyDescent="0.2">
      <c r="B15" s="331"/>
      <c r="C15" s="331"/>
      <c r="D15" s="332">
        <v>6</v>
      </c>
      <c r="E15" s="333" t="s">
        <v>9</v>
      </c>
      <c r="F15" s="342" t="s">
        <v>544</v>
      </c>
      <c r="G15" s="335" t="s">
        <v>498</v>
      </c>
      <c r="H15" s="335" t="s">
        <v>1</v>
      </c>
      <c r="I15" s="336">
        <v>2</v>
      </c>
      <c r="J15" s="337"/>
    </row>
    <row r="16" spans="2:10" x14ac:dyDescent="0.2">
      <c r="B16" s="338"/>
      <c r="C16" s="338"/>
      <c r="D16" s="343">
        <v>7</v>
      </c>
      <c r="E16" s="348" t="s">
        <v>5</v>
      </c>
      <c r="F16" s="345" t="s">
        <v>545</v>
      </c>
      <c r="G16" s="346" t="s">
        <v>498</v>
      </c>
      <c r="H16" s="346" t="s">
        <v>1</v>
      </c>
      <c r="I16" s="347">
        <v>2</v>
      </c>
      <c r="J16" s="341"/>
    </row>
    <row r="17" spans="2:10" x14ac:dyDescent="0.2">
      <c r="B17" s="349"/>
      <c r="C17" s="331"/>
      <c r="D17" s="332">
        <v>8</v>
      </c>
      <c r="E17" s="333" t="s">
        <v>5</v>
      </c>
      <c r="F17" s="342" t="s">
        <v>546</v>
      </c>
      <c r="G17" s="335" t="s">
        <v>498</v>
      </c>
      <c r="H17" s="335" t="s">
        <v>1</v>
      </c>
      <c r="I17" s="336">
        <v>5</v>
      </c>
      <c r="J17" s="337"/>
    </row>
    <row r="18" spans="2:10" x14ac:dyDescent="0.2">
      <c r="B18" s="338"/>
      <c r="C18" s="338"/>
      <c r="D18" s="343">
        <v>9</v>
      </c>
      <c r="E18" s="344" t="s">
        <v>5</v>
      </c>
      <c r="F18" s="344" t="s">
        <v>547</v>
      </c>
      <c r="G18" s="346" t="s">
        <v>498</v>
      </c>
      <c r="H18" s="346" t="s">
        <v>1</v>
      </c>
      <c r="I18" s="347">
        <v>5</v>
      </c>
      <c r="J18" s="341"/>
    </row>
    <row r="19" spans="2:10" x14ac:dyDescent="0.2">
      <c r="B19" s="331"/>
      <c r="C19" s="331"/>
      <c r="D19" s="332">
        <v>10</v>
      </c>
      <c r="E19" s="333" t="s">
        <v>5</v>
      </c>
      <c r="F19" s="350" t="s">
        <v>548</v>
      </c>
      <c r="G19" s="335" t="s">
        <v>498</v>
      </c>
      <c r="H19" s="335" t="s">
        <v>1</v>
      </c>
      <c r="I19" s="336" t="s">
        <v>549</v>
      </c>
      <c r="J19" s="337"/>
    </row>
    <row r="20" spans="2:10" x14ac:dyDescent="0.2">
      <c r="B20" s="338"/>
      <c r="C20" s="338"/>
      <c r="D20" s="343">
        <v>11</v>
      </c>
      <c r="E20" s="344" t="s">
        <v>5</v>
      </c>
      <c r="F20" s="345" t="s">
        <v>550</v>
      </c>
      <c r="G20" s="346" t="s">
        <v>498</v>
      </c>
      <c r="H20" s="346" t="s">
        <v>1</v>
      </c>
      <c r="I20" s="347" t="s">
        <v>549</v>
      </c>
      <c r="J20" s="341"/>
    </row>
    <row r="21" spans="2:10" x14ac:dyDescent="0.2">
      <c r="B21" s="331"/>
      <c r="C21" s="331"/>
      <c r="D21" s="332">
        <v>12</v>
      </c>
      <c r="E21" s="333" t="s">
        <v>5</v>
      </c>
      <c r="F21" s="350" t="s">
        <v>551</v>
      </c>
      <c r="G21" s="335" t="s">
        <v>498</v>
      </c>
      <c r="H21" s="335" t="s">
        <v>1</v>
      </c>
      <c r="I21" s="336" t="s">
        <v>549</v>
      </c>
      <c r="J21" s="337"/>
    </row>
    <row r="22" spans="2:10" x14ac:dyDescent="0.2">
      <c r="B22" s="338"/>
      <c r="C22" s="338"/>
      <c r="D22" s="343">
        <v>13</v>
      </c>
      <c r="E22" s="344" t="s">
        <v>9</v>
      </c>
      <c r="F22" s="345" t="s">
        <v>27</v>
      </c>
      <c r="G22" s="346" t="s">
        <v>498</v>
      </c>
      <c r="H22" s="346" t="s">
        <v>1</v>
      </c>
      <c r="I22" s="347" t="s">
        <v>549</v>
      </c>
      <c r="J22" s="341"/>
    </row>
    <row r="23" spans="2:10" ht="12.75" x14ac:dyDescent="0.2">
      <c r="B23" s="350"/>
      <c r="C23" s="350"/>
      <c r="D23" s="332"/>
      <c r="E23" s="333"/>
      <c r="F23" s="350"/>
      <c r="G23" s="335" t="s">
        <v>498</v>
      </c>
      <c r="H23" s="335" t="s">
        <v>1</v>
      </c>
      <c r="I23" s="336" t="s">
        <v>549</v>
      </c>
      <c r="J23" s="337"/>
    </row>
    <row r="24" spans="2:10" ht="15.6" customHeight="1" x14ac:dyDescent="0.2">
      <c r="B24" s="345"/>
      <c r="C24" s="338"/>
      <c r="D24" s="343"/>
      <c r="E24" s="351"/>
      <c r="F24" s="352"/>
      <c r="G24" s="346" t="s">
        <v>498</v>
      </c>
      <c r="H24" s="346" t="s">
        <v>1</v>
      </c>
      <c r="I24" s="347" t="s">
        <v>549</v>
      </c>
      <c r="J24" s="341"/>
    </row>
    <row r="25" spans="2:10" ht="15.6" customHeight="1" x14ac:dyDescent="0.2">
      <c r="B25" s="350"/>
      <c r="C25" s="331"/>
      <c r="D25" s="332"/>
      <c r="E25" s="333"/>
      <c r="F25" s="353"/>
      <c r="G25" s="335"/>
      <c r="H25" s="335"/>
      <c r="I25" s="336"/>
      <c r="J25" s="337"/>
    </row>
    <row r="26" spans="2:10" x14ac:dyDescent="0.2">
      <c r="B26" s="338"/>
      <c r="C26" s="338"/>
      <c r="D26" s="343"/>
      <c r="E26" s="344"/>
      <c r="F26" s="352" t="s">
        <v>515</v>
      </c>
      <c r="G26" s="346"/>
      <c r="H26" s="346"/>
      <c r="I26" s="347"/>
      <c r="J26" s="341"/>
    </row>
    <row r="27" spans="2:10" x14ac:dyDescent="0.2">
      <c r="B27" s="299"/>
      <c r="C27" s="331"/>
      <c r="D27" s="332"/>
      <c r="E27" s="333"/>
      <c r="F27" s="353" t="s">
        <v>516</v>
      </c>
      <c r="G27" s="335"/>
      <c r="H27" s="335"/>
      <c r="I27" s="336"/>
      <c r="J27" s="337"/>
    </row>
    <row r="28" spans="2:10" x14ac:dyDescent="0.2">
      <c r="B28" s="297"/>
      <c r="C28" s="297"/>
      <c r="D28" s="343"/>
      <c r="E28" s="354"/>
      <c r="F28" s="352"/>
      <c r="G28" s="328"/>
      <c r="H28" s="328"/>
      <c r="I28" s="329"/>
      <c r="J28" s="355"/>
    </row>
    <row r="29" spans="2:10" x14ac:dyDescent="0.2">
      <c r="B29" s="356"/>
      <c r="C29" s="299"/>
      <c r="D29" s="357"/>
      <c r="E29" s="357"/>
      <c r="F29" s="358" t="s">
        <v>517</v>
      </c>
      <c r="G29" s="359"/>
      <c r="H29" s="359"/>
      <c r="I29" s="359"/>
      <c r="J29" s="360"/>
    </row>
    <row r="30" spans="2:10" x14ac:dyDescent="0.2">
      <c r="B30" s="361"/>
      <c r="C30" s="362"/>
      <c r="D30" s="363" t="s">
        <v>25</v>
      </c>
      <c r="E30" s="363"/>
      <c r="F30" s="352" t="s">
        <v>518</v>
      </c>
      <c r="G30" s="364"/>
      <c r="H30" s="364"/>
      <c r="I30" s="364"/>
      <c r="J30" s="355"/>
    </row>
    <row r="31" spans="2:10" ht="15.75" customHeight="1" x14ac:dyDescent="0.2">
      <c r="B31" s="365"/>
      <c r="C31" s="366"/>
      <c r="D31" s="353"/>
      <c r="E31" s="353"/>
      <c r="F31" s="353"/>
      <c r="G31" s="359"/>
      <c r="H31" s="359"/>
      <c r="I31" s="359"/>
      <c r="J31" s="360"/>
    </row>
    <row r="32" spans="2:10" ht="12.75" customHeight="1" x14ac:dyDescent="0.2">
      <c r="B32" s="367"/>
      <c r="C32" s="368"/>
      <c r="D32" s="369"/>
      <c r="E32" s="369"/>
      <c r="F32" s="352"/>
      <c r="G32" s="364"/>
      <c r="H32" s="364"/>
      <c r="I32" s="364"/>
      <c r="J32" s="355"/>
    </row>
    <row r="33" spans="2:10" ht="12.75" customHeight="1" x14ac:dyDescent="0.2">
      <c r="B33" s="359"/>
      <c r="C33" s="365"/>
      <c r="D33" s="370"/>
      <c r="E33" s="370"/>
      <c r="F33" s="353"/>
      <c r="G33" s="359"/>
      <c r="H33" s="359"/>
      <c r="I33" s="359"/>
      <c r="J33" s="360"/>
    </row>
    <row r="34" spans="2:10" ht="12.75" customHeight="1" x14ac:dyDescent="0.2">
      <c r="B34" s="371"/>
      <c r="C34" s="367"/>
      <c r="D34" s="369"/>
      <c r="E34" s="369"/>
      <c r="F34" s="352"/>
      <c r="G34" s="364"/>
      <c r="H34" s="364"/>
      <c r="I34" s="364"/>
      <c r="J34" s="355"/>
    </row>
    <row r="35" spans="2:10" ht="18" x14ac:dyDescent="0.2">
      <c r="B35" s="372"/>
      <c r="C35" s="359"/>
      <c r="D35" s="373"/>
      <c r="E35" s="359"/>
      <c r="F35" s="359"/>
      <c r="G35" s="359"/>
      <c r="H35" s="359"/>
      <c r="I35" s="359"/>
      <c r="J35" s="360"/>
    </row>
    <row r="36" spans="2:10" ht="15.75" customHeight="1" x14ac:dyDescent="0.2">
      <c r="B36" s="374"/>
      <c r="C36" s="371"/>
      <c r="D36" s="375"/>
      <c r="E36" s="376"/>
      <c r="F36" s="377"/>
      <c r="G36" s="376"/>
      <c r="H36" s="376"/>
      <c r="I36" s="378"/>
      <c r="J36" s="379"/>
    </row>
    <row r="37" spans="2:10" ht="18" x14ac:dyDescent="0.2">
      <c r="B37" s="374"/>
      <c r="C37" s="661"/>
      <c r="D37" s="662"/>
      <c r="E37" s="662"/>
      <c r="F37" s="662"/>
      <c r="G37" s="662"/>
      <c r="H37" s="662"/>
      <c r="I37" s="662"/>
      <c r="J37" s="662"/>
    </row>
    <row r="38" spans="2:10" ht="15.75" customHeight="1" x14ac:dyDescent="0.2">
      <c r="B38" s="275"/>
      <c r="C38" s="275"/>
      <c r="D38" s="275"/>
      <c r="E38" s="275"/>
      <c r="F38" s="275"/>
      <c r="G38" s="275"/>
      <c r="H38" s="275"/>
      <c r="I38" s="275"/>
      <c r="J38" s="275"/>
    </row>
    <row r="39" spans="2:10" ht="15.75" customHeight="1" x14ac:dyDescent="0.2">
      <c r="B39" s="275"/>
      <c r="C39" s="275"/>
      <c r="D39" s="275"/>
      <c r="E39" s="275"/>
      <c r="F39" s="275"/>
      <c r="G39" s="275"/>
      <c r="H39" s="275"/>
      <c r="I39" s="275"/>
      <c r="J39" s="275"/>
    </row>
    <row r="40" spans="2:10" ht="12.75" x14ac:dyDescent="0.2">
      <c r="B40" s="275"/>
      <c r="C40" s="275"/>
      <c r="D40" s="275"/>
      <c r="E40" s="275"/>
      <c r="F40" s="275"/>
      <c r="G40" s="275"/>
      <c r="H40" s="275"/>
      <c r="I40" s="275"/>
      <c r="J40" s="275"/>
    </row>
    <row r="41" spans="2:10" ht="13.9" customHeight="1" x14ac:dyDescent="0.2">
      <c r="B41" s="275"/>
      <c r="C41" s="275"/>
      <c r="D41" s="275"/>
      <c r="E41" s="275"/>
      <c r="F41" s="275"/>
      <c r="G41" s="275"/>
      <c r="H41" s="275"/>
      <c r="I41" s="275"/>
      <c r="J41" s="275"/>
    </row>
    <row r="42" spans="2:10" ht="13.9" customHeight="1" x14ac:dyDescent="0.2">
      <c r="B42" s="374"/>
      <c r="C42" s="374"/>
      <c r="D42" s="374"/>
      <c r="E42" s="374"/>
      <c r="F42" s="374"/>
      <c r="G42" s="374"/>
      <c r="H42" s="374"/>
      <c r="I42" s="374"/>
      <c r="J42" s="374"/>
    </row>
    <row r="43" spans="2:10" ht="12.75" x14ac:dyDescent="0.2">
      <c r="B43" s="275"/>
      <c r="C43" s="275"/>
      <c r="D43" s="275"/>
      <c r="E43" s="275"/>
      <c r="F43" s="275"/>
      <c r="G43" s="275"/>
      <c r="H43" s="275"/>
      <c r="I43" s="275"/>
      <c r="J43" s="275"/>
    </row>
    <row r="44" spans="2:10" ht="12.75" x14ac:dyDescent="0.2">
      <c r="B44" s="275"/>
      <c r="C44" s="275"/>
      <c r="D44" s="275"/>
      <c r="E44" s="275"/>
      <c r="F44" s="275"/>
      <c r="G44" s="275"/>
      <c r="H44" s="275"/>
      <c r="I44" s="275"/>
      <c r="J44" s="275"/>
    </row>
    <row r="45" spans="2:10" ht="12.75" x14ac:dyDescent="0.2">
      <c r="B45" s="275"/>
      <c r="C45" s="275"/>
      <c r="D45" s="275"/>
      <c r="E45" s="275"/>
      <c r="F45" s="275"/>
      <c r="G45" s="275"/>
      <c r="H45" s="275"/>
      <c r="I45" s="275"/>
      <c r="J45" s="275"/>
    </row>
    <row r="46" spans="2:10" ht="12.75" x14ac:dyDescent="0.2">
      <c r="B46" s="275"/>
      <c r="C46" s="275"/>
      <c r="D46" s="275"/>
      <c r="E46" s="275"/>
      <c r="F46" s="275"/>
      <c r="G46" s="275"/>
      <c r="H46" s="275"/>
      <c r="I46" s="275"/>
      <c r="J46" s="275"/>
    </row>
    <row r="47" spans="2:10" ht="12.75" x14ac:dyDescent="0.2">
      <c r="B47" s="275"/>
      <c r="C47" s="275"/>
      <c r="D47" s="275"/>
      <c r="E47" s="275"/>
      <c r="F47" s="275"/>
      <c r="G47" s="275"/>
      <c r="H47" s="275"/>
      <c r="I47" s="275"/>
      <c r="J47" s="275"/>
    </row>
    <row r="48" spans="2:10" ht="12.75" x14ac:dyDescent="0.2">
      <c r="B48" s="275"/>
      <c r="C48" s="275"/>
      <c r="D48" s="275"/>
      <c r="E48" s="275"/>
      <c r="F48" s="275"/>
      <c r="G48" s="275"/>
      <c r="H48" s="275"/>
      <c r="I48" s="275"/>
      <c r="J48" s="275"/>
    </row>
    <row r="49" spans="2:10" ht="12.75" x14ac:dyDescent="0.2">
      <c r="B49" s="275"/>
      <c r="C49" s="275"/>
      <c r="D49" s="275"/>
      <c r="E49" s="275"/>
      <c r="F49" s="275"/>
      <c r="G49" s="275"/>
      <c r="H49" s="275"/>
      <c r="I49" s="275"/>
      <c r="J49" s="275"/>
    </row>
    <row r="50" spans="2:10" ht="12.75" x14ac:dyDescent="0.2">
      <c r="B50" s="275"/>
      <c r="C50" s="275"/>
      <c r="D50" s="275"/>
      <c r="E50" s="275"/>
      <c r="F50" s="275"/>
      <c r="G50" s="275"/>
      <c r="H50" s="275"/>
      <c r="I50" s="275"/>
      <c r="J50" s="275"/>
    </row>
    <row r="51" spans="2:10" ht="12.75" x14ac:dyDescent="0.2">
      <c r="B51" s="275"/>
      <c r="C51" s="275"/>
      <c r="D51" s="275"/>
      <c r="E51" s="275"/>
      <c r="F51" s="275"/>
      <c r="G51" s="275"/>
      <c r="H51" s="275"/>
      <c r="I51" s="275"/>
      <c r="J51" s="275"/>
    </row>
    <row r="52" spans="2:10" ht="12.75" x14ac:dyDescent="0.2">
      <c r="B52" s="275"/>
      <c r="C52" s="275"/>
      <c r="D52" s="275"/>
      <c r="E52" s="275"/>
      <c r="F52" s="275"/>
      <c r="G52" s="275"/>
      <c r="H52" s="275"/>
      <c r="I52" s="275"/>
      <c r="J52" s="275"/>
    </row>
    <row r="53" spans="2:10" ht="12.75" x14ac:dyDescent="0.2">
      <c r="B53" s="275"/>
      <c r="C53" s="275"/>
      <c r="D53" s="275"/>
      <c r="E53" s="275"/>
      <c r="F53" s="275"/>
      <c r="G53" s="275"/>
      <c r="H53" s="275"/>
      <c r="I53" s="275"/>
      <c r="J53" s="275"/>
    </row>
    <row r="54" spans="2:10" ht="12.75" x14ac:dyDescent="0.2">
      <c r="B54" s="275"/>
      <c r="C54" s="275"/>
      <c r="D54" s="275"/>
      <c r="E54" s="275"/>
      <c r="F54" s="275"/>
      <c r="G54" s="275"/>
      <c r="H54" s="275"/>
      <c r="I54" s="275"/>
      <c r="J54" s="275"/>
    </row>
    <row r="55" spans="2:10" ht="12.75" x14ac:dyDescent="0.2">
      <c r="B55" s="275"/>
      <c r="C55" s="275"/>
      <c r="D55" s="275"/>
      <c r="E55" s="275"/>
      <c r="F55" s="275"/>
      <c r="G55" s="275"/>
      <c r="H55" s="275"/>
      <c r="I55" s="275"/>
      <c r="J55" s="275"/>
    </row>
    <row r="56" spans="2:10" ht="12.75" x14ac:dyDescent="0.2">
      <c r="B56" s="275"/>
      <c r="C56" s="275"/>
      <c r="D56" s="275"/>
      <c r="E56" s="275"/>
      <c r="F56" s="275"/>
      <c r="G56" s="275"/>
      <c r="H56" s="275"/>
      <c r="I56" s="275"/>
      <c r="J56" s="275"/>
    </row>
    <row r="57" spans="2:10" ht="12.75" x14ac:dyDescent="0.2">
      <c r="B57" s="275"/>
      <c r="C57" s="275"/>
      <c r="D57" s="275"/>
      <c r="E57" s="275"/>
      <c r="F57" s="275"/>
      <c r="G57" s="275"/>
      <c r="H57" s="275"/>
      <c r="I57" s="275"/>
      <c r="J57" s="275"/>
    </row>
    <row r="58" spans="2:10" ht="12.75" x14ac:dyDescent="0.2">
      <c r="B58" s="275"/>
      <c r="C58" s="275"/>
      <c r="D58" s="275"/>
      <c r="E58" s="275"/>
      <c r="F58" s="275"/>
      <c r="G58" s="275"/>
      <c r="H58" s="275"/>
      <c r="I58" s="275"/>
      <c r="J58" s="275"/>
    </row>
    <row r="59" spans="2:10" ht="12.75" x14ac:dyDescent="0.2">
      <c r="B59" s="275"/>
      <c r="C59" s="275"/>
      <c r="D59" s="275"/>
      <c r="E59" s="275"/>
      <c r="F59" s="275"/>
      <c r="G59" s="275"/>
      <c r="H59" s="275"/>
      <c r="I59" s="275"/>
      <c r="J59" s="275"/>
    </row>
    <row r="60" spans="2:10" ht="12.75" x14ac:dyDescent="0.2">
      <c r="B60" s="275"/>
      <c r="C60" s="275"/>
      <c r="D60" s="275"/>
      <c r="E60" s="275"/>
      <c r="F60" s="275"/>
      <c r="G60" s="275"/>
      <c r="H60" s="275"/>
      <c r="I60" s="275"/>
      <c r="J60" s="275"/>
    </row>
    <row r="61" spans="2:10" ht="12.75" x14ac:dyDescent="0.2">
      <c r="B61" s="275"/>
      <c r="C61" s="275"/>
      <c r="D61" s="275"/>
      <c r="E61" s="275"/>
      <c r="F61" s="275"/>
      <c r="G61" s="275"/>
      <c r="H61" s="275"/>
      <c r="I61" s="275"/>
      <c r="J61" s="275"/>
    </row>
    <row r="62" spans="2:10" ht="12.75" x14ac:dyDescent="0.2">
      <c r="B62" s="275"/>
      <c r="C62" s="275"/>
      <c r="D62" s="275"/>
      <c r="E62" s="275"/>
      <c r="F62" s="275"/>
      <c r="G62" s="275"/>
      <c r="H62" s="275"/>
      <c r="I62" s="275"/>
      <c r="J62" s="275"/>
    </row>
    <row r="63" spans="2:10" ht="12.75" x14ac:dyDescent="0.2">
      <c r="B63" s="275"/>
      <c r="C63" s="275"/>
      <c r="D63" s="275"/>
      <c r="E63" s="275"/>
      <c r="F63" s="275"/>
      <c r="G63" s="275"/>
      <c r="H63" s="275"/>
      <c r="I63" s="275"/>
      <c r="J63" s="275"/>
    </row>
    <row r="64" spans="2:10" ht="12.75" x14ac:dyDescent="0.2">
      <c r="B64" s="275"/>
      <c r="C64" s="275"/>
      <c r="D64" s="275"/>
      <c r="E64" s="275"/>
      <c r="F64" s="275"/>
      <c r="G64" s="275"/>
      <c r="H64" s="275"/>
      <c r="I64" s="275"/>
      <c r="J64" s="275"/>
    </row>
    <row r="65" spans="2:10" ht="12.75" x14ac:dyDescent="0.2">
      <c r="B65" s="275"/>
      <c r="C65" s="275"/>
      <c r="D65" s="275"/>
      <c r="E65" s="275"/>
      <c r="F65" s="275"/>
      <c r="G65" s="275"/>
      <c r="H65" s="275"/>
      <c r="I65" s="275"/>
      <c r="J65" s="275"/>
    </row>
    <row r="66" spans="2:10" ht="12.75" x14ac:dyDescent="0.2">
      <c r="B66" s="275"/>
      <c r="C66" s="275"/>
      <c r="D66" s="275"/>
      <c r="E66" s="275"/>
      <c r="F66" s="275"/>
      <c r="G66" s="275"/>
      <c r="H66" s="275"/>
      <c r="I66" s="275"/>
      <c r="J66" s="275"/>
    </row>
    <row r="67" spans="2:10" ht="12.75" x14ac:dyDescent="0.2">
      <c r="B67" s="275"/>
      <c r="C67" s="275"/>
      <c r="D67" s="275"/>
      <c r="E67" s="275"/>
      <c r="F67" s="275"/>
      <c r="G67" s="275"/>
      <c r="H67" s="275"/>
      <c r="I67" s="275"/>
      <c r="J67" s="275"/>
    </row>
    <row r="68" spans="2:10" ht="12.75" x14ac:dyDescent="0.2">
      <c r="B68" s="275"/>
      <c r="C68" s="275"/>
      <c r="D68" s="275"/>
      <c r="E68" s="275"/>
      <c r="F68" s="275"/>
      <c r="G68" s="275"/>
      <c r="H68" s="275"/>
      <c r="I68" s="275"/>
      <c r="J68" s="275"/>
    </row>
    <row r="69" spans="2:10" ht="12.75" x14ac:dyDescent="0.2">
      <c r="B69" s="275"/>
      <c r="C69" s="275"/>
      <c r="D69" s="275"/>
      <c r="E69" s="275"/>
      <c r="F69" s="275"/>
      <c r="G69" s="275"/>
      <c r="H69" s="275"/>
      <c r="I69" s="275"/>
      <c r="J69" s="275"/>
    </row>
    <row r="70" spans="2:10" ht="12.75" x14ac:dyDescent="0.2">
      <c r="B70" s="275"/>
      <c r="C70" s="275"/>
      <c r="D70" s="275"/>
      <c r="E70" s="275"/>
      <c r="F70" s="275"/>
      <c r="G70" s="275"/>
      <c r="H70" s="275"/>
      <c r="I70" s="275"/>
      <c r="J70" s="275"/>
    </row>
    <row r="71" spans="2:10" ht="12.75" x14ac:dyDescent="0.2">
      <c r="B71" s="275"/>
      <c r="C71" s="275"/>
      <c r="D71" s="275"/>
      <c r="E71" s="275"/>
      <c r="F71" s="275"/>
      <c r="G71" s="275"/>
      <c r="H71" s="275"/>
      <c r="I71" s="275"/>
      <c r="J71" s="275"/>
    </row>
    <row r="72" spans="2:10" ht="12.75" x14ac:dyDescent="0.2">
      <c r="B72" s="275"/>
      <c r="C72" s="275"/>
      <c r="D72" s="275"/>
      <c r="E72" s="275"/>
      <c r="F72" s="275"/>
      <c r="G72" s="275"/>
      <c r="H72" s="275"/>
      <c r="I72" s="275"/>
      <c r="J72" s="275"/>
    </row>
    <row r="73" spans="2:10" ht="12.75" x14ac:dyDescent="0.2">
      <c r="B73" s="275"/>
      <c r="C73" s="275"/>
      <c r="D73" s="275"/>
      <c r="E73" s="275"/>
      <c r="F73" s="275"/>
      <c r="G73" s="275"/>
      <c r="H73" s="275"/>
      <c r="I73" s="275"/>
      <c r="J73" s="275"/>
    </row>
    <row r="74" spans="2:10" ht="12.75" x14ac:dyDescent="0.2">
      <c r="B74" s="275"/>
      <c r="C74" s="275"/>
      <c r="D74" s="275"/>
      <c r="E74" s="275"/>
      <c r="F74" s="275"/>
      <c r="G74" s="275"/>
      <c r="H74" s="275"/>
      <c r="I74" s="275"/>
      <c r="J74" s="275"/>
    </row>
    <row r="75" spans="2:10" ht="12.75" x14ac:dyDescent="0.2">
      <c r="B75" s="275"/>
      <c r="C75" s="275"/>
      <c r="D75" s="275"/>
      <c r="E75" s="275"/>
      <c r="F75" s="275"/>
      <c r="G75" s="275"/>
      <c r="H75" s="275"/>
      <c r="I75" s="275"/>
      <c r="J75" s="275"/>
    </row>
    <row r="76" spans="2:10" ht="12.75" x14ac:dyDescent="0.2">
      <c r="B76" s="275"/>
      <c r="C76" s="275"/>
      <c r="D76" s="275"/>
      <c r="E76" s="275"/>
      <c r="F76" s="275"/>
      <c r="G76" s="275"/>
      <c r="H76" s="275"/>
      <c r="I76" s="275"/>
      <c r="J76" s="275"/>
    </row>
    <row r="77" spans="2:10" ht="12.75" x14ac:dyDescent="0.2">
      <c r="B77" s="275"/>
      <c r="C77" s="275"/>
      <c r="D77" s="275"/>
      <c r="E77" s="275"/>
      <c r="F77" s="275"/>
      <c r="G77" s="275"/>
      <c r="H77" s="275"/>
      <c r="I77" s="275"/>
      <c r="J77" s="275"/>
    </row>
    <row r="78" spans="2:10" ht="12.75" x14ac:dyDescent="0.2">
      <c r="B78" s="275"/>
      <c r="C78" s="275"/>
      <c r="D78" s="275"/>
      <c r="E78" s="275"/>
      <c r="F78" s="275"/>
      <c r="G78" s="275"/>
      <c r="H78" s="275"/>
      <c r="I78" s="275"/>
      <c r="J78" s="275"/>
    </row>
    <row r="79" spans="2:10" ht="12.75" x14ac:dyDescent="0.2">
      <c r="B79" s="275"/>
      <c r="C79" s="275"/>
      <c r="D79" s="275"/>
      <c r="E79" s="275"/>
      <c r="F79" s="275"/>
      <c r="G79" s="275"/>
      <c r="H79" s="275"/>
      <c r="I79" s="275"/>
      <c r="J79" s="275"/>
    </row>
    <row r="80" spans="2:10" ht="12.75" x14ac:dyDescent="0.2">
      <c r="B80" s="275"/>
      <c r="C80" s="275"/>
      <c r="D80" s="275"/>
      <c r="E80" s="275"/>
      <c r="F80" s="275"/>
      <c r="G80" s="275"/>
      <c r="H80" s="275"/>
      <c r="I80" s="275"/>
      <c r="J80" s="275"/>
    </row>
    <row r="81" spans="2:10" ht="12.75" x14ac:dyDescent="0.2">
      <c r="B81" s="275"/>
      <c r="C81" s="275"/>
      <c r="D81" s="275"/>
      <c r="E81" s="275"/>
      <c r="F81" s="275"/>
      <c r="G81" s="275"/>
      <c r="H81" s="275"/>
      <c r="I81" s="275"/>
      <c r="J81" s="275"/>
    </row>
    <row r="82" spans="2:10" ht="12.75" x14ac:dyDescent="0.2">
      <c r="B82" s="275"/>
      <c r="C82" s="275"/>
      <c r="D82" s="275"/>
      <c r="E82" s="275"/>
      <c r="F82" s="275"/>
      <c r="G82" s="275"/>
      <c r="H82" s="275"/>
      <c r="I82" s="275"/>
      <c r="J82" s="275"/>
    </row>
    <row r="83" spans="2:10" ht="12.75" x14ac:dyDescent="0.2">
      <c r="B83" s="275"/>
      <c r="C83" s="275"/>
      <c r="D83" s="275"/>
      <c r="E83" s="275"/>
      <c r="F83" s="275"/>
      <c r="G83" s="275"/>
      <c r="H83" s="275"/>
      <c r="I83" s="275"/>
      <c r="J83" s="275"/>
    </row>
    <row r="84" spans="2:10" ht="12.75" x14ac:dyDescent="0.2">
      <c r="B84" s="275"/>
      <c r="C84" s="275"/>
      <c r="D84" s="275"/>
      <c r="E84" s="275"/>
      <c r="F84" s="275"/>
      <c r="G84" s="275"/>
      <c r="H84" s="275"/>
      <c r="I84" s="275"/>
      <c r="J84" s="275"/>
    </row>
    <row r="85" spans="2:10" ht="12.75" x14ac:dyDescent="0.2">
      <c r="B85" s="275"/>
      <c r="C85" s="275"/>
      <c r="D85" s="275"/>
      <c r="E85" s="275"/>
      <c r="F85" s="275"/>
      <c r="G85" s="275"/>
      <c r="H85" s="275"/>
      <c r="I85" s="275"/>
      <c r="J85" s="275"/>
    </row>
    <row r="86" spans="2:10" ht="12.75" x14ac:dyDescent="0.2">
      <c r="B86" s="275"/>
      <c r="C86" s="275"/>
      <c r="D86" s="275"/>
      <c r="E86" s="275"/>
      <c r="F86" s="275"/>
      <c r="G86" s="275"/>
      <c r="H86" s="275"/>
      <c r="I86" s="275"/>
      <c r="J86" s="275"/>
    </row>
    <row r="87" spans="2:10" ht="12.75" x14ac:dyDescent="0.2">
      <c r="B87" s="275"/>
      <c r="C87" s="275"/>
      <c r="D87" s="275"/>
      <c r="E87" s="275"/>
      <c r="F87" s="275"/>
      <c r="G87" s="275"/>
      <c r="H87" s="275"/>
      <c r="I87" s="275"/>
      <c r="J87" s="275"/>
    </row>
    <row r="88" spans="2:10" ht="12.75" x14ac:dyDescent="0.2">
      <c r="B88" s="275"/>
      <c r="C88" s="275"/>
      <c r="D88" s="275"/>
      <c r="E88" s="275"/>
      <c r="F88" s="275"/>
      <c r="G88" s="275"/>
      <c r="H88" s="275"/>
      <c r="I88" s="275"/>
      <c r="J88" s="275"/>
    </row>
    <row r="89" spans="2:10" ht="12.75" x14ac:dyDescent="0.2">
      <c r="B89" s="275"/>
      <c r="C89" s="275"/>
      <c r="D89" s="275"/>
      <c r="E89" s="275"/>
      <c r="F89" s="275"/>
      <c r="G89" s="275"/>
      <c r="H89" s="275"/>
      <c r="I89" s="275"/>
      <c r="J89" s="275"/>
    </row>
    <row r="90" spans="2:10" ht="12.75" x14ac:dyDescent="0.2">
      <c r="B90" s="275"/>
      <c r="C90" s="275"/>
      <c r="D90" s="275"/>
      <c r="E90" s="275"/>
      <c r="F90" s="275"/>
      <c r="G90" s="275"/>
      <c r="H90" s="275"/>
      <c r="I90" s="275"/>
      <c r="J90" s="275"/>
    </row>
    <row r="91" spans="2:10" ht="12.75" x14ac:dyDescent="0.2">
      <c r="B91" s="275"/>
      <c r="C91" s="275"/>
      <c r="D91" s="275"/>
      <c r="E91" s="275"/>
      <c r="F91" s="275"/>
      <c r="G91" s="275"/>
      <c r="H91" s="275"/>
      <c r="I91" s="275"/>
      <c r="J91" s="275"/>
    </row>
    <row r="92" spans="2:10" ht="12.75" x14ac:dyDescent="0.2">
      <c r="B92" s="275"/>
      <c r="C92" s="275"/>
      <c r="D92" s="275"/>
      <c r="E92" s="275"/>
      <c r="F92" s="275"/>
      <c r="G92" s="275"/>
      <c r="H92" s="275"/>
      <c r="I92" s="275"/>
      <c r="J92" s="275"/>
    </row>
    <row r="93" spans="2:10" ht="12.75" x14ac:dyDescent="0.2">
      <c r="B93" s="275"/>
      <c r="C93" s="275"/>
      <c r="D93" s="275"/>
      <c r="E93" s="275"/>
      <c r="F93" s="275"/>
      <c r="G93" s="275"/>
      <c r="H93" s="275"/>
      <c r="I93" s="275"/>
      <c r="J93" s="275"/>
    </row>
    <row r="94" spans="2:10" ht="12.75" x14ac:dyDescent="0.2">
      <c r="B94" s="275"/>
      <c r="C94" s="275"/>
      <c r="D94" s="275"/>
      <c r="E94" s="275"/>
      <c r="F94" s="275"/>
      <c r="G94" s="275"/>
      <c r="H94" s="275"/>
      <c r="I94" s="275"/>
      <c r="J94" s="275"/>
    </row>
    <row r="95" spans="2:10" ht="12.75" x14ac:dyDescent="0.2">
      <c r="B95" s="275"/>
      <c r="C95" s="275"/>
      <c r="D95" s="275"/>
      <c r="E95" s="275"/>
      <c r="F95" s="275"/>
      <c r="G95" s="275"/>
      <c r="H95" s="275"/>
      <c r="I95" s="275"/>
      <c r="J95" s="275"/>
    </row>
    <row r="96" spans="2:10" ht="12.75" x14ac:dyDescent="0.2">
      <c r="B96" s="275"/>
      <c r="C96" s="275"/>
      <c r="D96" s="275"/>
      <c r="E96" s="275"/>
      <c r="F96" s="275"/>
      <c r="G96" s="275"/>
      <c r="H96" s="275"/>
      <c r="I96" s="275"/>
      <c r="J96" s="275"/>
    </row>
    <row r="97" spans="2:10" ht="12.75" x14ac:dyDescent="0.2">
      <c r="B97" s="275"/>
      <c r="C97" s="275"/>
      <c r="D97" s="275"/>
      <c r="E97" s="275"/>
      <c r="F97" s="275"/>
      <c r="G97" s="275"/>
      <c r="H97" s="275"/>
      <c r="I97" s="275"/>
      <c r="J97" s="275"/>
    </row>
    <row r="98" spans="2:10" ht="12.75" x14ac:dyDescent="0.2">
      <c r="B98" s="275"/>
      <c r="C98" s="275"/>
      <c r="D98" s="275"/>
      <c r="E98" s="275"/>
      <c r="F98" s="275"/>
      <c r="G98" s="275"/>
      <c r="H98" s="275"/>
      <c r="I98" s="275"/>
      <c r="J98" s="275"/>
    </row>
    <row r="99" spans="2:10" ht="12.75" x14ac:dyDescent="0.2">
      <c r="B99" s="275"/>
      <c r="C99" s="275"/>
      <c r="D99" s="275"/>
      <c r="E99" s="275"/>
      <c r="F99" s="275"/>
      <c r="G99" s="275"/>
      <c r="H99" s="275"/>
      <c r="I99" s="275"/>
      <c r="J99" s="275"/>
    </row>
    <row r="100" spans="2:10" ht="12.75" x14ac:dyDescent="0.2">
      <c r="B100" s="275"/>
      <c r="C100" s="275"/>
      <c r="D100" s="275"/>
      <c r="E100" s="275"/>
      <c r="F100" s="275"/>
      <c r="G100" s="275"/>
      <c r="H100" s="275"/>
      <c r="I100" s="275"/>
      <c r="J100" s="275"/>
    </row>
    <row r="101" spans="2:10" ht="12.75" x14ac:dyDescent="0.2">
      <c r="B101" s="275"/>
      <c r="C101" s="275"/>
      <c r="D101" s="275"/>
      <c r="E101" s="275"/>
      <c r="F101" s="275"/>
      <c r="G101" s="275"/>
      <c r="H101" s="275"/>
      <c r="I101" s="275"/>
      <c r="J101" s="275"/>
    </row>
    <row r="102" spans="2:10" ht="12.75" x14ac:dyDescent="0.2">
      <c r="B102" s="275"/>
      <c r="C102" s="275"/>
      <c r="D102" s="275"/>
      <c r="E102" s="275"/>
      <c r="F102" s="275"/>
      <c r="G102" s="275"/>
      <c r="H102" s="275"/>
      <c r="I102" s="275"/>
      <c r="J102" s="275"/>
    </row>
    <row r="103" spans="2:10" ht="12.75" x14ac:dyDescent="0.2">
      <c r="B103" s="275"/>
      <c r="C103" s="275"/>
      <c r="D103" s="275"/>
      <c r="E103" s="275"/>
      <c r="F103" s="275"/>
      <c r="G103" s="275"/>
      <c r="H103" s="275"/>
      <c r="I103" s="275"/>
      <c r="J103" s="275"/>
    </row>
    <row r="104" spans="2:10" ht="12.75" x14ac:dyDescent="0.2">
      <c r="B104" s="275"/>
      <c r="C104" s="275"/>
      <c r="D104" s="275"/>
      <c r="E104" s="275"/>
      <c r="F104" s="275"/>
      <c r="G104" s="275"/>
      <c r="H104" s="275"/>
      <c r="I104" s="275"/>
      <c r="J104" s="275"/>
    </row>
    <row r="105" spans="2:10" ht="12.75" x14ac:dyDescent="0.2">
      <c r="B105" s="275"/>
      <c r="C105" s="275"/>
      <c r="D105" s="275"/>
      <c r="E105" s="275"/>
      <c r="F105" s="275"/>
      <c r="G105" s="275"/>
      <c r="H105" s="275"/>
      <c r="I105" s="275"/>
      <c r="J105" s="275"/>
    </row>
    <row r="106" spans="2:10" ht="12.75" x14ac:dyDescent="0.2">
      <c r="B106" s="275"/>
      <c r="C106" s="275"/>
      <c r="D106" s="275"/>
      <c r="E106" s="275"/>
      <c r="F106" s="275"/>
      <c r="G106" s="275"/>
      <c r="H106" s="275"/>
      <c r="I106" s="275"/>
      <c r="J106" s="275"/>
    </row>
    <row r="107" spans="2:10" ht="12.75" x14ac:dyDescent="0.2">
      <c r="B107" s="275"/>
      <c r="C107" s="275"/>
      <c r="D107" s="275"/>
      <c r="E107" s="275"/>
      <c r="F107" s="275"/>
      <c r="G107" s="275"/>
      <c r="H107" s="275"/>
      <c r="I107" s="275"/>
      <c r="J107" s="275"/>
    </row>
    <row r="108" spans="2:10" ht="12.75" x14ac:dyDescent="0.2">
      <c r="B108" s="275"/>
      <c r="C108" s="275"/>
      <c r="D108" s="275"/>
      <c r="E108" s="275"/>
      <c r="F108" s="275"/>
      <c r="G108" s="275"/>
      <c r="H108" s="275"/>
      <c r="I108" s="275"/>
      <c r="J108" s="275"/>
    </row>
    <row r="109" spans="2:10" ht="12.75" x14ac:dyDescent="0.2">
      <c r="B109" s="275"/>
      <c r="C109" s="275"/>
      <c r="D109" s="275"/>
      <c r="E109" s="275"/>
      <c r="F109" s="275"/>
      <c r="G109" s="275"/>
      <c r="H109" s="275"/>
      <c r="I109" s="275"/>
      <c r="J109" s="275"/>
    </row>
    <row r="110" spans="2:10" ht="12.75" x14ac:dyDescent="0.2">
      <c r="B110" s="275"/>
      <c r="C110" s="275"/>
      <c r="D110" s="275"/>
      <c r="E110" s="275"/>
      <c r="F110" s="275"/>
      <c r="G110" s="275"/>
      <c r="H110" s="275"/>
      <c r="I110" s="275"/>
      <c r="J110" s="275"/>
    </row>
    <row r="111" spans="2:10" ht="12.75" x14ac:dyDescent="0.2">
      <c r="B111" s="275"/>
      <c r="C111" s="275"/>
      <c r="D111" s="275"/>
      <c r="E111" s="275"/>
      <c r="F111" s="275"/>
      <c r="G111" s="275"/>
      <c r="H111" s="275"/>
      <c r="I111" s="275"/>
      <c r="J111" s="275"/>
    </row>
    <row r="112" spans="2:10" ht="12.75" x14ac:dyDescent="0.2">
      <c r="B112" s="275"/>
      <c r="C112" s="275"/>
      <c r="D112" s="275"/>
      <c r="E112" s="275"/>
      <c r="F112" s="275"/>
      <c r="G112" s="275"/>
      <c r="H112" s="275"/>
      <c r="I112" s="275"/>
      <c r="J112" s="275"/>
    </row>
    <row r="113" spans="2:10" ht="12.75" x14ac:dyDescent="0.2">
      <c r="B113" s="275"/>
      <c r="C113" s="275"/>
      <c r="D113" s="275"/>
      <c r="E113" s="275"/>
      <c r="F113" s="275"/>
      <c r="G113" s="275"/>
      <c r="H113" s="275"/>
      <c r="I113" s="275"/>
      <c r="J113" s="275"/>
    </row>
    <row r="114" spans="2:10" ht="12.75" x14ac:dyDescent="0.2">
      <c r="B114" s="275"/>
      <c r="C114" s="275"/>
      <c r="D114" s="275"/>
      <c r="E114" s="275"/>
      <c r="F114" s="275"/>
      <c r="G114" s="275"/>
      <c r="H114" s="275"/>
      <c r="I114" s="275"/>
      <c r="J114" s="275"/>
    </row>
    <row r="115" spans="2:10" ht="12.75" x14ac:dyDescent="0.2">
      <c r="B115" s="275"/>
      <c r="C115" s="275"/>
      <c r="D115" s="275"/>
      <c r="E115" s="275"/>
      <c r="F115" s="275"/>
      <c r="G115" s="275"/>
      <c r="H115" s="275"/>
      <c r="I115" s="275"/>
      <c r="J115" s="275"/>
    </row>
    <row r="116" spans="2:10" ht="12.75" x14ac:dyDescent="0.2">
      <c r="B116" s="275"/>
      <c r="C116" s="275"/>
      <c r="D116" s="275"/>
      <c r="E116" s="275"/>
      <c r="F116" s="275"/>
      <c r="G116" s="275"/>
      <c r="H116" s="275"/>
      <c r="I116" s="275"/>
      <c r="J116" s="275"/>
    </row>
    <row r="117" spans="2:10" ht="12.75" x14ac:dyDescent="0.2">
      <c r="B117" s="275"/>
      <c r="C117" s="275"/>
      <c r="D117" s="275"/>
      <c r="E117" s="275"/>
      <c r="F117" s="275"/>
      <c r="G117" s="275"/>
      <c r="H117" s="275"/>
      <c r="I117" s="275"/>
      <c r="J117" s="275"/>
    </row>
    <row r="118" spans="2:10" ht="12.75" x14ac:dyDescent="0.2">
      <c r="B118" s="275"/>
      <c r="C118" s="275"/>
      <c r="D118" s="275"/>
      <c r="E118" s="275"/>
      <c r="F118" s="275"/>
      <c r="G118" s="275"/>
      <c r="H118" s="275"/>
      <c r="I118" s="275"/>
      <c r="J118" s="275"/>
    </row>
    <row r="119" spans="2:10" ht="12.75" x14ac:dyDescent="0.2">
      <c r="B119" s="275"/>
      <c r="C119" s="275"/>
      <c r="D119" s="275"/>
      <c r="E119" s="275"/>
      <c r="F119" s="275"/>
      <c r="G119" s="275"/>
      <c r="H119" s="275"/>
      <c r="I119" s="275"/>
      <c r="J119" s="275"/>
    </row>
    <row r="120" spans="2:10" ht="12.75" x14ac:dyDescent="0.2">
      <c r="B120" s="275"/>
      <c r="C120" s="275"/>
      <c r="D120" s="275"/>
      <c r="E120" s="275"/>
      <c r="F120" s="275"/>
      <c r="G120" s="275"/>
      <c r="H120" s="275"/>
      <c r="I120" s="275"/>
      <c r="J120" s="275"/>
    </row>
    <row r="121" spans="2:10" ht="12.75" x14ac:dyDescent="0.2">
      <c r="B121" s="275"/>
      <c r="C121" s="275"/>
      <c r="D121" s="275"/>
      <c r="E121" s="275"/>
      <c r="F121" s="275"/>
      <c r="G121" s="275"/>
      <c r="H121" s="275"/>
      <c r="I121" s="275"/>
      <c r="J121" s="275"/>
    </row>
    <row r="122" spans="2:10" ht="12.75" x14ac:dyDescent="0.2">
      <c r="B122" s="275"/>
      <c r="C122" s="275"/>
      <c r="D122" s="275"/>
      <c r="E122" s="275"/>
      <c r="F122" s="275"/>
      <c r="G122" s="275"/>
      <c r="H122" s="275"/>
      <c r="I122" s="275"/>
      <c r="J122" s="275"/>
    </row>
    <row r="123" spans="2:10" ht="12.75" x14ac:dyDescent="0.2">
      <c r="B123" s="275"/>
      <c r="C123" s="275"/>
      <c r="D123" s="275"/>
      <c r="E123" s="275"/>
      <c r="F123" s="275"/>
      <c r="G123" s="275"/>
      <c r="H123" s="275"/>
      <c r="I123" s="275"/>
      <c r="J123" s="275"/>
    </row>
    <row r="124" spans="2:10" ht="12.75" x14ac:dyDescent="0.2">
      <c r="B124" s="275"/>
      <c r="C124" s="275"/>
      <c r="D124" s="275"/>
      <c r="E124" s="275"/>
      <c r="F124" s="275"/>
      <c r="G124" s="275"/>
      <c r="H124" s="275"/>
      <c r="I124" s="275"/>
      <c r="J124" s="275"/>
    </row>
    <row r="125" spans="2:10" ht="12.75" x14ac:dyDescent="0.2">
      <c r="B125" s="275"/>
      <c r="C125" s="275"/>
      <c r="D125" s="275"/>
      <c r="E125" s="275"/>
      <c r="F125" s="275"/>
      <c r="G125" s="275"/>
      <c r="H125" s="275"/>
      <c r="I125" s="275"/>
      <c r="J125" s="275"/>
    </row>
    <row r="126" spans="2:10" ht="12.75" x14ac:dyDescent="0.2">
      <c r="B126" s="275"/>
      <c r="C126" s="275"/>
      <c r="D126" s="275"/>
      <c r="E126" s="275"/>
      <c r="F126" s="275"/>
      <c r="G126" s="275"/>
      <c r="H126" s="275"/>
      <c r="I126" s="275"/>
      <c r="J126" s="275"/>
    </row>
    <row r="127" spans="2:10" ht="12.75" x14ac:dyDescent="0.2">
      <c r="B127" s="275"/>
      <c r="C127" s="275"/>
      <c r="D127" s="275"/>
      <c r="E127" s="275"/>
      <c r="F127" s="275"/>
      <c r="G127" s="275"/>
      <c r="H127" s="275"/>
      <c r="I127" s="275"/>
      <c r="J127" s="275"/>
    </row>
    <row r="128" spans="2:10" ht="12.75" x14ac:dyDescent="0.2">
      <c r="B128" s="275"/>
      <c r="C128" s="275"/>
      <c r="D128" s="275"/>
      <c r="E128" s="275"/>
      <c r="F128" s="275"/>
      <c r="G128" s="275"/>
      <c r="H128" s="275"/>
      <c r="I128" s="275"/>
      <c r="J128" s="275"/>
    </row>
    <row r="129" spans="2:10" ht="12.75" x14ac:dyDescent="0.2">
      <c r="B129" s="275"/>
      <c r="C129" s="275"/>
      <c r="D129" s="275"/>
      <c r="E129" s="275"/>
      <c r="F129" s="275"/>
      <c r="G129" s="275"/>
      <c r="H129" s="275"/>
      <c r="I129" s="275"/>
      <c r="J129" s="275"/>
    </row>
    <row r="130" spans="2:10" ht="12.75" x14ac:dyDescent="0.2">
      <c r="B130" s="275"/>
      <c r="C130" s="275"/>
      <c r="D130" s="275"/>
      <c r="E130" s="275"/>
      <c r="F130" s="275"/>
      <c r="G130" s="275"/>
      <c r="H130" s="275"/>
      <c r="I130" s="275"/>
      <c r="J130" s="275"/>
    </row>
    <row r="131" spans="2:10" ht="12.75" x14ac:dyDescent="0.2">
      <c r="B131" s="275"/>
      <c r="C131" s="275"/>
      <c r="D131" s="275"/>
      <c r="E131" s="275"/>
      <c r="F131" s="275"/>
      <c r="G131" s="275"/>
      <c r="H131" s="275"/>
      <c r="I131" s="275"/>
      <c r="J131" s="275"/>
    </row>
    <row r="132" spans="2:10" ht="12.75" x14ac:dyDescent="0.2">
      <c r="B132" s="275"/>
      <c r="C132" s="275"/>
      <c r="D132" s="275"/>
      <c r="E132" s="275"/>
      <c r="F132" s="275"/>
      <c r="G132" s="275"/>
      <c r="H132" s="275"/>
      <c r="I132" s="275"/>
      <c r="J132" s="275"/>
    </row>
    <row r="133" spans="2:10" ht="12.75" x14ac:dyDescent="0.2">
      <c r="B133" s="275"/>
      <c r="C133" s="275"/>
      <c r="D133" s="275"/>
      <c r="E133" s="275"/>
      <c r="F133" s="275"/>
      <c r="G133" s="275"/>
      <c r="H133" s="275"/>
      <c r="I133" s="275"/>
      <c r="J133" s="275"/>
    </row>
    <row r="134" spans="2:10" ht="12.75" x14ac:dyDescent="0.2">
      <c r="B134" s="275"/>
      <c r="C134" s="275"/>
      <c r="D134" s="275"/>
      <c r="E134" s="275"/>
      <c r="F134" s="275"/>
      <c r="G134" s="275"/>
      <c r="H134" s="275"/>
      <c r="I134" s="275"/>
      <c r="J134" s="275"/>
    </row>
    <row r="135" spans="2:10" ht="12.75" x14ac:dyDescent="0.2">
      <c r="B135" s="275"/>
      <c r="C135" s="275"/>
      <c r="D135" s="275"/>
      <c r="E135" s="275"/>
      <c r="F135" s="275"/>
      <c r="G135" s="275"/>
      <c r="H135" s="275"/>
      <c r="I135" s="275"/>
      <c r="J135" s="275"/>
    </row>
    <row r="136" spans="2:10" ht="12.75" x14ac:dyDescent="0.2">
      <c r="B136" s="275"/>
      <c r="C136" s="275"/>
      <c r="D136" s="275"/>
      <c r="E136" s="275"/>
      <c r="F136" s="275"/>
      <c r="G136" s="275"/>
      <c r="H136" s="275"/>
      <c r="I136" s="275"/>
      <c r="J136" s="275"/>
    </row>
    <row r="137" spans="2:10" ht="12.75" x14ac:dyDescent="0.2">
      <c r="B137" s="275"/>
      <c r="C137" s="275"/>
      <c r="D137" s="275"/>
      <c r="E137" s="275"/>
      <c r="F137" s="275"/>
      <c r="G137" s="275"/>
      <c r="H137" s="275"/>
      <c r="I137" s="275"/>
      <c r="J137" s="275"/>
    </row>
    <row r="138" spans="2:10" ht="12.75" x14ac:dyDescent="0.2">
      <c r="B138" s="275"/>
      <c r="C138" s="275"/>
      <c r="D138" s="275"/>
      <c r="E138" s="275"/>
      <c r="F138" s="275"/>
      <c r="G138" s="275"/>
      <c r="H138" s="275"/>
      <c r="I138" s="275"/>
      <c r="J138" s="275"/>
    </row>
    <row r="139" spans="2:10" ht="12.75" x14ac:dyDescent="0.2">
      <c r="B139" s="275"/>
      <c r="C139" s="275"/>
      <c r="D139" s="275"/>
      <c r="E139" s="275"/>
      <c r="F139" s="275"/>
      <c r="G139" s="275"/>
      <c r="H139" s="275"/>
      <c r="I139" s="275"/>
      <c r="J139" s="275"/>
    </row>
    <row r="140" spans="2:10" ht="12.75" x14ac:dyDescent="0.2">
      <c r="B140" s="275"/>
      <c r="C140" s="275"/>
      <c r="D140" s="275"/>
      <c r="E140" s="275"/>
      <c r="F140" s="275"/>
      <c r="G140" s="275"/>
      <c r="H140" s="275"/>
      <c r="I140" s="275"/>
      <c r="J140" s="275"/>
    </row>
    <row r="141" spans="2:10" ht="12.75" x14ac:dyDescent="0.2">
      <c r="B141" s="275"/>
      <c r="C141" s="275"/>
      <c r="D141" s="275"/>
      <c r="E141" s="275"/>
      <c r="F141" s="275"/>
      <c r="G141" s="275"/>
      <c r="H141" s="275"/>
      <c r="I141" s="275"/>
      <c r="J141" s="275"/>
    </row>
    <row r="142" spans="2:10" ht="12.75" x14ac:dyDescent="0.2">
      <c r="B142" s="275"/>
      <c r="C142" s="275"/>
      <c r="D142" s="275"/>
      <c r="E142" s="275"/>
      <c r="F142" s="275"/>
      <c r="G142" s="275"/>
      <c r="H142" s="275"/>
      <c r="I142" s="275"/>
      <c r="J142" s="275"/>
    </row>
    <row r="143" spans="2:10" ht="12.75" x14ac:dyDescent="0.2">
      <c r="B143" s="275"/>
      <c r="C143" s="275"/>
      <c r="D143" s="275"/>
      <c r="E143" s="275"/>
      <c r="F143" s="275"/>
      <c r="G143" s="275"/>
      <c r="H143" s="275"/>
      <c r="I143" s="275"/>
      <c r="J143" s="275"/>
    </row>
    <row r="144" spans="2:10" ht="12.75" x14ac:dyDescent="0.2">
      <c r="B144" s="275"/>
      <c r="C144" s="275"/>
      <c r="D144" s="275"/>
      <c r="E144" s="275"/>
      <c r="F144" s="275"/>
      <c r="G144" s="275"/>
      <c r="H144" s="275"/>
      <c r="I144" s="275"/>
      <c r="J144" s="275"/>
    </row>
    <row r="145" spans="2:10" ht="12.75" x14ac:dyDescent="0.2">
      <c r="B145" s="275"/>
      <c r="C145" s="275"/>
      <c r="D145" s="275"/>
      <c r="E145" s="275"/>
      <c r="F145" s="275"/>
      <c r="G145" s="275"/>
      <c r="H145" s="275"/>
      <c r="I145" s="275"/>
      <c r="J145" s="275"/>
    </row>
    <row r="146" spans="2:10" ht="12.75" x14ac:dyDescent="0.2">
      <c r="B146" s="275"/>
      <c r="C146" s="275"/>
      <c r="D146" s="275"/>
      <c r="E146" s="275"/>
      <c r="F146" s="275"/>
      <c r="G146" s="275"/>
      <c r="H146" s="275"/>
      <c r="I146" s="275"/>
      <c r="J146" s="275"/>
    </row>
    <row r="147" spans="2:10" ht="12.75" x14ac:dyDescent="0.2">
      <c r="B147" s="275"/>
      <c r="C147" s="275"/>
      <c r="D147" s="275"/>
      <c r="E147" s="275"/>
      <c r="F147" s="275"/>
      <c r="G147" s="275"/>
      <c r="H147" s="275"/>
      <c r="I147" s="275"/>
      <c r="J147" s="275"/>
    </row>
    <row r="148" spans="2:10" ht="12.75" x14ac:dyDescent="0.2">
      <c r="B148" s="275"/>
      <c r="C148" s="275"/>
      <c r="D148" s="275"/>
      <c r="E148" s="275"/>
      <c r="F148" s="275"/>
      <c r="G148" s="275"/>
      <c r="H148" s="275"/>
      <c r="I148" s="275"/>
      <c r="J148" s="275"/>
    </row>
    <row r="149" spans="2:10" ht="12.75" x14ac:dyDescent="0.2">
      <c r="B149" s="275"/>
      <c r="C149" s="275"/>
      <c r="D149" s="275"/>
      <c r="E149" s="275"/>
      <c r="F149" s="275"/>
      <c r="G149" s="275"/>
      <c r="H149" s="275"/>
      <c r="I149" s="275"/>
      <c r="J149" s="275"/>
    </row>
    <row r="150" spans="2:10" ht="12.75" x14ac:dyDescent="0.2">
      <c r="B150" s="275"/>
      <c r="C150" s="275"/>
      <c r="D150" s="275"/>
      <c r="E150" s="275"/>
      <c r="F150" s="275"/>
      <c r="G150" s="275"/>
      <c r="H150" s="275"/>
      <c r="I150" s="275"/>
      <c r="J150" s="275"/>
    </row>
    <row r="151" spans="2:10" ht="12.75" x14ac:dyDescent="0.2">
      <c r="B151" s="275"/>
      <c r="C151" s="275"/>
      <c r="D151" s="275"/>
      <c r="E151" s="275"/>
      <c r="F151" s="275"/>
      <c r="G151" s="275"/>
      <c r="H151" s="275"/>
      <c r="I151" s="275"/>
      <c r="J151" s="275"/>
    </row>
    <row r="152" spans="2:10" ht="12.75" x14ac:dyDescent="0.2">
      <c r="B152" s="275"/>
      <c r="C152" s="275"/>
      <c r="D152" s="275"/>
      <c r="E152" s="275"/>
      <c r="F152" s="275"/>
      <c r="G152" s="275"/>
      <c r="H152" s="275"/>
      <c r="I152" s="275"/>
      <c r="J152" s="275"/>
    </row>
    <row r="153" spans="2:10" ht="12.75" x14ac:dyDescent="0.2">
      <c r="B153" s="275"/>
      <c r="C153" s="275"/>
      <c r="D153" s="275"/>
      <c r="E153" s="275"/>
      <c r="F153" s="275"/>
      <c r="G153" s="275"/>
      <c r="H153" s="275"/>
      <c r="I153" s="275"/>
      <c r="J153" s="275"/>
    </row>
    <row r="154" spans="2:10" ht="12.75" x14ac:dyDescent="0.2">
      <c r="B154" s="275"/>
      <c r="C154" s="275"/>
      <c r="D154" s="275"/>
      <c r="E154" s="275"/>
      <c r="F154" s="275"/>
      <c r="G154" s="275"/>
      <c r="H154" s="275"/>
      <c r="I154" s="275"/>
      <c r="J154" s="275"/>
    </row>
    <row r="155" spans="2:10" ht="12.75" x14ac:dyDescent="0.2">
      <c r="B155" s="275"/>
      <c r="C155" s="275"/>
      <c r="D155" s="275"/>
      <c r="E155" s="275"/>
      <c r="F155" s="275"/>
      <c r="G155" s="275"/>
      <c r="H155" s="275"/>
      <c r="I155" s="275"/>
      <c r="J155" s="275"/>
    </row>
    <row r="156" spans="2:10" ht="12.75" x14ac:dyDescent="0.2">
      <c r="B156" s="275"/>
      <c r="C156" s="275"/>
      <c r="D156" s="275"/>
      <c r="E156" s="275"/>
      <c r="F156" s="275"/>
      <c r="G156" s="275"/>
      <c r="H156" s="275"/>
      <c r="I156" s="275"/>
      <c r="J156" s="275"/>
    </row>
    <row r="157" spans="2:10" ht="12.75" x14ac:dyDescent="0.2">
      <c r="B157" s="275"/>
      <c r="C157" s="275"/>
      <c r="D157" s="275"/>
      <c r="E157" s="275"/>
      <c r="F157" s="275"/>
      <c r="G157" s="275"/>
      <c r="H157" s="275"/>
      <c r="I157" s="275"/>
      <c r="J157" s="275"/>
    </row>
    <row r="158" spans="2:10" ht="12.75" x14ac:dyDescent="0.2">
      <c r="B158" s="275"/>
      <c r="C158" s="275"/>
      <c r="D158" s="275"/>
      <c r="E158" s="275"/>
      <c r="F158" s="275"/>
      <c r="G158" s="275"/>
      <c r="H158" s="275"/>
      <c r="I158" s="275"/>
      <c r="J158" s="275"/>
    </row>
    <row r="159" spans="2:10" ht="12.75" x14ac:dyDescent="0.2">
      <c r="B159" s="275"/>
      <c r="C159" s="275"/>
      <c r="D159" s="275"/>
      <c r="E159" s="275"/>
      <c r="F159" s="275"/>
      <c r="G159" s="275"/>
      <c r="H159" s="275"/>
      <c r="I159" s="275"/>
      <c r="J159" s="275"/>
    </row>
    <row r="160" spans="2:10" ht="12.75" x14ac:dyDescent="0.2">
      <c r="B160" s="275"/>
      <c r="C160" s="275"/>
      <c r="D160" s="275"/>
      <c r="E160" s="275"/>
      <c r="F160" s="275"/>
      <c r="G160" s="275"/>
      <c r="H160" s="275"/>
      <c r="I160" s="275"/>
      <c r="J160" s="275"/>
    </row>
    <row r="161" spans="2:10" ht="12.75" x14ac:dyDescent="0.2">
      <c r="B161" s="275"/>
      <c r="C161" s="275"/>
      <c r="D161" s="275"/>
      <c r="E161" s="275"/>
      <c r="F161" s="275"/>
      <c r="G161" s="275"/>
      <c r="H161" s="275"/>
      <c r="I161" s="275"/>
      <c r="J161" s="275"/>
    </row>
    <row r="162" spans="2:10" ht="12.75" x14ac:dyDescent="0.2">
      <c r="B162" s="275"/>
      <c r="C162" s="275"/>
      <c r="D162" s="275"/>
      <c r="E162" s="275"/>
      <c r="F162" s="275"/>
      <c r="G162" s="275"/>
      <c r="H162" s="275"/>
      <c r="I162" s="275"/>
      <c r="J162" s="275"/>
    </row>
    <row r="163" spans="2:10" ht="12.75" x14ac:dyDescent="0.2">
      <c r="B163" s="275"/>
      <c r="C163" s="275"/>
      <c r="D163" s="275"/>
      <c r="E163" s="275"/>
      <c r="F163" s="275"/>
      <c r="G163" s="275"/>
      <c r="H163" s="275"/>
      <c r="I163" s="275"/>
      <c r="J163" s="275"/>
    </row>
    <row r="164" spans="2:10" ht="12.75" x14ac:dyDescent="0.2">
      <c r="B164" s="275"/>
      <c r="C164" s="275"/>
      <c r="D164" s="275"/>
      <c r="E164" s="275"/>
      <c r="F164" s="275"/>
      <c r="G164" s="275"/>
      <c r="H164" s="275"/>
      <c r="I164" s="275"/>
      <c r="J164" s="275"/>
    </row>
    <row r="165" spans="2:10" ht="12.75" x14ac:dyDescent="0.2">
      <c r="B165" s="275"/>
      <c r="C165" s="275"/>
      <c r="D165" s="275"/>
      <c r="E165" s="275"/>
      <c r="F165" s="275"/>
      <c r="G165" s="275"/>
      <c r="H165" s="275"/>
      <c r="I165" s="275"/>
      <c r="J165" s="275"/>
    </row>
    <row r="166" spans="2:10" ht="12.75" x14ac:dyDescent="0.2">
      <c r="B166" s="275"/>
      <c r="C166" s="275"/>
      <c r="D166" s="275"/>
      <c r="E166" s="275"/>
      <c r="F166" s="275"/>
      <c r="G166" s="275"/>
      <c r="H166" s="275"/>
      <c r="I166" s="275"/>
      <c r="J166" s="275"/>
    </row>
    <row r="167" spans="2:10" ht="12.75" x14ac:dyDescent="0.2">
      <c r="B167" s="275"/>
      <c r="C167" s="275"/>
      <c r="D167" s="275"/>
      <c r="E167" s="275"/>
      <c r="F167" s="275"/>
      <c r="G167" s="275"/>
      <c r="H167" s="275"/>
      <c r="I167" s="275"/>
      <c r="J167" s="275"/>
    </row>
    <row r="168" spans="2:10" ht="12.75" x14ac:dyDescent="0.2">
      <c r="B168" s="275"/>
      <c r="C168" s="275"/>
      <c r="D168" s="275"/>
      <c r="E168" s="275"/>
      <c r="F168" s="275"/>
      <c r="G168" s="275"/>
      <c r="H168" s="275"/>
      <c r="I168" s="275"/>
      <c r="J168" s="275"/>
    </row>
    <row r="169" spans="2:10" ht="12.75" x14ac:dyDescent="0.2">
      <c r="B169" s="275"/>
      <c r="C169" s="275"/>
      <c r="D169" s="275"/>
      <c r="E169" s="275"/>
      <c r="F169" s="275"/>
      <c r="G169" s="275"/>
      <c r="H169" s="275"/>
      <c r="I169" s="275"/>
      <c r="J169" s="275"/>
    </row>
    <row r="170" spans="2:10" ht="12.75" x14ac:dyDescent="0.2">
      <c r="B170" s="275"/>
      <c r="C170" s="275"/>
      <c r="D170" s="275"/>
      <c r="E170" s="275"/>
      <c r="F170" s="275"/>
      <c r="G170" s="275"/>
      <c r="H170" s="275"/>
      <c r="I170" s="275"/>
      <c r="J170" s="275"/>
    </row>
    <row r="171" spans="2:10" ht="12.75" x14ac:dyDescent="0.2">
      <c r="B171" s="275"/>
      <c r="C171" s="275"/>
      <c r="D171" s="275"/>
      <c r="E171" s="275"/>
      <c r="F171" s="275"/>
      <c r="G171" s="275"/>
      <c r="H171" s="275"/>
      <c r="I171" s="275"/>
      <c r="J171" s="275"/>
    </row>
    <row r="172" spans="2:10" ht="12.75" x14ac:dyDescent="0.2">
      <c r="B172" s="275"/>
      <c r="C172" s="275"/>
      <c r="D172" s="275"/>
      <c r="E172" s="275"/>
      <c r="F172" s="275"/>
      <c r="G172" s="275"/>
      <c r="H172" s="275"/>
      <c r="I172" s="275"/>
      <c r="J172" s="275"/>
    </row>
    <row r="173" spans="2:10" ht="12.75" x14ac:dyDescent="0.2">
      <c r="B173" s="275"/>
      <c r="C173" s="275"/>
      <c r="D173" s="275"/>
      <c r="E173" s="275"/>
      <c r="F173" s="275"/>
      <c r="G173" s="275"/>
      <c r="H173" s="275"/>
      <c r="I173" s="275"/>
      <c r="J173" s="275"/>
    </row>
    <row r="174" spans="2:10" ht="12.75" x14ac:dyDescent="0.2">
      <c r="B174" s="275"/>
      <c r="C174" s="275"/>
      <c r="D174" s="275"/>
      <c r="E174" s="275"/>
      <c r="F174" s="275"/>
      <c r="G174" s="275"/>
      <c r="H174" s="275"/>
      <c r="I174" s="275"/>
      <c r="J174" s="275"/>
    </row>
    <row r="175" spans="2:10" ht="12.75" x14ac:dyDescent="0.2">
      <c r="B175" s="275"/>
      <c r="C175" s="275"/>
      <c r="D175" s="275"/>
      <c r="E175" s="275"/>
      <c r="F175" s="275"/>
      <c r="G175" s="275"/>
      <c r="H175" s="275"/>
      <c r="I175" s="275"/>
      <c r="J175" s="275"/>
    </row>
    <row r="176" spans="2:10" ht="12.75" x14ac:dyDescent="0.2">
      <c r="B176" s="275"/>
      <c r="C176" s="275"/>
      <c r="D176" s="275"/>
      <c r="E176" s="275"/>
      <c r="F176" s="275"/>
      <c r="G176" s="275"/>
      <c r="H176" s="275"/>
      <c r="I176" s="275"/>
      <c r="J176" s="275"/>
    </row>
    <row r="177" spans="2:10" ht="12.75" x14ac:dyDescent="0.2">
      <c r="B177" s="275"/>
      <c r="C177" s="275"/>
      <c r="D177" s="275"/>
      <c r="E177" s="275"/>
      <c r="F177" s="275"/>
      <c r="G177" s="275"/>
      <c r="H177" s="275"/>
      <c r="I177" s="275"/>
      <c r="J177" s="275"/>
    </row>
    <row r="178" spans="2:10" ht="12.75" x14ac:dyDescent="0.2">
      <c r="B178" s="275"/>
      <c r="C178" s="275"/>
      <c r="D178" s="275"/>
      <c r="E178" s="275"/>
      <c r="F178" s="275"/>
      <c r="G178" s="275"/>
      <c r="H178" s="275"/>
      <c r="I178" s="275"/>
      <c r="J178" s="275"/>
    </row>
    <row r="179" spans="2:10" ht="12.75" x14ac:dyDescent="0.2">
      <c r="B179" s="275"/>
      <c r="C179" s="275"/>
      <c r="D179" s="275"/>
      <c r="E179" s="275"/>
      <c r="F179" s="275"/>
      <c r="G179" s="275"/>
      <c r="H179" s="275"/>
      <c r="I179" s="275"/>
      <c r="J179" s="275"/>
    </row>
    <row r="180" spans="2:10" ht="12.75" x14ac:dyDescent="0.2">
      <c r="B180" s="275"/>
      <c r="C180" s="275"/>
      <c r="D180" s="275"/>
      <c r="E180" s="275"/>
      <c r="F180" s="275"/>
      <c r="G180" s="275"/>
      <c r="H180" s="275"/>
      <c r="I180" s="275"/>
      <c r="J180" s="275"/>
    </row>
    <row r="181" spans="2:10" ht="12.75" x14ac:dyDescent="0.2">
      <c r="B181" s="275"/>
      <c r="C181" s="275"/>
      <c r="D181" s="275"/>
      <c r="E181" s="275"/>
      <c r="F181" s="275"/>
      <c r="G181" s="275"/>
      <c r="H181" s="275"/>
      <c r="I181" s="275"/>
      <c r="J181" s="275"/>
    </row>
    <row r="182" spans="2:10" ht="12.75" x14ac:dyDescent="0.2">
      <c r="B182" s="275"/>
      <c r="C182" s="275"/>
      <c r="D182" s="275"/>
      <c r="E182" s="275"/>
      <c r="F182" s="275"/>
      <c r="G182" s="275"/>
      <c r="H182" s="275"/>
      <c r="I182" s="275"/>
      <c r="J182" s="275"/>
    </row>
    <row r="183" spans="2:10" ht="12.75" x14ac:dyDescent="0.2">
      <c r="B183" s="275"/>
      <c r="C183" s="275"/>
      <c r="D183" s="275"/>
      <c r="E183" s="275"/>
      <c r="F183" s="275"/>
      <c r="G183" s="275"/>
      <c r="H183" s="275"/>
      <c r="I183" s="275"/>
      <c r="J183" s="275"/>
    </row>
    <row r="184" spans="2:10" ht="12.75" x14ac:dyDescent="0.2">
      <c r="B184" s="275"/>
      <c r="C184" s="275"/>
      <c r="D184" s="275"/>
      <c r="E184" s="275"/>
      <c r="F184" s="275"/>
      <c r="G184" s="275"/>
      <c r="H184" s="275"/>
      <c r="I184" s="275"/>
      <c r="J184" s="275"/>
    </row>
    <row r="185" spans="2:10" ht="12.75" x14ac:dyDescent="0.2">
      <c r="B185" s="275"/>
      <c r="C185" s="275"/>
      <c r="D185" s="275"/>
      <c r="E185" s="275"/>
      <c r="F185" s="275"/>
      <c r="G185" s="275"/>
      <c r="H185" s="275"/>
      <c r="I185" s="275"/>
      <c r="J185" s="275"/>
    </row>
    <row r="186" spans="2:10" ht="12.75" x14ac:dyDescent="0.2">
      <c r="B186" s="275"/>
      <c r="C186" s="275"/>
      <c r="D186" s="275"/>
      <c r="E186" s="275"/>
      <c r="F186" s="275"/>
      <c r="G186" s="275"/>
      <c r="H186" s="275"/>
      <c r="I186" s="275"/>
      <c r="J186" s="275"/>
    </row>
    <row r="187" spans="2:10" ht="12.75" x14ac:dyDescent="0.2">
      <c r="B187" s="275"/>
      <c r="C187" s="275"/>
      <c r="D187" s="275"/>
      <c r="E187" s="275"/>
      <c r="F187" s="275"/>
      <c r="G187" s="275"/>
      <c r="H187" s="275"/>
      <c r="I187" s="275"/>
      <c r="J187" s="275"/>
    </row>
    <row r="188" spans="2:10" ht="12.75" x14ac:dyDescent="0.2">
      <c r="B188" s="275"/>
      <c r="C188" s="275"/>
      <c r="D188" s="275"/>
      <c r="E188" s="275"/>
      <c r="F188" s="275"/>
      <c r="G188" s="275"/>
      <c r="H188" s="275"/>
      <c r="I188" s="275"/>
      <c r="J188" s="275"/>
    </row>
    <row r="189" spans="2:10" ht="12.75" x14ac:dyDescent="0.2">
      <c r="B189" s="275"/>
      <c r="C189" s="275"/>
      <c r="D189" s="275"/>
      <c r="E189" s="275"/>
      <c r="F189" s="275"/>
      <c r="G189" s="275"/>
      <c r="H189" s="275"/>
      <c r="I189" s="275"/>
      <c r="J189" s="275"/>
    </row>
    <row r="190" spans="2:10" ht="12.75" x14ac:dyDescent="0.2">
      <c r="B190" s="275"/>
      <c r="C190" s="275"/>
      <c r="D190" s="275"/>
      <c r="E190" s="275"/>
      <c r="F190" s="275"/>
      <c r="G190" s="275"/>
      <c r="H190" s="275"/>
      <c r="I190" s="275"/>
      <c r="J190" s="275"/>
    </row>
    <row r="191" spans="2:10" ht="12.75" x14ac:dyDescent="0.2">
      <c r="B191" s="275"/>
      <c r="C191" s="275"/>
      <c r="D191" s="275"/>
      <c r="E191" s="275"/>
      <c r="F191" s="275"/>
      <c r="G191" s="275"/>
      <c r="H191" s="275"/>
      <c r="I191" s="275"/>
      <c r="J191" s="275"/>
    </row>
    <row r="192" spans="2:10" ht="12.75" x14ac:dyDescent="0.2">
      <c r="B192" s="275"/>
      <c r="C192" s="275"/>
      <c r="D192" s="275"/>
      <c r="E192" s="275"/>
      <c r="F192" s="275"/>
      <c r="G192" s="275"/>
      <c r="H192" s="275"/>
      <c r="I192" s="275"/>
      <c r="J192" s="275"/>
    </row>
    <row r="193" spans="2:10" ht="12.75" x14ac:dyDescent="0.2">
      <c r="B193" s="275"/>
      <c r="C193" s="275"/>
      <c r="D193" s="275"/>
      <c r="E193" s="275"/>
      <c r="F193" s="275"/>
      <c r="G193" s="275"/>
      <c r="H193" s="275"/>
      <c r="I193" s="275"/>
      <c r="J193" s="275"/>
    </row>
    <row r="194" spans="2:10" ht="12.75" x14ac:dyDescent="0.2">
      <c r="B194" s="275"/>
      <c r="C194" s="275"/>
      <c r="D194" s="275"/>
      <c r="E194" s="275"/>
      <c r="F194" s="275"/>
      <c r="G194" s="275"/>
      <c r="H194" s="275"/>
      <c r="I194" s="275"/>
      <c r="J194" s="275"/>
    </row>
    <row r="195" spans="2:10" ht="12.75" x14ac:dyDescent="0.2">
      <c r="B195" s="275"/>
      <c r="C195" s="275"/>
      <c r="D195" s="275"/>
      <c r="E195" s="275"/>
      <c r="F195" s="275"/>
      <c r="G195" s="275"/>
      <c r="H195" s="275"/>
      <c r="I195" s="275"/>
      <c r="J195" s="275"/>
    </row>
    <row r="196" spans="2:10" ht="12.75" x14ac:dyDescent="0.2">
      <c r="B196" s="275"/>
      <c r="C196" s="275"/>
      <c r="D196" s="275"/>
      <c r="E196" s="275"/>
      <c r="F196" s="275"/>
      <c r="G196" s="275"/>
      <c r="H196" s="275"/>
      <c r="I196" s="275"/>
      <c r="J196" s="275"/>
    </row>
    <row r="197" spans="2:10" ht="12.75" x14ac:dyDescent="0.2">
      <c r="B197" s="275"/>
      <c r="C197" s="275"/>
      <c r="D197" s="275"/>
      <c r="E197" s="275"/>
      <c r="F197" s="275"/>
      <c r="G197" s="275"/>
      <c r="H197" s="275"/>
      <c r="I197" s="275"/>
      <c r="J197" s="275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I64"/>
  <sheetViews>
    <sheetView showGridLines="0" topLeftCell="B1" zoomScale="75" zoomScaleNormal="75" workbookViewId="0">
      <selection activeCell="M29" sqref="M29"/>
    </sheetView>
  </sheetViews>
  <sheetFormatPr defaultColWidth="8.85546875" defaultRowHeight="15.75" customHeight="1" x14ac:dyDescent="0.2"/>
  <cols>
    <col min="1" max="1" width="3.7109375" style="390" customWidth="1"/>
    <col min="2" max="2" width="8.42578125" style="390" customWidth="1"/>
    <col min="3" max="3" width="6.42578125" style="390" customWidth="1"/>
    <col min="4" max="4" width="86.7109375" style="390" customWidth="1"/>
    <col min="5" max="5" width="3.42578125" style="390" customWidth="1"/>
    <col min="6" max="6" width="10.85546875" style="390" customWidth="1"/>
    <col min="7" max="7" width="5.7109375" style="390" customWidth="1"/>
    <col min="8" max="8" width="9.7109375" style="390" customWidth="1"/>
    <col min="9" max="9" width="1.140625" style="390" customWidth="1"/>
    <col min="10" max="16384" width="8.85546875" style="390"/>
  </cols>
  <sheetData>
    <row r="1" spans="1:9" ht="15.75" customHeight="1" x14ac:dyDescent="0.2">
      <c r="A1" s="473"/>
      <c r="B1" s="473"/>
      <c r="C1" s="473"/>
      <c r="D1" s="473"/>
      <c r="E1" s="473"/>
      <c r="F1" s="473"/>
      <c r="G1" s="473"/>
      <c r="H1" s="472"/>
      <c r="I1" s="471"/>
    </row>
    <row r="2" spans="1:9" ht="15.75" customHeight="1" x14ac:dyDescent="0.2">
      <c r="A2" s="665" t="s">
        <v>611</v>
      </c>
      <c r="B2" s="665"/>
      <c r="C2" s="665"/>
      <c r="D2" s="665"/>
      <c r="E2" s="665"/>
      <c r="F2" s="665"/>
      <c r="G2" s="665"/>
      <c r="H2" s="665"/>
      <c r="I2" s="471"/>
    </row>
    <row r="3" spans="1:9" s="398" customFormat="1" ht="15.75" customHeight="1" x14ac:dyDescent="0.2">
      <c r="A3" s="666" t="s">
        <v>610</v>
      </c>
      <c r="B3" s="666"/>
      <c r="C3" s="666"/>
      <c r="D3" s="666"/>
      <c r="E3" s="666"/>
      <c r="F3" s="666"/>
      <c r="G3" s="666"/>
      <c r="H3" s="666"/>
      <c r="I3" s="399"/>
    </row>
    <row r="4" spans="1:9" ht="15.75" customHeight="1" x14ac:dyDescent="0.2">
      <c r="A4" s="667" t="s">
        <v>609</v>
      </c>
      <c r="B4" s="667"/>
      <c r="C4" s="667"/>
      <c r="D4" s="667"/>
      <c r="E4" s="667"/>
      <c r="F4" s="667"/>
      <c r="G4" s="667"/>
      <c r="H4" s="667"/>
      <c r="I4" s="470"/>
    </row>
    <row r="5" spans="1:9" ht="15.75" customHeight="1" x14ac:dyDescent="0.2">
      <c r="A5" s="468"/>
      <c r="B5" s="469"/>
      <c r="C5" s="466"/>
      <c r="D5" s="465"/>
      <c r="E5" s="465"/>
      <c r="F5" s="465"/>
      <c r="G5" s="465"/>
      <c r="H5" s="464"/>
      <c r="I5" s="463"/>
    </row>
    <row r="6" spans="1:9" ht="15.75" customHeight="1" x14ac:dyDescent="0.2">
      <c r="A6" s="468" t="s">
        <v>26</v>
      </c>
      <c r="B6" s="467"/>
      <c r="C6" s="466"/>
      <c r="D6" s="465"/>
      <c r="E6" s="465"/>
      <c r="F6" s="465"/>
      <c r="G6" s="465"/>
      <c r="H6" s="464"/>
      <c r="I6" s="463"/>
    </row>
    <row r="7" spans="1:9" ht="15.75" customHeight="1" x14ac:dyDescent="0.2">
      <c r="A7" s="446"/>
      <c r="B7" s="447"/>
      <c r="C7" s="663"/>
      <c r="D7" s="663"/>
      <c r="E7" s="663"/>
      <c r="F7" s="663"/>
      <c r="G7" s="663"/>
      <c r="H7" s="663"/>
      <c r="I7" s="663"/>
    </row>
    <row r="8" spans="1:9" ht="15.75" customHeight="1" x14ac:dyDescent="0.2">
      <c r="A8" s="446"/>
      <c r="B8" s="664" t="s">
        <v>608</v>
      </c>
      <c r="C8" s="664"/>
      <c r="D8" s="664"/>
      <c r="E8" s="664"/>
      <c r="F8" s="664"/>
      <c r="G8" s="664"/>
      <c r="H8" s="664"/>
      <c r="I8" s="664"/>
    </row>
    <row r="9" spans="1:9" ht="15.75" customHeight="1" x14ac:dyDescent="0.2">
      <c r="A9" s="445"/>
      <c r="B9" s="444"/>
      <c r="C9" s="442"/>
      <c r="D9" s="442"/>
      <c r="E9" s="442"/>
      <c r="F9" s="442"/>
      <c r="G9" s="442"/>
      <c r="H9" s="443"/>
      <c r="I9" s="442"/>
    </row>
    <row r="10" spans="1:9" ht="15.75" customHeight="1" x14ac:dyDescent="0.2">
      <c r="A10" s="126"/>
      <c r="B10" s="348">
        <v>1</v>
      </c>
      <c r="C10" s="344" t="s">
        <v>496</v>
      </c>
      <c r="D10" s="346" t="s">
        <v>593</v>
      </c>
      <c r="E10" s="346" t="s">
        <v>498</v>
      </c>
      <c r="F10" s="346" t="s">
        <v>0</v>
      </c>
      <c r="G10" s="432">
        <v>1</v>
      </c>
      <c r="H10" s="341">
        <v>0.5625</v>
      </c>
      <c r="I10" s="397"/>
    </row>
    <row r="11" spans="1:9" s="398" customFormat="1" ht="15.75" customHeight="1" x14ac:dyDescent="0.2">
      <c r="A11" s="439"/>
      <c r="B11" s="438">
        <v>2</v>
      </c>
      <c r="C11" s="437" t="s">
        <v>496</v>
      </c>
      <c r="D11" s="433" t="s">
        <v>607</v>
      </c>
      <c r="E11" s="436" t="s">
        <v>498</v>
      </c>
      <c r="F11" s="436" t="s">
        <v>0</v>
      </c>
      <c r="G11" s="435">
        <v>10</v>
      </c>
      <c r="H11" s="423">
        <f t="shared" ref="H11:H16" si="0">H10+TIME(0,G10,0)</f>
        <v>0.56319444444444444</v>
      </c>
      <c r="I11" s="399"/>
    </row>
    <row r="12" spans="1:9" ht="15.75" customHeight="1" x14ac:dyDescent="0.2">
      <c r="A12" s="441"/>
      <c r="B12" s="430">
        <v>3</v>
      </c>
      <c r="C12" s="428" t="s">
        <v>496</v>
      </c>
      <c r="D12" s="421" t="s">
        <v>592</v>
      </c>
      <c r="E12" s="346" t="s">
        <v>498</v>
      </c>
      <c r="F12" s="346" t="s">
        <v>0</v>
      </c>
      <c r="G12" s="432">
        <v>5</v>
      </c>
      <c r="H12" s="341">
        <f t="shared" si="0"/>
        <v>0.57013888888888886</v>
      </c>
      <c r="I12" s="397"/>
    </row>
    <row r="13" spans="1:9" s="398" customFormat="1" ht="15.75" customHeight="1" x14ac:dyDescent="0.2">
      <c r="A13" s="439"/>
      <c r="B13" s="438">
        <v>4</v>
      </c>
      <c r="C13" s="437" t="s">
        <v>228</v>
      </c>
      <c r="D13" s="462" t="s">
        <v>606</v>
      </c>
      <c r="E13" s="436" t="s">
        <v>498</v>
      </c>
      <c r="F13" s="436" t="s">
        <v>0</v>
      </c>
      <c r="G13" s="435">
        <v>5</v>
      </c>
      <c r="H13" s="423">
        <f t="shared" si="0"/>
        <v>0.57361111111111107</v>
      </c>
      <c r="I13" s="399"/>
    </row>
    <row r="14" spans="1:9" s="448" customFormat="1" ht="15.75" customHeight="1" x14ac:dyDescent="0.2">
      <c r="A14" s="460"/>
      <c r="B14" s="459">
        <v>5</v>
      </c>
      <c r="C14" s="458" t="s">
        <v>9</v>
      </c>
      <c r="D14" s="461" t="s">
        <v>603</v>
      </c>
      <c r="E14" s="458" t="s">
        <v>498</v>
      </c>
      <c r="F14" s="458" t="s">
        <v>1</v>
      </c>
      <c r="G14" s="457">
        <v>10</v>
      </c>
      <c r="H14" s="341">
        <f t="shared" si="0"/>
        <v>0.57708333333333328</v>
      </c>
      <c r="I14" s="456"/>
    </row>
    <row r="15" spans="1:9" s="398" customFormat="1" ht="15.75" customHeight="1" x14ac:dyDescent="0.2">
      <c r="A15" s="439"/>
      <c r="B15" s="438">
        <v>6</v>
      </c>
      <c r="C15" s="437" t="s">
        <v>5</v>
      </c>
      <c r="D15" s="426" t="s">
        <v>605</v>
      </c>
      <c r="E15" s="436" t="s">
        <v>498</v>
      </c>
      <c r="F15" s="436" t="s">
        <v>1</v>
      </c>
      <c r="G15" s="435">
        <v>89</v>
      </c>
      <c r="H15" s="423">
        <f t="shared" si="0"/>
        <v>0.5840277777777777</v>
      </c>
      <c r="I15" s="399"/>
    </row>
    <row r="16" spans="1:9" ht="15.75" customHeight="1" x14ac:dyDescent="0.2">
      <c r="A16" s="441"/>
      <c r="B16" s="440">
        <v>7</v>
      </c>
      <c r="C16" s="346" t="s">
        <v>496</v>
      </c>
      <c r="D16" s="346" t="s">
        <v>377</v>
      </c>
      <c r="E16" s="346" t="s">
        <v>498</v>
      </c>
      <c r="F16" s="346" t="s">
        <v>1</v>
      </c>
      <c r="G16" s="432">
        <v>5</v>
      </c>
      <c r="H16" s="341">
        <f t="shared" si="0"/>
        <v>0.64583333333333326</v>
      </c>
      <c r="I16" s="397"/>
    </row>
    <row r="17" spans="1:9" s="448" customFormat="1" ht="15.75" customHeight="1" x14ac:dyDescent="0.2">
      <c r="A17" s="454"/>
      <c r="B17" s="453"/>
      <c r="C17" s="452"/>
      <c r="D17" s="452"/>
      <c r="E17" s="452"/>
      <c r="F17" s="452"/>
      <c r="G17" s="451"/>
      <c r="H17" s="450"/>
      <c r="I17" s="449"/>
    </row>
    <row r="18" spans="1:9" ht="15.75" customHeight="1" x14ac:dyDescent="0.2">
      <c r="A18" s="446"/>
      <c r="B18" s="447"/>
      <c r="C18" s="663"/>
      <c r="D18" s="663"/>
      <c r="E18" s="663"/>
      <c r="F18" s="663"/>
      <c r="G18" s="663"/>
      <c r="H18" s="663"/>
      <c r="I18" s="663"/>
    </row>
    <row r="19" spans="1:9" ht="15.75" customHeight="1" x14ac:dyDescent="0.2">
      <c r="A19" s="446"/>
      <c r="B19" s="664" t="s">
        <v>604</v>
      </c>
      <c r="C19" s="664"/>
      <c r="D19" s="664"/>
      <c r="E19" s="664"/>
      <c r="F19" s="664"/>
      <c r="G19" s="664"/>
      <c r="H19" s="664"/>
      <c r="I19" s="664"/>
    </row>
    <row r="20" spans="1:9" ht="15.75" customHeight="1" x14ac:dyDescent="0.2">
      <c r="A20" s="445"/>
      <c r="B20" s="444"/>
      <c r="C20" s="442"/>
      <c r="D20" s="442"/>
      <c r="E20" s="442"/>
      <c r="F20" s="442"/>
      <c r="G20" s="442"/>
      <c r="H20" s="443"/>
      <c r="I20" s="442"/>
    </row>
    <row r="21" spans="1:9" ht="15.75" customHeight="1" x14ac:dyDescent="0.2">
      <c r="A21" s="126"/>
      <c r="B21" s="348">
        <v>1</v>
      </c>
      <c r="C21" s="344" t="s">
        <v>496</v>
      </c>
      <c r="D21" s="346" t="s">
        <v>593</v>
      </c>
      <c r="E21" s="346" t="s">
        <v>498</v>
      </c>
      <c r="F21" s="346" t="s">
        <v>0</v>
      </c>
      <c r="G21" s="432">
        <v>1</v>
      </c>
      <c r="H21" s="341">
        <v>0.5625</v>
      </c>
      <c r="I21" s="397"/>
    </row>
    <row r="22" spans="1:9" s="398" customFormat="1" ht="15.75" customHeight="1" x14ac:dyDescent="0.2">
      <c r="A22" s="439"/>
      <c r="B22" s="438">
        <v>2</v>
      </c>
      <c r="C22" s="437" t="s">
        <v>496</v>
      </c>
      <c r="D22" s="421" t="s">
        <v>592</v>
      </c>
      <c r="E22" s="436" t="s">
        <v>498</v>
      </c>
      <c r="F22" s="436" t="s">
        <v>0</v>
      </c>
      <c r="G22" s="435">
        <v>9</v>
      </c>
      <c r="H22" s="423">
        <f t="shared" ref="H22:H27" si="1">H21+TIME(0,G21,0)</f>
        <v>0.56319444444444444</v>
      </c>
      <c r="I22" s="399"/>
    </row>
    <row r="23" spans="1:9" ht="15.75" customHeight="1" x14ac:dyDescent="0.2">
      <c r="A23" s="441"/>
      <c r="B23" s="430">
        <v>3</v>
      </c>
      <c r="C23" s="428" t="s">
        <v>9</v>
      </c>
      <c r="D23" s="461" t="s">
        <v>603</v>
      </c>
      <c r="E23" s="346" t="s">
        <v>498</v>
      </c>
      <c r="F23" s="346" t="s">
        <v>0</v>
      </c>
      <c r="G23" s="432">
        <v>20</v>
      </c>
      <c r="H23" s="341">
        <f t="shared" si="1"/>
        <v>0.56944444444444442</v>
      </c>
      <c r="I23" s="397"/>
    </row>
    <row r="24" spans="1:9" s="398" customFormat="1" ht="15.75" customHeight="1" x14ac:dyDescent="0.2">
      <c r="A24" s="439"/>
      <c r="B24" s="438">
        <v>4</v>
      </c>
      <c r="C24" s="437" t="s">
        <v>5</v>
      </c>
      <c r="D24" s="455" t="s">
        <v>602</v>
      </c>
      <c r="E24" s="436" t="s">
        <v>498</v>
      </c>
      <c r="F24" s="436" t="s">
        <v>1</v>
      </c>
      <c r="G24" s="435">
        <v>30</v>
      </c>
      <c r="H24" s="423">
        <f t="shared" si="1"/>
        <v>0.58333333333333326</v>
      </c>
      <c r="I24" s="399"/>
    </row>
    <row r="25" spans="1:9" s="448" customFormat="1" ht="15.75" customHeight="1" x14ac:dyDescent="0.2">
      <c r="A25" s="460"/>
      <c r="B25" s="459">
        <v>5</v>
      </c>
      <c r="C25" s="458" t="s">
        <v>5</v>
      </c>
      <c r="D25" s="455" t="s">
        <v>601</v>
      </c>
      <c r="E25" s="458" t="s">
        <v>498</v>
      </c>
      <c r="F25" s="458" t="s">
        <v>1</v>
      </c>
      <c r="G25" s="457">
        <v>30</v>
      </c>
      <c r="H25" s="341">
        <f t="shared" si="1"/>
        <v>0.60416666666666663</v>
      </c>
      <c r="I25" s="456"/>
    </row>
    <row r="26" spans="1:9" s="398" customFormat="1" ht="15.75" customHeight="1" x14ac:dyDescent="0.2">
      <c r="A26" s="439"/>
      <c r="B26" s="438">
        <v>6</v>
      </c>
      <c r="C26" s="437" t="s">
        <v>5</v>
      </c>
      <c r="D26" s="455" t="s">
        <v>600</v>
      </c>
      <c r="E26" s="436" t="s">
        <v>498</v>
      </c>
      <c r="F26" s="436" t="s">
        <v>1</v>
      </c>
      <c r="G26" s="435">
        <v>30</v>
      </c>
      <c r="H26" s="423">
        <f t="shared" si="1"/>
        <v>0.625</v>
      </c>
      <c r="I26" s="399"/>
    </row>
    <row r="27" spans="1:9" ht="15.75" customHeight="1" x14ac:dyDescent="0.2">
      <c r="A27" s="441"/>
      <c r="B27" s="440">
        <v>7</v>
      </c>
      <c r="C27" s="346" t="s">
        <v>496</v>
      </c>
      <c r="D27" s="346" t="s">
        <v>377</v>
      </c>
      <c r="E27" s="346" t="s">
        <v>498</v>
      </c>
      <c r="F27" s="346" t="s">
        <v>1</v>
      </c>
      <c r="G27" s="432">
        <v>5</v>
      </c>
      <c r="H27" s="341">
        <f t="shared" si="1"/>
        <v>0.64583333333333337</v>
      </c>
      <c r="I27" s="397"/>
    </row>
    <row r="28" spans="1:9" s="448" customFormat="1" ht="15.75" customHeight="1" x14ac:dyDescent="0.2">
      <c r="A28" s="454"/>
      <c r="B28" s="453"/>
      <c r="C28" s="452"/>
      <c r="D28" s="452"/>
      <c r="E28" s="452"/>
      <c r="F28" s="452"/>
      <c r="G28" s="451"/>
      <c r="H28" s="450"/>
      <c r="I28" s="449"/>
    </row>
    <row r="29" spans="1:9" ht="15.75" customHeight="1" x14ac:dyDescent="0.2">
      <c r="A29" s="446"/>
      <c r="B29" s="447"/>
      <c r="C29" s="663"/>
      <c r="D29" s="663"/>
      <c r="E29" s="663"/>
      <c r="F29" s="663"/>
      <c r="G29" s="663"/>
      <c r="H29" s="663"/>
      <c r="I29" s="663"/>
    </row>
    <row r="30" spans="1:9" ht="15.75" customHeight="1" x14ac:dyDescent="0.2">
      <c r="A30" s="446"/>
      <c r="B30" s="664" t="s">
        <v>599</v>
      </c>
      <c r="C30" s="664"/>
      <c r="D30" s="664"/>
      <c r="E30" s="664"/>
      <c r="F30" s="664"/>
      <c r="G30" s="664"/>
      <c r="H30" s="664"/>
      <c r="I30" s="664"/>
    </row>
    <row r="31" spans="1:9" ht="15.75" customHeight="1" x14ac:dyDescent="0.2">
      <c r="A31" s="445"/>
      <c r="B31" s="444"/>
      <c r="C31" s="442"/>
      <c r="D31" s="442"/>
      <c r="E31" s="442"/>
      <c r="F31" s="442"/>
      <c r="G31" s="442"/>
      <c r="H31" s="443"/>
      <c r="I31" s="442"/>
    </row>
    <row r="32" spans="1:9" ht="15.75" customHeight="1" x14ac:dyDescent="0.2">
      <c r="A32" s="126"/>
      <c r="B32" s="348">
        <v>8</v>
      </c>
      <c r="C32" s="344" t="s">
        <v>496</v>
      </c>
      <c r="D32" s="346" t="s">
        <v>593</v>
      </c>
      <c r="E32" s="346" t="s">
        <v>498</v>
      </c>
      <c r="F32" s="346" t="s">
        <v>0</v>
      </c>
      <c r="G32" s="432">
        <v>1</v>
      </c>
      <c r="H32" s="341">
        <v>0.66666666666666663</v>
      </c>
      <c r="I32" s="397"/>
    </row>
    <row r="33" spans="1:9" s="398" customFormat="1" ht="15.75" customHeight="1" x14ac:dyDescent="0.2">
      <c r="A33" s="439"/>
      <c r="B33" s="438">
        <v>9</v>
      </c>
      <c r="C33" s="437" t="s">
        <v>496</v>
      </c>
      <c r="D33" s="421" t="s">
        <v>592</v>
      </c>
      <c r="E33" s="436" t="s">
        <v>498</v>
      </c>
      <c r="F33" s="436" t="s">
        <v>0</v>
      </c>
      <c r="G33" s="435">
        <v>1</v>
      </c>
      <c r="H33" s="423">
        <f>H32+TIME(0,G32,0)</f>
        <v>0.66736111111111107</v>
      </c>
      <c r="I33" s="399"/>
    </row>
    <row r="34" spans="1:9" ht="15.75" customHeight="1" x14ac:dyDescent="0.2">
      <c r="A34" s="441"/>
      <c r="B34" s="430">
        <v>10</v>
      </c>
      <c r="C34" s="428" t="s">
        <v>5</v>
      </c>
      <c r="D34" s="455" t="s">
        <v>598</v>
      </c>
      <c r="E34" s="346" t="s">
        <v>498</v>
      </c>
      <c r="F34" s="346" t="s">
        <v>1</v>
      </c>
      <c r="G34" s="432">
        <v>30</v>
      </c>
      <c r="H34" s="341">
        <f>H33+TIME(0,G33,0)</f>
        <v>0.66805555555555551</v>
      </c>
      <c r="I34" s="397"/>
    </row>
    <row r="35" spans="1:9" s="398" customFormat="1" ht="15.75" customHeight="1" x14ac:dyDescent="0.2">
      <c r="A35" s="439"/>
      <c r="B35" s="438">
        <v>11</v>
      </c>
      <c r="C35" s="437" t="s">
        <v>5</v>
      </c>
      <c r="D35" s="455" t="s">
        <v>597</v>
      </c>
      <c r="E35" s="436" t="s">
        <v>498</v>
      </c>
      <c r="F35" s="436" t="s">
        <v>1</v>
      </c>
      <c r="G35" s="435">
        <v>30</v>
      </c>
      <c r="H35" s="423">
        <f>H34+TIME(0,G34,0)</f>
        <v>0.68888888888888888</v>
      </c>
      <c r="I35" s="399"/>
    </row>
    <row r="36" spans="1:9" s="448" customFormat="1" ht="15.75" customHeight="1" x14ac:dyDescent="0.2">
      <c r="A36" s="460"/>
      <c r="B36" s="459">
        <v>12</v>
      </c>
      <c r="C36" s="458" t="s">
        <v>5</v>
      </c>
      <c r="D36" s="455" t="s">
        <v>596</v>
      </c>
      <c r="E36" s="458" t="s">
        <v>498</v>
      </c>
      <c r="F36" s="458" t="s">
        <v>1</v>
      </c>
      <c r="G36" s="457">
        <v>30</v>
      </c>
      <c r="H36" s="341">
        <f>H35+TIME(0,G35,0)</f>
        <v>0.70972222222222225</v>
      </c>
      <c r="I36" s="456"/>
    </row>
    <row r="37" spans="1:9" s="398" customFormat="1" ht="15.75" customHeight="1" x14ac:dyDescent="0.2">
      <c r="A37" s="439"/>
      <c r="B37" s="438">
        <v>13</v>
      </c>
      <c r="C37" s="437" t="s">
        <v>5</v>
      </c>
      <c r="D37" s="455" t="s">
        <v>595</v>
      </c>
      <c r="E37" s="436" t="s">
        <v>498</v>
      </c>
      <c r="F37" s="436" t="s">
        <v>1</v>
      </c>
      <c r="G37" s="435">
        <v>30</v>
      </c>
      <c r="H37" s="423">
        <f>H36+TIME(0,G36,0)</f>
        <v>0.73055555555555562</v>
      </c>
      <c r="I37" s="399"/>
    </row>
    <row r="38" spans="1:9" ht="15.75" customHeight="1" x14ac:dyDescent="0.2">
      <c r="A38" s="441"/>
      <c r="B38" s="440">
        <v>14</v>
      </c>
      <c r="C38" s="346" t="s">
        <v>9</v>
      </c>
      <c r="D38" s="346" t="s">
        <v>377</v>
      </c>
      <c r="E38" s="346" t="s">
        <v>498</v>
      </c>
      <c r="F38" s="346" t="s">
        <v>1</v>
      </c>
      <c r="G38" s="432">
        <v>1</v>
      </c>
      <c r="H38" s="341">
        <v>0.75</v>
      </c>
      <c r="I38" s="397"/>
    </row>
    <row r="39" spans="1:9" s="448" customFormat="1" ht="15.75" customHeight="1" x14ac:dyDescent="0.2">
      <c r="A39" s="454"/>
      <c r="B39" s="453"/>
      <c r="C39" s="452"/>
      <c r="D39" s="452"/>
      <c r="E39" s="452"/>
      <c r="F39" s="452"/>
      <c r="G39" s="451"/>
      <c r="H39" s="450"/>
      <c r="I39" s="449"/>
    </row>
    <row r="40" spans="1:9" ht="15.75" customHeight="1" x14ac:dyDescent="0.2">
      <c r="A40" s="446"/>
      <c r="B40" s="447"/>
      <c r="C40" s="663"/>
      <c r="D40" s="663"/>
      <c r="E40" s="663"/>
      <c r="F40" s="663"/>
      <c r="G40" s="663"/>
      <c r="H40" s="663"/>
      <c r="I40" s="663"/>
    </row>
    <row r="41" spans="1:9" ht="15.75" customHeight="1" x14ac:dyDescent="0.2">
      <c r="A41" s="446"/>
      <c r="B41" s="664" t="s">
        <v>594</v>
      </c>
      <c r="C41" s="664"/>
      <c r="D41" s="664"/>
      <c r="E41" s="664"/>
      <c r="F41" s="664"/>
      <c r="G41" s="664"/>
      <c r="H41" s="664"/>
      <c r="I41" s="664"/>
    </row>
    <row r="42" spans="1:9" ht="15.75" customHeight="1" x14ac:dyDescent="0.2">
      <c r="A42" s="445"/>
      <c r="B42" s="444"/>
      <c r="C42" s="442"/>
      <c r="D42" s="442"/>
      <c r="E42" s="442"/>
      <c r="F42" s="442"/>
      <c r="G42" s="442"/>
      <c r="H42" s="443"/>
      <c r="I42" s="442"/>
    </row>
    <row r="43" spans="1:9" ht="15.75" customHeight="1" x14ac:dyDescent="0.2">
      <c r="A43" s="126"/>
      <c r="B43" s="348">
        <v>15</v>
      </c>
      <c r="C43" s="344" t="s">
        <v>496</v>
      </c>
      <c r="D43" s="346" t="s">
        <v>593</v>
      </c>
      <c r="E43" s="346" t="s">
        <v>498</v>
      </c>
      <c r="F43" s="346" t="s">
        <v>0</v>
      </c>
      <c r="G43" s="432">
        <v>1</v>
      </c>
      <c r="H43" s="341">
        <v>0.5625</v>
      </c>
      <c r="I43" s="397"/>
    </row>
    <row r="44" spans="1:9" s="398" customFormat="1" ht="15.75" customHeight="1" x14ac:dyDescent="0.2">
      <c r="A44" s="439"/>
      <c r="B44" s="438">
        <v>16</v>
      </c>
      <c r="C44" s="437" t="s">
        <v>496</v>
      </c>
      <c r="D44" s="421" t="s">
        <v>592</v>
      </c>
      <c r="E44" s="436" t="s">
        <v>498</v>
      </c>
      <c r="F44" s="436" t="s">
        <v>0</v>
      </c>
      <c r="G44" s="435">
        <v>5</v>
      </c>
      <c r="H44" s="423">
        <f t="shared" ref="H44:H52" si="2">H43+TIME(0,G43,0)</f>
        <v>0.56319444444444444</v>
      </c>
      <c r="I44" s="399"/>
    </row>
    <row r="45" spans="1:9" ht="15.75" customHeight="1" x14ac:dyDescent="0.2">
      <c r="A45" s="441"/>
      <c r="B45" s="430">
        <v>17</v>
      </c>
      <c r="C45" s="428" t="s">
        <v>5</v>
      </c>
      <c r="D45" s="426" t="s">
        <v>591</v>
      </c>
      <c r="E45" s="346" t="s">
        <v>498</v>
      </c>
      <c r="F45" s="346" t="s">
        <v>1</v>
      </c>
      <c r="G45" s="432">
        <v>15</v>
      </c>
      <c r="H45" s="341">
        <f t="shared" si="2"/>
        <v>0.56666666666666665</v>
      </c>
      <c r="I45" s="397"/>
    </row>
    <row r="46" spans="1:9" s="398" customFormat="1" ht="15.75" customHeight="1" x14ac:dyDescent="0.2">
      <c r="A46" s="439"/>
      <c r="B46" s="438">
        <v>18</v>
      </c>
      <c r="C46" s="437" t="s">
        <v>5</v>
      </c>
      <c r="D46" s="433" t="s">
        <v>590</v>
      </c>
      <c r="E46" s="436" t="s">
        <v>498</v>
      </c>
      <c r="F46" s="436" t="s">
        <v>1</v>
      </c>
      <c r="G46" s="435">
        <v>20</v>
      </c>
      <c r="H46" s="423">
        <f t="shared" si="2"/>
        <v>0.57708333333333328</v>
      </c>
      <c r="I46" s="399"/>
    </row>
    <row r="47" spans="1:9" s="15" customFormat="1" ht="15.75" customHeight="1" x14ac:dyDescent="0.2">
      <c r="A47" s="441"/>
      <c r="B47" s="440">
        <v>19</v>
      </c>
      <c r="C47" s="346" t="s">
        <v>5</v>
      </c>
      <c r="D47" s="433" t="s">
        <v>589</v>
      </c>
      <c r="E47" s="346" t="s">
        <v>498</v>
      </c>
      <c r="F47" s="346" t="s">
        <v>1</v>
      </c>
      <c r="G47" s="432">
        <v>15</v>
      </c>
      <c r="H47" s="341">
        <f t="shared" si="2"/>
        <v>0.59097222222222212</v>
      </c>
      <c r="I47" s="397"/>
    </row>
    <row r="48" spans="1:9" s="398" customFormat="1" ht="15.75" customHeight="1" x14ac:dyDescent="0.2">
      <c r="A48" s="439"/>
      <c r="B48" s="438">
        <v>20</v>
      </c>
      <c r="C48" s="437" t="s">
        <v>5</v>
      </c>
      <c r="D48" s="433" t="s">
        <v>588</v>
      </c>
      <c r="E48" s="436" t="s">
        <v>498</v>
      </c>
      <c r="F48" s="436" t="s">
        <v>1</v>
      </c>
      <c r="G48" s="435">
        <v>15</v>
      </c>
      <c r="H48" s="423">
        <f t="shared" si="2"/>
        <v>0.60138888888888875</v>
      </c>
      <c r="I48" s="399"/>
    </row>
    <row r="49" spans="1:9" s="15" customFormat="1" ht="15.75" customHeight="1" x14ac:dyDescent="0.2">
      <c r="A49" s="126"/>
      <c r="B49" s="434">
        <v>21</v>
      </c>
      <c r="C49" s="346" t="s">
        <v>9</v>
      </c>
      <c r="D49" s="433" t="s">
        <v>587</v>
      </c>
      <c r="E49" s="346" t="s">
        <v>26</v>
      </c>
      <c r="F49" s="346" t="s">
        <v>1</v>
      </c>
      <c r="G49" s="432">
        <v>30</v>
      </c>
      <c r="H49" s="341">
        <f t="shared" si="2"/>
        <v>0.61180555555555538</v>
      </c>
      <c r="I49" s="397"/>
    </row>
    <row r="50" spans="1:9" s="398" customFormat="1" ht="15.75" customHeight="1" x14ac:dyDescent="0.2">
      <c r="A50" s="399"/>
      <c r="B50" s="427">
        <v>22</v>
      </c>
      <c r="C50" s="425" t="s">
        <v>228</v>
      </c>
      <c r="D50" s="431" t="s">
        <v>586</v>
      </c>
      <c r="E50" s="425" t="s">
        <v>498</v>
      </c>
      <c r="F50" s="425" t="s">
        <v>1</v>
      </c>
      <c r="G50" s="424">
        <v>15</v>
      </c>
      <c r="H50" s="423">
        <f t="shared" si="2"/>
        <v>0.63263888888888875</v>
      </c>
      <c r="I50" s="399"/>
    </row>
    <row r="51" spans="1:9" s="15" customFormat="1" ht="15.75" customHeight="1" x14ac:dyDescent="0.2">
      <c r="A51" s="397"/>
      <c r="B51" s="430">
        <v>23</v>
      </c>
      <c r="C51" s="429" t="s">
        <v>496</v>
      </c>
      <c r="D51" s="421" t="s">
        <v>585</v>
      </c>
      <c r="E51" s="417" t="s">
        <v>498</v>
      </c>
      <c r="F51" s="428" t="s">
        <v>0</v>
      </c>
      <c r="G51" s="416">
        <v>4</v>
      </c>
      <c r="H51" s="341">
        <f t="shared" si="2"/>
        <v>0.64305555555555538</v>
      </c>
      <c r="I51" s="397"/>
    </row>
    <row r="52" spans="1:9" s="398" customFormat="1" ht="15.75" customHeight="1" x14ac:dyDescent="0.2">
      <c r="A52" s="399"/>
      <c r="B52" s="427">
        <v>24</v>
      </c>
      <c r="C52" s="425" t="s">
        <v>9</v>
      </c>
      <c r="D52" s="426" t="s">
        <v>584</v>
      </c>
      <c r="E52" s="425" t="s">
        <v>498</v>
      </c>
      <c r="F52" s="425" t="s">
        <v>0</v>
      </c>
      <c r="G52" s="424">
        <v>0</v>
      </c>
      <c r="H52" s="423">
        <f t="shared" si="2"/>
        <v>0.64583333333333315</v>
      </c>
      <c r="I52" s="399"/>
    </row>
    <row r="53" spans="1:9" ht="15.75" customHeight="1" x14ac:dyDescent="0.2">
      <c r="A53" s="397"/>
      <c r="B53" s="422"/>
      <c r="C53" s="417"/>
      <c r="D53" s="421"/>
      <c r="E53" s="417"/>
      <c r="F53" s="417"/>
      <c r="G53" s="416"/>
      <c r="H53" s="415"/>
      <c r="I53" s="397"/>
    </row>
    <row r="54" spans="1:9" s="398" customFormat="1" ht="15.75" customHeight="1" x14ac:dyDescent="0.2">
      <c r="A54" s="399"/>
      <c r="B54" s="410"/>
      <c r="C54" s="410" t="s">
        <v>583</v>
      </c>
      <c r="D54" s="420"/>
      <c r="E54" s="420"/>
      <c r="F54" s="420"/>
      <c r="G54" s="419"/>
      <c r="H54" s="418"/>
      <c r="I54" s="399"/>
    </row>
    <row r="55" spans="1:9" ht="15.75" customHeight="1" x14ac:dyDescent="0.2">
      <c r="A55" s="397"/>
      <c r="B55" s="1"/>
      <c r="C55" s="414" t="s">
        <v>582</v>
      </c>
      <c r="D55" s="417"/>
      <c r="E55" s="417"/>
      <c r="F55" s="417"/>
      <c r="G55" s="416"/>
      <c r="H55" s="415"/>
      <c r="I55" s="397"/>
    </row>
    <row r="56" spans="1:9" s="398" customFormat="1" ht="15.75" customHeight="1" x14ac:dyDescent="0.2">
      <c r="A56" s="399"/>
      <c r="B56" s="410" t="s">
        <v>25</v>
      </c>
      <c r="C56" s="402" t="s">
        <v>515</v>
      </c>
      <c r="D56" s="410"/>
      <c r="E56" s="410"/>
      <c r="F56" s="408"/>
      <c r="G56" s="408"/>
      <c r="H56" s="407"/>
      <c r="I56" s="399"/>
    </row>
    <row r="57" spans="1:9" ht="15.75" customHeight="1" x14ac:dyDescent="0.2">
      <c r="A57" s="397"/>
      <c r="B57" s="129"/>
      <c r="C57" s="129" t="s">
        <v>516</v>
      </c>
      <c r="D57" s="1"/>
      <c r="E57" s="414"/>
      <c r="F57" s="413"/>
      <c r="G57" s="412"/>
      <c r="H57" s="411"/>
      <c r="I57" s="397"/>
    </row>
    <row r="58" spans="1:9" s="398" customFormat="1" ht="15.75" customHeight="1" x14ac:dyDescent="0.2">
      <c r="A58" s="399"/>
      <c r="B58" s="403"/>
      <c r="C58" s="402" t="s">
        <v>581</v>
      </c>
      <c r="D58" s="410" t="s">
        <v>25</v>
      </c>
      <c r="E58" s="402"/>
      <c r="F58" s="409"/>
      <c r="G58" s="408"/>
      <c r="H58" s="407"/>
      <c r="I58" s="399"/>
    </row>
    <row r="59" spans="1:9" ht="15.75" customHeight="1" x14ac:dyDescent="0.2">
      <c r="A59" s="397"/>
      <c r="B59" s="406"/>
      <c r="C59" s="129" t="s">
        <v>517</v>
      </c>
      <c r="D59" s="129"/>
      <c r="E59" s="129"/>
      <c r="F59" s="405"/>
      <c r="G59" s="405"/>
      <c r="H59" s="404"/>
      <c r="I59" s="397"/>
    </row>
    <row r="60" spans="1:9" s="398" customFormat="1" ht="15.75" customHeight="1" x14ac:dyDescent="0.2">
      <c r="A60" s="399"/>
      <c r="B60" s="403"/>
      <c r="C60" s="402" t="s">
        <v>518</v>
      </c>
      <c r="D60" s="403"/>
      <c r="E60" s="402"/>
      <c r="F60" s="401"/>
      <c r="G60" s="401"/>
      <c r="H60" s="400"/>
      <c r="I60" s="399"/>
    </row>
    <row r="61" spans="1:9" ht="15.75" customHeight="1" x14ac:dyDescent="0.2">
      <c r="A61" s="393"/>
      <c r="B61" s="393"/>
      <c r="C61" s="393"/>
      <c r="D61" s="393"/>
      <c r="E61" s="393"/>
      <c r="F61" s="393"/>
      <c r="G61" s="393"/>
      <c r="H61" s="392"/>
      <c r="I61" s="397"/>
    </row>
    <row r="62" spans="1:9" ht="15.75" customHeight="1" x14ac:dyDescent="0.2">
      <c r="A62" s="396"/>
      <c r="B62" s="396"/>
      <c r="C62" s="396"/>
      <c r="D62" s="396"/>
      <c r="E62" s="396"/>
      <c r="F62" s="396"/>
      <c r="G62" s="396"/>
      <c r="H62" s="395"/>
      <c r="I62" s="394"/>
    </row>
    <row r="63" spans="1:9" ht="15.75" customHeight="1" x14ac:dyDescent="0.2">
      <c r="A63" s="396"/>
      <c r="B63" s="396"/>
      <c r="C63" s="396"/>
      <c r="D63" s="396"/>
      <c r="E63" s="396"/>
      <c r="F63" s="396"/>
      <c r="G63" s="396"/>
      <c r="H63" s="395"/>
      <c r="I63" s="394"/>
    </row>
    <row r="64" spans="1:9" ht="15.75" customHeight="1" x14ac:dyDescent="0.2">
      <c r="A64" s="393"/>
      <c r="B64" s="393"/>
      <c r="C64" s="393"/>
      <c r="D64" s="393"/>
      <c r="E64" s="393"/>
      <c r="F64" s="393"/>
      <c r="G64" s="393"/>
      <c r="H64" s="392"/>
      <c r="I64" s="391"/>
    </row>
  </sheetData>
  <mergeCells count="11">
    <mergeCell ref="C29:I29"/>
    <mergeCell ref="B30:I30"/>
    <mergeCell ref="B41:I41"/>
    <mergeCell ref="A2:H2"/>
    <mergeCell ref="A3:H3"/>
    <mergeCell ref="A4:H4"/>
    <mergeCell ref="C40:I40"/>
    <mergeCell ref="C7:I7"/>
    <mergeCell ref="B8:I8"/>
    <mergeCell ref="C18:I18"/>
    <mergeCell ref="B19:I19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36" customFormat="1" x14ac:dyDescent="0.2">
      <c r="A1" s="85" t="s">
        <v>157</v>
      </c>
      <c r="B1" s="85" t="s">
        <v>201</v>
      </c>
    </row>
    <row r="2" spans="1:2" x14ac:dyDescent="0.2">
      <c r="A2" s="85" t="s">
        <v>155</v>
      </c>
      <c r="B2" t="s">
        <v>202</v>
      </c>
    </row>
    <row r="3" spans="1:2" ht="13.5" thickBot="1" x14ac:dyDescent="0.25">
      <c r="A3" s="85" t="s">
        <v>156</v>
      </c>
      <c r="B3" t="s">
        <v>203</v>
      </c>
    </row>
    <row r="4" spans="1:2" s="36" customFormat="1" x14ac:dyDescent="0.2">
      <c r="A4" s="36" t="s">
        <v>151</v>
      </c>
      <c r="B4" s="87">
        <v>41833</v>
      </c>
    </row>
    <row r="5" spans="1:2" s="36" customFormat="1" x14ac:dyDescent="0.2">
      <c r="A5" s="91" t="s">
        <v>154</v>
      </c>
      <c r="B5" s="88">
        <f>B4+1</f>
        <v>41834</v>
      </c>
    </row>
    <row r="6" spans="1:2" s="36" customFormat="1" ht="13.5" thickBot="1" x14ac:dyDescent="0.25">
      <c r="A6" s="89" t="s">
        <v>152</v>
      </c>
      <c r="B6" s="90">
        <v>6</v>
      </c>
    </row>
    <row r="7" spans="1:2" s="36" customFormat="1" x14ac:dyDescent="0.2">
      <c r="A7" s="89" t="s">
        <v>153</v>
      </c>
      <c r="B7" s="87">
        <f>B4+B6-1</f>
        <v>41838</v>
      </c>
    </row>
    <row r="8" spans="1:2" x14ac:dyDescent="0.2">
      <c r="A8" t="s">
        <v>150</v>
      </c>
      <c r="B8" t="str">
        <f>RIGHT(Title!C4,1)</f>
        <v>9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Title</vt:lpstr>
      <vt:lpstr>802.11 Cover</vt:lpstr>
      <vt:lpstr>Courtesy Notice</vt:lpstr>
      <vt:lpstr>Links</vt:lpstr>
      <vt:lpstr>Agenda Graphic</vt:lpstr>
      <vt:lpstr>WG11</vt:lpstr>
      <vt:lpstr>REG SC</vt:lpstr>
      <vt:lpstr>WNG SC Agenda</vt:lpstr>
      <vt:lpstr>CAC Agenda</vt:lpstr>
      <vt:lpstr>JTC1</vt:lpstr>
      <vt:lpstr>TGaj Agenda</vt:lpstr>
      <vt:lpstr>Parameters</vt:lpstr>
      <vt:lpstr>'802.11 Cover'!Print_Area</vt:lpstr>
      <vt:lpstr>'Agenda Graphic'!Print_Area</vt:lpstr>
      <vt:lpstr>'CAC Agenda'!Print_Area</vt:lpstr>
      <vt:lpstr>'Courtesy Notice'!Print_Area</vt:lpstr>
      <vt:lpstr>'JTC1'!Print_Area</vt:lpstr>
      <vt:lpstr>'REG SC'!Print_Area</vt:lpstr>
      <vt:lpstr>'TGaj Agenda'!Print_Area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2014 802.11 Agenda</dc:title>
  <dc:subject>Agendas for the WG, TG, SC and AHC</dc:subject>
  <dc:creator/>
  <cp:keywords>Waikoloa, HI, US</cp:keywords>
  <cp:lastModifiedBy/>
  <cp:lastPrinted>2011-11-10T14:50:17Z</cp:lastPrinted>
  <dcterms:created xsi:type="dcterms:W3CDTF">2007-05-08T22:03:28Z</dcterms:created>
  <dcterms:modified xsi:type="dcterms:W3CDTF">2014-07-18T03:18:00Z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