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55" i="795" l="1"/>
  <c r="H155" i="795"/>
  <c r="F156" i="795"/>
  <c r="H156" i="795"/>
  <c r="F157" i="795"/>
  <c r="H157" i="795"/>
  <c r="F158" i="795"/>
  <c r="H158" i="795"/>
  <c r="F159" i="795"/>
  <c r="H159" i="795"/>
  <c r="F160" i="795"/>
  <c r="H97" i="795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29" i="795"/>
  <c r="F130" i="795"/>
  <c r="H138" i="795"/>
  <c r="F139" i="795"/>
  <c r="H139" i="795"/>
  <c r="F140" i="795"/>
  <c r="H140" i="795"/>
  <c r="F14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1" i="795"/>
  <c r="H151" i="795"/>
  <c r="H160" i="795"/>
  <c r="F161" i="795"/>
  <c r="H161" i="795"/>
  <c r="F163" i="795"/>
  <c r="H163" i="795"/>
  <c r="F164" i="795"/>
  <c r="H164" i="795"/>
  <c r="F165" i="795"/>
  <c r="H165" i="795"/>
  <c r="F166" i="795"/>
  <c r="H166" i="795"/>
  <c r="F167" i="795"/>
  <c r="H167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5" i="795"/>
  <c r="H175" i="795"/>
  <c r="F176" i="795"/>
  <c r="H176" i="795"/>
  <c r="F178" i="795"/>
  <c r="H178" i="795"/>
  <c r="F179" i="795"/>
  <c r="H179" i="795"/>
  <c r="F180" i="795"/>
  <c r="H180" i="795"/>
  <c r="F181" i="795"/>
  <c r="H181" i="795"/>
  <c r="F182" i="795"/>
  <c r="H182" i="795"/>
  <c r="F185" i="795"/>
  <c r="H185" i="795"/>
  <c r="F186" i="795"/>
  <c r="H186" i="795"/>
  <c r="F187" i="795"/>
  <c r="H187" i="795"/>
  <c r="F191" i="795"/>
  <c r="H191" i="795"/>
  <c r="F193" i="795"/>
  <c r="H193" i="795"/>
  <c r="F194" i="795"/>
  <c r="H194" i="795"/>
  <c r="F195" i="795"/>
  <c r="H195" i="795"/>
  <c r="F196" i="795"/>
  <c r="H196" i="795"/>
  <c r="F197" i="795"/>
  <c r="H197" i="795"/>
  <c r="F199" i="795"/>
  <c r="H199" i="795"/>
  <c r="F200" i="795"/>
  <c r="H200" i="795"/>
  <c r="F201" i="795"/>
  <c r="H201" i="795"/>
  <c r="F202" i="795"/>
  <c r="H202" i="795"/>
  <c r="F203" i="795"/>
  <c r="H203" i="795"/>
  <c r="F204" i="795"/>
  <c r="H204" i="795"/>
  <c r="F205" i="795"/>
  <c r="H205" i="795"/>
  <c r="F206" i="795"/>
  <c r="H206" i="795"/>
  <c r="F209" i="795"/>
  <c r="H209" i="795"/>
  <c r="F212" i="795"/>
  <c r="H212" i="795"/>
  <c r="F213" i="795"/>
  <c r="H213" i="795"/>
  <c r="F214" i="795"/>
  <c r="H214" i="795"/>
  <c r="G215" i="795"/>
  <c r="H130" i="795"/>
  <c r="F132" i="795"/>
  <c r="H132" i="795"/>
  <c r="G133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<sst xmlns="http://schemas.openxmlformats.org/spreadsheetml/2006/main" count="1427" uniqueCount="661">
  <si>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</si>
  <si>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</si>
  <si>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</si>
  <si>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</si>
  <si>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</si>
  <si>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</si>
  <si>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</si>
  <si>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</si>
  <si>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</si>
  <si>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</si>
  <si>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</si>
  <si>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</si>
  <si>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</si>
  <si>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</si>
  <si>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</si>
  <si>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</si>
  <si>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</si>
  <si>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</si>
  <si>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</si>
  <si>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</si>
  <si>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</si>
  <si>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</si>
  <si>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</si>
  <si>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</si>
  <si>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</si>
  <si>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</si>
  <si>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</si>
  <si>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</si>
  <si>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</si>
  <si>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</si>
  <si>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</si>
  <si>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</si>
  <si>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</si>
  <si>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</si>
  <si>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</si>
  <si>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</si>
  <si>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</si>
  <si>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</si>
  <si>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</si>
  <si>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</si>
  <si>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</si>
  <si>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</si>
  <si>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</si>
  <si>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</si>
  <si>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</si>
  <si>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</si>
  <si>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</si>
  <si>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</si>
  <si>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</si>
  <si>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</si>
  <si>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</si>
  <si>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</si>
  <si>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</si>
  <si>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</si>
  <si>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</si>
  <si>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</si>
  <si>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</si>
  <si>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</si>
  <si>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</si>
  <si>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</si>
  <si>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</si>
  <si>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</si>
  <si>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</si>
  <si>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</si>
  <si>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</si>
  <si>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</si>
  <si>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</si>
  <si>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</si>
  <si>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</si>
  <si>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</si>
  <si>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</si>
  <si>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</si>
  <si>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</si>
  <si>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</si>
  <si>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</si>
  <si>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</si>
  <si>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</si>
  <si>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</si>
  <si>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</si>
  <si>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</si>
  <si>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</si>
  <si>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</si>
  <si>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</si>
  <si>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</si>
  <si>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</si>
  <si>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</si>
  <si>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</si>
  <si>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</si>
  <si>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</si>
  <si>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</si>
  <si>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</si>
  <si>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</si>
  <si>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</si>
  <si>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</si>
  <si>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</si>
  <si>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</si>
  <si>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</si>
  <si>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</si>
  <si>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</si>
  <si>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</si>
  <si>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</si>
  <si>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</si>
  <si>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</si>
  <si>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</si>
  <si>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</si>
  <si>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</si>
  <si>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</si>
  <si>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</si>
  <si>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</si>
  <si>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</si>
  <si>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</si>
  <si>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</si>
  <si>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</si>
  <si>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</si>
  <si>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</si>
  <si>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</si>
  <si>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</si>
  <si>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</si>
  <si>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</si>
  <si>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</si>
  <si>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</si>
  <si>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</si>
  <si>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</si>
  <si>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</si>
  <si>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</si>
  <si>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</si>
  <si>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</si>
  <si>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</si>
  <si>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</si>
  <si>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</si>
  <si>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</si>
  <si>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</si>
  <si>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</si>
  <si>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</si>
  <si>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</si>
  <si>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</si>
  <si>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</si>
  <si>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</si>
  <si>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</si>
  <si>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</si>
  <si>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</si>
  <si>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</si>
  <si>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</si>
  <si>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</si>
  <si>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</si>
  <si>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</si>
  <si>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</si>
  <si>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</si>
  <si>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</si>
  <si>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</si>
  <si>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</si>
  <si>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</si>
  <si>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</si>
  <si>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</si>
  <si>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</si>
  <si>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</si>
  <si>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</si>
  <si>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</si>
  <si>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</si>
  <si>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</si>
  <si>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</si>
  <si>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</si>
  <si>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</si>
  <si>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</si>
  <si>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</si>
  <si>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</si>
  <si>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</si>
  <si>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</si>
  <si>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</si>
  <si>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</si>
  <si>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</si>
  <si>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</si>
  <si>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</si>
  <si>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</si>
  <si>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</si>
  <si>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</si>
  <si>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</si>
  <si>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</si>
  <si>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</si>
  <si>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</si>
  <si>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</si>
  <si>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</si>
  <si>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</si>
  <si>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</si>
  <si>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</si>
  <si>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</si>
  <si>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</si>
  <si>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</si>
  <si>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</si>
  <si>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</si>
  <si>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</si>
  <si>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</si>
  <si>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</si>
  <si>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</si>
  <si>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</si>
  <si>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</si>
  <si>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</si>
  <si>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</si>
  <si>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</si>
  <si>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</si>
  <si>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</si>
  <si>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</si>
  <si>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</si>
  <si>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</si>
  <si>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</si>
  <si>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</si>
  <si>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</si>
  <si>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</si>
  <si>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</si>
  <si>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</si>
  <si>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</si>
  <si>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</si>
  <si>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</si>
  <si>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</si>
  <si>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</si>
  <si>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</si>
  <si>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</si>
  <si>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</si>
  <si>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</si>
  <si>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</si>
  <si>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</si>
  <si>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</si>
  <si>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</si>
  <si>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</si>
  <si>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</si>
  <si>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</si>
  <si>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</si>
  <si>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</si>
  <si>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</si>
  <si>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</si>
  <si>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</si>
  <si>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</si>
  <si>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</si>
  <si>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</si>
  <si>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</si>
  <si>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</si>
  <si>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</si>
  <si>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</si>
  <si>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</si>
  <si>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</si>
  <si>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</si>
  <si>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</si>
  <si>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</si>
  <si>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</si>
  <si>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</si>
  <si>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</si>
  <si>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</si>
  <si>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</si>
  <si>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</si>
  <si>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</si>
  <si>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</si>
  <si>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</si>
  <si>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</si>
  <si>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</si>
  <si>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</si>
  <si>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</si>
  <si>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</si>
  <si>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</si>
  <si>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</si>
  <si>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</si>
  <si>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</si>
  <si>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</si>
  <si>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</si>
  <si>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</si>
  <si>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</si>
  <si>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</si>
  <si>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</si>
  <si>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</si>
  <si>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</si>
  <si>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</si>
  <si>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</si>
  <si>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</si>
  <si>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</si>
  <si>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</si>
  <si>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</si>
  <si>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</si>
  <si>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</si>
  <si>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</si>
  <si>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</si>
  <si>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</si>
  <si>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</si>
  <si>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</si>
  <si>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</si>
  <si>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</si>
  <si>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</si>
  <si>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</si>
  <si>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</si>
  <si>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</si>
  <si>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</si>
  <si>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</si>
  <si>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</si>
  <si>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</si>
  <si>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</si>
  <si>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</si>
  <si>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</si>
  <si>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</si>
  <si>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</si>
  <si>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</si>
  <si>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</si>
  <si>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</si>
  <si>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</si>
  <si>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</si>
  <si>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</si>
  <si>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</si>
  <si>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</si>
  <si>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</si>
  <si>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</si>
  <si>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</si>
  <si>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</si>
  <si>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</si>
  <si>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</si>
  <si>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</si>
  <si>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</si>
  <si>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</si>
  <si>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</si>
  <si>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</si>
  <si>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</si>
  <si>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</si>
  <si>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</si>
  <si>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</si>
  <si>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</si>
  <si>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</si>
  <si>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</si>
  <si>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</si>
  <si>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</si>
  <si>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</si>
  <si>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</si>
  <si>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</si>
  <si>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</si>
  <si>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</si>
  <si>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</si>
  <si>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</si>
  <si>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</si>
  <si>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</si>
  <si>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</si>
  <si>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</si>
  <si>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</si>
  <si>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</si>
  <si>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</si>
  <si>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</si>
  <si>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</si>
  <si>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</si>
  <si>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</si>
  <si>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</si>
  <si>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</si>
  <si>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</si>
  <si>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</si>
  <si>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</si>
  <si>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</si>
  <si>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</si>
  <si>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</si>
  <si>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</si>
  <si>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</si>
  <si>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</si>
  <si>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</si>
  <si>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</si>
  <si>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</si>
  <si>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</si>
  <si>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</si>
  <si>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</si>
  <si>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</si>
  <si>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</si>
  <si>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</si>
  <si>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</si>
  <si>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</si>
  <si>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</si>
  <si>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</si>
  <si>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</si>
  <si>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</si>
  <si>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</si>
  <si>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</si>
  <si>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</si>
  <si>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</si>
  <si>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</si>
  <si>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</si>
  <si>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</si>
  <si>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</si>
  <si>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</si>
  <si>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</si>
  <si>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</si>
  <si>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</si>
  <si>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</si>
  <si>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</si>
  <si>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</si>
  <si>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</si>
  <si>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</si>
  <si>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</si>
  <si>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</si>
  <si>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</si>
  <si>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</si>
  <si>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</si>
  <si>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</si>
  <si>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</si>
  <si>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</si>
  <si>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</si>
  <si>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</si>
  <si>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</si>
  <si>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</si>
  <si>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</si>
  <si>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</si>
  <si>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</si>
  <si>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</si>
  <si>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</si>
  <si>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</si>
  <si>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</si>
  <si>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</si>
  <si>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</si>
  <si>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</si>
  <si>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</si>
  <si>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</si>
  <si>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</si>
  <si>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</si>
  <si>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</si>
  <si>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</si>
  <si>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</si>
  <si>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</si>
  <si>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</si>
  <si>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</si>
  <si>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</si>
  <si>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</si>
  <si>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</si>
  <si>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</si>
  <si>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</si>
  <si>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</si>
  <si>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</si>
  <si>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</si>
  <si>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</si>
  <si>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</si>
  <si>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</si>
  <si>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</si>
  <si>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</si>
  <si>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</si>
  <si>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</si>
  <si>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</si>
  <si>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</si>
  <si>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</si>
  <si>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</si>
  <si>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</si>
  <si>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</si>
  <si>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</si>
  <si>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</si>
  <si>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</si>
  <si>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</si>
  <si>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</si>
  <si>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</si>
  <si>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</si>
  <si>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</si>
  <si>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</si>
  <si>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</si>
  <si>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</si>
  <si>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</si>
  <si>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</si>
  <si>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</si>
  <si>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</si>
  <si>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</si>
  <si>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</si>
  <si>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</si>
  <si>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</si>
  <si>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</si>
  <si>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</si>
  <si>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</si>
  <si>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</si>
  <si>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</si>
  <si>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</si>
  <si>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</si>
  <si>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</si>
  <si>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</si>
  <si>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</si>
  <si>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</si>
  <si>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</si>
  <si>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</si>
  <si>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</si>
  <si>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</si>
  <si>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</si>
  <si>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</si>
  <si>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</si>
  <si>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</si>
  <si>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</si>
  <si>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</si>
  <si>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</si>
  <si>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</si>
  <si>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</si>
  <si>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</si>
  <si>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</si>
  <si>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</si>
  <si>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</si>
  <si>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</si>
  <si>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</si>
  <si>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</si>
  <si>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</si>
  <si>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</si>
  <si>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</si>
  <si>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</si>
  <si>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</si>
  <si>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</si>
  <si>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</si>
  <si>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</si>
  <si>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</si>
  <si>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</si>
  <si>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</si>
  <si>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</si>
  <si>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</si>
  <si>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</si>
  <si>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</si>
  <si>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</si>
  <si>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</si>
  <si>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</si>
  <si>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</si>
  <si>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</si>
  <si>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</si>
  <si>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</si>
  <si>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</si>
  <si>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</si>
  <si>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</si>
  <si>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</si>
  <si>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</si>
  <si>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</si>
  <si>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</si>
  <si>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</si>
  <si>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</si>
  <si>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</si>
  <si>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</si>
  <si>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</si>
  <si>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</si>
  <si>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</si>
  <si>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</si>
  <si>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</si>
  <si>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</si>
  <si>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</si>
  <si>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</si>
  <si>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</si>
  <si>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</si>
  <si>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</si>
  <si>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</si>
  <si>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</si>
  <si>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</si>
  <si>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</si>
  <si>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</si>
  <si>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</si>
  <si>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</si>
  <si>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</si>
  <si>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</si>
  <si>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</si>
  <si>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</si>
  <si>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</si>
  <si>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</si>
  <si>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</si>
  <si>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</si>
  <si>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</si>
  <si>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</si>
  <si>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</si>
  <si>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</si>
  <si>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</si>
  <si>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</si>
  <si>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</si>
  <si>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</si>
  <si>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</si>
  <si>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</si>
  <si>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</si>
  <si>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</si>
  <si>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</si>
  <si>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</si>
  <si>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</si>
  <si>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</si>
  <si>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</si>
  <si>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</si>
  <si>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</si>
  <si>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</si>
  <si>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</si>
  <si>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</si>
  <si>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</si>
  <si>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</si>
  <si>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</si>
  <si>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</si>
  <si>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</si>
  <si>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</si>
  <si>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</si>
  <si>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</si>
  <si>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</si>
  <si>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</si>
  <si>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</si>
  <si>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</si>
  <si>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</si>
  <si>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</si>
  <si>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</si>
  <si>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</si>
  <si>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</si>
  <si>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</si>
  <si>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</si>
  <si>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</si>
  <si>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</si>
  <si>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</si>
  <si>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</si>
  <si>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</si>
  <si>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</si>
  <si>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</si>
  <si>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</si>
  <si>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</si>
  <si>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</si>
  <si>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</si>
  <si>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</si>
  <si>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</si>
  <si>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</si>
  <si>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</si>
  <si>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</si>
  <si>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</si>
  <si>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</si>
  <si>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</si>
  <si>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</si>
  <si>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</si>
  <si>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</si>
  <si>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</si>
  <si>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</si>
  <si>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</si>
  <si>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</si>
  <si>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</si>
  <si>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</si>
  <si>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</si>
  <si>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</si>
  <si>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</si>
  <si>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</si>
  <si>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</si>
  <si>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</si>
  <si>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</si>
  <si>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</si>
  <si>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</si>
  <si>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</si>
  <si>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</si>
  <si>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</si>
  <si>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</si>
  <si>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</si>
  <si>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</si>
  <si>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</si>
  <si>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</si>
  <si>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</si>
  <si>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</si>
  <si>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</si>
  <si>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</si>
  <si>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</si>
  <si>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</si>
  <si>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</si>
  <si>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</si>
  <si>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</si>
  <si>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</si>
  <si>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</si>
  <si>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</si>
  <si>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</si>
  <si>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</si>
  <si>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</t>
  </si>
  <si>
    <t>802.1CF Introduction</t>
  </si>
  <si>
    <t>Riegel</t>
  </si>
  <si>
    <t>Rev</t>
  </si>
  <si>
    <t>R5,R6</t>
  </si>
  <si>
    <t>R6</t>
  </si>
  <si>
    <t xml:space="preserve">    5.9</t>
  </si>
  <si>
    <t>Straw poll on substituting Asia in 2016 rather than Europe</t>
  </si>
  <si>
    <r>
      <t xml:space="preserve">R6: </t>
    </r>
    <r>
      <rPr>
        <sz val="10"/>
        <color rgb="FFFF0000"/>
        <rFont val="Arial"/>
        <family val="2"/>
      </rPr>
      <t>No later than 12:15</t>
    </r>
  </si>
  <si>
    <t>doc.: IEEE 802.11-14/736r7</t>
  </si>
  <si>
    <t>Changes</t>
  </si>
  <si>
    <t>R7 move to friday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</si>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</sst>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7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0" fillId="0" borderId="0" xfId="0"/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82" fillId="0" borderId="0" xfId="0" applyFont="1" applyBorder="1" applyAlignment="1">
      <alignment horizontal="center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emf"/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67046</xdr:colOff>
      <xdr:row>30</xdr:row>
      <xdr:rowOff>94755</xdr:rowOff>
    </xdr:from>
    <xdr:to>
      <xdr:col>31</xdr:col>
      <xdr:colOff>329046</xdr:colOff>
      <xdr:row>35</xdr:row>
      <xdr:rowOff>82880</xdr:rowOff>
    </xdr:to>
    <xdr:sp macro="" textlink="">
      <xdr:nvSpPr>
        <xdr:cNvPr id="19" name="Rectangular Callout 18"/>
        <xdr:cNvSpPr/>
      </xdr:nvSpPr>
      <xdr:spPr bwMode="auto">
        <a:xfrm>
          <a:off x="19757819" y="7195210"/>
          <a:ext cx="1474272" cy="1027215"/>
        </a:xfrm>
        <a:prstGeom prst="wedgeRectCallout">
          <a:avLst>
            <a:gd name="adj1" fmla="val -327671"/>
            <a:gd name="adj2" fmla="val -52374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TGak, ARC + 802.1</a:t>
          </a:r>
          <a:r>
            <a:rPr lang="en-GB" sz="2000" baseline="0"/>
            <a:t> groups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n-GB" sz="2000"/>
            <a:t>session</a:t>
          </a:r>
        </a:p>
      </xdr:txBody>
    </xdr:sp>
    <xdr:clientData/>
  </xdr:twoCellAnchor>
  <xdr:twoCellAnchor editAs="oneCell">
    <xdr:from>
      <xdr:col>25</xdr:col>
      <xdr:colOff>0</xdr:colOff>
      <xdr:row>6</xdr:row>
      <xdr:rowOff>0</xdr:rowOff>
    </xdr:from>
    <xdr:to>
      <xdr:col>26</xdr:col>
      <xdr:colOff>9525</xdr:colOff>
      <xdr:row>10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25</xdr:col>
      <xdr:colOff>9526</xdr:colOff>
      <xdr:row>10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1" y="1853045"/>
          <a:ext cx="615662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45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38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657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41836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7" t="s">
        <v>199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9"/>
    </row>
    <row r="23" spans="1:16" ht="20.100000000000001" customHeight="1" x14ac:dyDescent="0.3">
      <c r="B23" s="82" t="s">
        <v>198</v>
      </c>
      <c r="C23" s="510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2"/>
    </row>
    <row r="24" spans="1:16" ht="20.100000000000001" customHeight="1" x14ac:dyDescent="0.25">
      <c r="C24" s="513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5"/>
    </row>
    <row r="32" spans="1:16" ht="20.100000000000001" customHeight="1" x14ac:dyDescent="0.25">
      <c r="B32" s="83"/>
      <c r="C32" s="506"/>
      <c r="D32" s="506"/>
      <c r="E32" s="506"/>
      <c r="F32" s="506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5"/>
      <c r="D34" s="505"/>
      <c r="E34" s="505"/>
      <c r="F34" s="505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5"/>
      <c r="D36" s="505"/>
      <c r="E36" s="505"/>
      <c r="F36" s="505"/>
    </row>
    <row r="37" spans="2:6" ht="20.100000000000001" customHeight="1" x14ac:dyDescent="0.25">
      <c r="C37" s="505"/>
      <c r="D37" s="505"/>
      <c r="E37" s="505"/>
      <c r="F37" s="50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8" t="s">
        <v>537</v>
      </c>
      <c r="C2" s="658"/>
      <c r="D2" s="658"/>
      <c r="E2" s="658"/>
      <c r="F2" s="658"/>
      <c r="G2" s="658"/>
      <c r="H2" s="658"/>
      <c r="I2" s="658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9" t="s">
        <v>538</v>
      </c>
      <c r="C4" s="659"/>
      <c r="D4" s="659"/>
      <c r="E4" s="659"/>
      <c r="F4" s="659"/>
      <c r="G4" s="659"/>
      <c r="H4" s="659"/>
      <c r="I4" s="659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539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60" t="s">
        <v>540</v>
      </c>
      <c r="D8" s="660"/>
      <c r="E8" s="660"/>
      <c r="F8" s="660"/>
      <c r="G8" s="660"/>
      <c r="H8" s="660"/>
      <c r="I8" s="660"/>
      <c r="J8" s="660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498</v>
      </c>
      <c r="F10" s="328" t="s">
        <v>541</v>
      </c>
      <c r="G10" s="328" t="s">
        <v>500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498</v>
      </c>
      <c r="F11" s="334" t="s">
        <v>542</v>
      </c>
      <c r="G11" s="335" t="s">
        <v>500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543</v>
      </c>
      <c r="G12" s="339" t="s">
        <v>500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544</v>
      </c>
      <c r="G13" s="335" t="s">
        <v>500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545</v>
      </c>
      <c r="G14" s="346" t="s">
        <v>500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546</v>
      </c>
      <c r="G15" s="335" t="s">
        <v>500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547</v>
      </c>
      <c r="G16" s="346" t="s">
        <v>500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548</v>
      </c>
      <c r="G17" s="335" t="s">
        <v>500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549</v>
      </c>
      <c r="G18" s="346" t="s">
        <v>500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550</v>
      </c>
      <c r="G19" s="335" t="s">
        <v>500</v>
      </c>
      <c r="H19" s="335" t="s">
        <v>1</v>
      </c>
      <c r="I19" s="336" t="s">
        <v>551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552</v>
      </c>
      <c r="G20" s="346" t="s">
        <v>500</v>
      </c>
      <c r="H20" s="346" t="s">
        <v>1</v>
      </c>
      <c r="I20" s="347" t="s">
        <v>551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553</v>
      </c>
      <c r="G21" s="335" t="s">
        <v>500</v>
      </c>
      <c r="H21" s="335" t="s">
        <v>1</v>
      </c>
      <c r="I21" s="336" t="s">
        <v>551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500</v>
      </c>
      <c r="H22" s="346" t="s">
        <v>1</v>
      </c>
      <c r="I22" s="347" t="s">
        <v>551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500</v>
      </c>
      <c r="H23" s="335" t="s">
        <v>1</v>
      </c>
      <c r="I23" s="336" t="s">
        <v>551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500</v>
      </c>
      <c r="H24" s="346" t="s">
        <v>1</v>
      </c>
      <c r="I24" s="347" t="s">
        <v>551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517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518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519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520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60"/>
      <c r="D37" s="661"/>
      <c r="E37" s="661"/>
      <c r="F37" s="661"/>
      <c r="G37" s="661"/>
      <c r="H37" s="661"/>
      <c r="I37" s="661"/>
      <c r="J37" s="661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4" t="s">
        <v>613</v>
      </c>
      <c r="B2" s="664"/>
      <c r="C2" s="664"/>
      <c r="D2" s="664"/>
      <c r="E2" s="664"/>
      <c r="F2" s="664"/>
      <c r="G2" s="664"/>
      <c r="H2" s="664"/>
      <c r="I2" s="471"/>
    </row>
    <row r="3" spans="1:9" s="398" customFormat="1" ht="15.75" customHeight="1" x14ac:dyDescent="0.2">
      <c r="A3" s="665" t="s">
        <v>612</v>
      </c>
      <c r="B3" s="665"/>
      <c r="C3" s="665"/>
      <c r="D3" s="665"/>
      <c r="E3" s="665"/>
      <c r="F3" s="665"/>
      <c r="G3" s="665"/>
      <c r="H3" s="665"/>
      <c r="I3" s="399"/>
    </row>
    <row r="4" spans="1:9" ht="15.75" customHeight="1" x14ac:dyDescent="0.2">
      <c r="A4" s="666" t="s">
        <v>611</v>
      </c>
      <c r="B4" s="666"/>
      <c r="C4" s="666"/>
      <c r="D4" s="666"/>
      <c r="E4" s="666"/>
      <c r="F4" s="666"/>
      <c r="G4" s="666"/>
      <c r="H4" s="666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2"/>
      <c r="D7" s="662"/>
      <c r="E7" s="662"/>
      <c r="F7" s="662"/>
      <c r="G7" s="662"/>
      <c r="H7" s="662"/>
      <c r="I7" s="662"/>
    </row>
    <row r="8" spans="1:9" ht="15.75" customHeight="1" x14ac:dyDescent="0.2">
      <c r="A8" s="446"/>
      <c r="B8" s="663" t="s">
        <v>610</v>
      </c>
      <c r="C8" s="663"/>
      <c r="D8" s="663"/>
      <c r="E8" s="663"/>
      <c r="F8" s="663"/>
      <c r="G8" s="663"/>
      <c r="H8" s="663"/>
      <c r="I8" s="663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498</v>
      </c>
      <c r="D10" s="346" t="s">
        <v>595</v>
      </c>
      <c r="E10" s="346" t="s">
        <v>500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498</v>
      </c>
      <c r="D11" s="433" t="s">
        <v>609</v>
      </c>
      <c r="E11" s="436" t="s">
        <v>500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498</v>
      </c>
      <c r="D12" s="421" t="s">
        <v>594</v>
      </c>
      <c r="E12" s="346" t="s">
        <v>500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608</v>
      </c>
      <c r="E13" s="436" t="s">
        <v>500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605</v>
      </c>
      <c r="E14" s="458" t="s">
        <v>500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607</v>
      </c>
      <c r="E15" s="436" t="s">
        <v>500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498</v>
      </c>
      <c r="D16" s="346" t="s">
        <v>377</v>
      </c>
      <c r="E16" s="346" t="s">
        <v>500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2"/>
      <c r="D18" s="662"/>
      <c r="E18" s="662"/>
      <c r="F18" s="662"/>
      <c r="G18" s="662"/>
      <c r="H18" s="662"/>
      <c r="I18" s="662"/>
    </row>
    <row r="19" spans="1:9" ht="15.75" customHeight="1" x14ac:dyDescent="0.2">
      <c r="A19" s="446"/>
      <c r="B19" s="663" t="s">
        <v>606</v>
      </c>
      <c r="C19" s="663"/>
      <c r="D19" s="663"/>
      <c r="E19" s="663"/>
      <c r="F19" s="663"/>
      <c r="G19" s="663"/>
      <c r="H19" s="663"/>
      <c r="I19" s="663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498</v>
      </c>
      <c r="D21" s="346" t="s">
        <v>595</v>
      </c>
      <c r="E21" s="346" t="s">
        <v>500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498</v>
      </c>
      <c r="D22" s="421" t="s">
        <v>594</v>
      </c>
      <c r="E22" s="436" t="s">
        <v>500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605</v>
      </c>
      <c r="E23" s="346" t="s">
        <v>500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604</v>
      </c>
      <c r="E24" s="436" t="s">
        <v>500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603</v>
      </c>
      <c r="E25" s="458" t="s">
        <v>500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602</v>
      </c>
      <c r="E26" s="436" t="s">
        <v>500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498</v>
      </c>
      <c r="D27" s="346" t="s">
        <v>377</v>
      </c>
      <c r="E27" s="346" t="s">
        <v>500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2"/>
      <c r="D29" s="662"/>
      <c r="E29" s="662"/>
      <c r="F29" s="662"/>
      <c r="G29" s="662"/>
      <c r="H29" s="662"/>
      <c r="I29" s="662"/>
    </row>
    <row r="30" spans="1:9" ht="15.75" customHeight="1" x14ac:dyDescent="0.2">
      <c r="A30" s="446"/>
      <c r="B30" s="663" t="s">
        <v>601</v>
      </c>
      <c r="C30" s="663"/>
      <c r="D30" s="663"/>
      <c r="E30" s="663"/>
      <c r="F30" s="663"/>
      <c r="G30" s="663"/>
      <c r="H30" s="663"/>
      <c r="I30" s="663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498</v>
      </c>
      <c r="D32" s="346" t="s">
        <v>595</v>
      </c>
      <c r="E32" s="346" t="s">
        <v>500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498</v>
      </c>
      <c r="D33" s="421" t="s">
        <v>594</v>
      </c>
      <c r="E33" s="436" t="s">
        <v>500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600</v>
      </c>
      <c r="E34" s="346" t="s">
        <v>500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599</v>
      </c>
      <c r="E35" s="436" t="s">
        <v>500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598</v>
      </c>
      <c r="E36" s="458" t="s">
        <v>500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597</v>
      </c>
      <c r="E37" s="436" t="s">
        <v>500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500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2"/>
      <c r="D40" s="662"/>
      <c r="E40" s="662"/>
      <c r="F40" s="662"/>
      <c r="G40" s="662"/>
      <c r="H40" s="662"/>
      <c r="I40" s="662"/>
    </row>
    <row r="41" spans="1:9" ht="15.75" customHeight="1" x14ac:dyDescent="0.2">
      <c r="A41" s="446"/>
      <c r="B41" s="663" t="s">
        <v>596</v>
      </c>
      <c r="C41" s="663"/>
      <c r="D41" s="663"/>
      <c r="E41" s="663"/>
      <c r="F41" s="663"/>
      <c r="G41" s="663"/>
      <c r="H41" s="663"/>
      <c r="I41" s="663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498</v>
      </c>
      <c r="D43" s="346" t="s">
        <v>595</v>
      </c>
      <c r="E43" s="346" t="s">
        <v>500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498</v>
      </c>
      <c r="D44" s="421" t="s">
        <v>594</v>
      </c>
      <c r="E44" s="436" t="s">
        <v>500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593</v>
      </c>
      <c r="E45" s="346" t="s">
        <v>500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592</v>
      </c>
      <c r="E46" s="436" t="s">
        <v>500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591</v>
      </c>
      <c r="E47" s="346" t="s">
        <v>500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590</v>
      </c>
      <c r="E48" s="436" t="s">
        <v>500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589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588</v>
      </c>
      <c r="E50" s="425" t="s">
        <v>500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498</v>
      </c>
      <c r="D51" s="421" t="s">
        <v>587</v>
      </c>
      <c r="E51" s="417" t="s">
        <v>500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586</v>
      </c>
      <c r="E52" s="425" t="s">
        <v>500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585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584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517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518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583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519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520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22" t="str">
        <f>Parameters!B1</f>
        <v>146th IEEE 802.11 WIRELESS LOCAL AREA NETWORKS SESSION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4"/>
      <c r="IS2" s="2" t="s">
        <v>20</v>
      </c>
    </row>
    <row r="3" spans="2:253" ht="15.75" customHeight="1" x14ac:dyDescent="0.2">
      <c r="B3" s="525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7"/>
    </row>
    <row r="4" spans="2:253" ht="15.75" customHeight="1" x14ac:dyDescent="0.2">
      <c r="B4" s="528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30"/>
    </row>
    <row r="5" spans="2:253" ht="21" customHeight="1" x14ac:dyDescent="0.2">
      <c r="B5" s="531" t="str">
        <f>Parameters!B2</f>
        <v>Manchester Grand Hyatt San Diego, CA, USA</v>
      </c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</row>
    <row r="6" spans="2:253" ht="15.75" customHeight="1" x14ac:dyDescent="0.2"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</row>
    <row r="7" spans="2:253" ht="15.75" customHeight="1" x14ac:dyDescent="0.2">
      <c r="B7" s="533" t="str">
        <f>Parameters!B3</f>
        <v>July 13-18, 2014</v>
      </c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</row>
    <row r="8" spans="2:253" ht="15.75" customHeight="1" x14ac:dyDescent="0.2"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32" t="s">
        <v>16</v>
      </c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</row>
    <row r="26" spans="2:21" ht="15.75" customHeight="1" x14ac:dyDescent="0.2">
      <c r="B26" s="532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</row>
    <row r="27" spans="2:21" ht="15.75" customHeight="1" x14ac:dyDescent="0.2">
      <c r="B27" s="519" t="s">
        <v>197</v>
      </c>
      <c r="C27" s="519"/>
      <c r="D27" s="519"/>
      <c r="E27" s="519"/>
      <c r="F27" s="519"/>
      <c r="G27" s="519"/>
      <c r="H27" s="519"/>
      <c r="I27" s="519"/>
      <c r="J27" s="520"/>
      <c r="K27" s="520"/>
      <c r="L27" s="516" t="str">
        <f>Title!C14</f>
        <v>adrian.p.stephens@ieee.org</v>
      </c>
      <c r="M27" s="517"/>
      <c r="N27" s="517"/>
      <c r="O27" s="517"/>
      <c r="P27" s="517"/>
      <c r="Q27" s="517"/>
      <c r="R27" s="517"/>
    </row>
    <row r="28" spans="2:21" ht="15.75" customHeight="1" x14ac:dyDescent="0.2">
      <c r="B28" s="521"/>
      <c r="C28" s="521"/>
      <c r="D28" s="521"/>
      <c r="E28" s="521"/>
      <c r="F28" s="521"/>
      <c r="G28" s="521"/>
      <c r="H28" s="521"/>
      <c r="I28" s="521"/>
      <c r="J28" s="520"/>
      <c r="K28" s="520"/>
      <c r="L28" s="518"/>
      <c r="M28" s="518"/>
      <c r="N28" s="518"/>
      <c r="O28" s="518"/>
      <c r="P28" s="518"/>
      <c r="Q28" s="518"/>
      <c r="R28" s="518"/>
    </row>
    <row r="29" spans="2:21" ht="15.75" customHeight="1" x14ac:dyDescent="0.2">
      <c r="B29" s="519" t="s">
        <v>82</v>
      </c>
      <c r="C29" s="519"/>
      <c r="D29" s="519"/>
      <c r="E29" s="519"/>
      <c r="F29" s="519"/>
      <c r="G29" s="519"/>
      <c r="H29" s="519"/>
      <c r="I29" s="519"/>
      <c r="J29" s="520"/>
      <c r="K29" s="520"/>
      <c r="L29" s="516" t="str">
        <f>Title!I14</f>
        <v>jrosdahl@ieee.org</v>
      </c>
      <c r="M29" s="517"/>
      <c r="N29" s="517"/>
      <c r="O29" s="517"/>
      <c r="P29" s="517"/>
      <c r="Q29" s="517"/>
      <c r="R29" s="517"/>
    </row>
    <row r="30" spans="2:21" ht="15.75" customHeight="1" x14ac:dyDescent="0.2">
      <c r="B30" s="521"/>
      <c r="C30" s="521"/>
      <c r="D30" s="521"/>
      <c r="E30" s="521"/>
      <c r="F30" s="521"/>
      <c r="G30" s="521"/>
      <c r="H30" s="521"/>
      <c r="I30" s="521"/>
      <c r="J30" s="520"/>
      <c r="K30" s="520"/>
      <c r="L30" s="518"/>
      <c r="M30" s="518"/>
      <c r="N30" s="518"/>
      <c r="O30" s="518"/>
      <c r="P30" s="518"/>
      <c r="Q30" s="518"/>
      <c r="R30" s="518"/>
    </row>
    <row r="31" spans="2:21" ht="15.75" customHeight="1" x14ac:dyDescent="0.2">
      <c r="B31" s="519" t="s">
        <v>95</v>
      </c>
      <c r="C31" s="519"/>
      <c r="D31" s="519"/>
      <c r="E31" s="519"/>
      <c r="F31" s="519"/>
      <c r="G31" s="519"/>
      <c r="H31" s="519"/>
      <c r="I31" s="519"/>
      <c r="J31" s="520"/>
      <c r="K31" s="520"/>
      <c r="L31" s="516" t="str">
        <f>Title!I20</f>
        <v>dstanley@arubanetworks.com</v>
      </c>
      <c r="M31" s="517"/>
      <c r="N31" s="517"/>
      <c r="O31" s="517"/>
      <c r="P31" s="517"/>
      <c r="Q31" s="517"/>
      <c r="R31" s="517"/>
    </row>
    <row r="32" spans="2:21" ht="15.75" customHeight="1" x14ac:dyDescent="0.2">
      <c r="B32" s="521"/>
      <c r="C32" s="521"/>
      <c r="D32" s="521"/>
      <c r="E32" s="521"/>
      <c r="F32" s="521"/>
      <c r="G32" s="521"/>
      <c r="H32" s="521"/>
      <c r="I32" s="521"/>
      <c r="J32" s="520"/>
      <c r="K32" s="520"/>
      <c r="L32" s="518"/>
      <c r="M32" s="518"/>
      <c r="N32" s="518"/>
      <c r="O32" s="518"/>
      <c r="P32" s="518"/>
      <c r="Q32" s="518"/>
      <c r="R32" s="518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4"/>
    </row>
    <row r="7" spans="2:15" x14ac:dyDescent="0.2">
      <c r="M7" s="534"/>
    </row>
    <row r="8" spans="2:15" x14ac:dyDescent="0.2">
      <c r="M8" s="534"/>
    </row>
    <row r="9" spans="2:15" x14ac:dyDescent="0.2">
      <c r="M9" s="534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5" t="s">
        <v>159</v>
      </c>
      <c r="B3" s="535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557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556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558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559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560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561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562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563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573</v>
      </c>
      <c r="C26" s="103"/>
      <c r="D26" s="103"/>
    </row>
    <row r="27" spans="1:4" x14ac:dyDescent="0.2">
      <c r="A27" s="104" t="s">
        <v>188</v>
      </c>
      <c r="B27" s="382" t="s">
        <v>564</v>
      </c>
      <c r="C27" s="103"/>
      <c r="D27" s="103"/>
    </row>
    <row r="28" spans="1:4" x14ac:dyDescent="0.2">
      <c r="A28" s="104" t="s">
        <v>189</v>
      </c>
      <c r="B28" s="382" t="s">
        <v>565</v>
      </c>
      <c r="C28" s="103"/>
      <c r="D28" s="103"/>
    </row>
    <row r="29" spans="1:4" x14ac:dyDescent="0.2">
      <c r="A29" s="104" t="s">
        <v>190</v>
      </c>
      <c r="B29" s="382" t="s">
        <v>566</v>
      </c>
      <c r="C29" s="103"/>
      <c r="D29" s="103"/>
    </row>
    <row r="30" spans="1:4" x14ac:dyDescent="0.2">
      <c r="A30" s="104" t="s">
        <v>8</v>
      </c>
      <c r="B30" s="382" t="s">
        <v>567</v>
      </c>
      <c r="C30" s="103"/>
      <c r="D30" s="103"/>
    </row>
    <row r="31" spans="1:4" x14ac:dyDescent="0.2">
      <c r="A31" s="104" t="s">
        <v>191</v>
      </c>
      <c r="B31" s="382" t="s">
        <v>568</v>
      </c>
      <c r="C31" s="103"/>
      <c r="D31" s="103"/>
    </row>
    <row r="32" spans="1:4" ht="14.25" x14ac:dyDescent="0.2">
      <c r="A32" s="104" t="s">
        <v>192</v>
      </c>
      <c r="B32" s="382" t="s">
        <v>624</v>
      </c>
      <c r="C32" s="103"/>
      <c r="D32" s="103"/>
    </row>
    <row r="33" spans="1:4" x14ac:dyDescent="0.2">
      <c r="A33" s="104" t="s">
        <v>193</v>
      </c>
      <c r="B33" s="382" t="s">
        <v>623</v>
      </c>
      <c r="C33" s="103"/>
      <c r="D33" s="103"/>
    </row>
    <row r="34" spans="1:4" ht="14.25" x14ac:dyDescent="0.2">
      <c r="A34" s="104" t="s">
        <v>194</v>
      </c>
      <c r="B34" s="382" t="s">
        <v>569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489</v>
      </c>
    </row>
    <row r="39" spans="1:4" s="201" customFormat="1" x14ac:dyDescent="0.2">
      <c r="A39" s="201" t="s">
        <v>490</v>
      </c>
      <c r="B39" s="203" t="s">
        <v>491</v>
      </c>
    </row>
    <row r="40" spans="1:4" s="201" customFormat="1" x14ac:dyDescent="0.2">
      <c r="A40" s="201" t="s">
        <v>99</v>
      </c>
      <c r="B40" s="203" t="s">
        <v>492</v>
      </c>
    </row>
    <row r="41" spans="1:4" s="201" customFormat="1" x14ac:dyDescent="0.2">
      <c r="A41" s="201" t="s">
        <v>521</v>
      </c>
      <c r="B41" s="203" t="s">
        <v>522</v>
      </c>
    </row>
    <row r="42" spans="1:4" s="201" customFormat="1" x14ac:dyDescent="0.2">
      <c r="A42" s="201" t="s">
        <v>22</v>
      </c>
      <c r="B42" s="203" t="s">
        <v>536</v>
      </c>
    </row>
    <row r="43" spans="1:4" s="201" customFormat="1" x14ac:dyDescent="0.2">
      <c r="A43" s="201" t="s">
        <v>554</v>
      </c>
      <c r="B43" s="203" t="s">
        <v>555</v>
      </c>
    </row>
    <row r="44" spans="1:4" x14ac:dyDescent="0.2">
      <c r="A44" s="201" t="s">
        <v>614</v>
      </c>
      <c r="B44" s="474" t="s">
        <v>615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A4" zoomScale="55" zoomScaleNormal="55" workbookViewId="0">
      <selection activeCell="X23" sqref="X23:X26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82" t="str">
        <f>"Agenda R" &amp;Parameters!B8</f>
        <v>Agenda R7</v>
      </c>
      <c r="B1" s="584" t="str">
        <f>Parameters!B2</f>
        <v>Manchester Grand Hyatt San Diego, CA, USA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  <c r="AF1" s="584"/>
    </row>
    <row r="2" spans="1:32" ht="20.25" customHeight="1" x14ac:dyDescent="0.2">
      <c r="A2" s="583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83"/>
      <c r="B3" s="599" t="str">
        <f>Parameters!B3</f>
        <v>July 13-18, 2014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  <c r="AF3" s="599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65">
        <f>B5+1</f>
        <v>41834</v>
      </c>
      <c r="D5" s="566"/>
      <c r="E5" s="566"/>
      <c r="F5" s="566"/>
      <c r="G5" s="566"/>
      <c r="H5" s="567"/>
      <c r="I5" s="565">
        <f>B5+2</f>
        <v>41835</v>
      </c>
      <c r="J5" s="566"/>
      <c r="K5" s="566"/>
      <c r="L5" s="566"/>
      <c r="M5" s="566"/>
      <c r="N5" s="567"/>
      <c r="O5" s="565">
        <f>B5+3</f>
        <v>41836</v>
      </c>
      <c r="P5" s="566"/>
      <c r="Q5" s="566"/>
      <c r="R5" s="566"/>
      <c r="S5" s="566"/>
      <c r="T5" s="567"/>
      <c r="U5" s="565">
        <f>B5+4</f>
        <v>41837</v>
      </c>
      <c r="V5" s="566"/>
      <c r="W5" s="566"/>
      <c r="X5" s="566"/>
      <c r="Y5" s="566"/>
      <c r="Z5" s="567"/>
      <c r="AA5" s="565">
        <f>B5+5</f>
        <v>41838</v>
      </c>
      <c r="AB5" s="566"/>
      <c r="AC5" s="566"/>
      <c r="AD5" s="566"/>
      <c r="AE5" s="566"/>
      <c r="AF5" s="567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90" t="s">
        <v>22</v>
      </c>
      <c r="K7" s="593" t="s">
        <v>4</v>
      </c>
      <c r="L7" s="145"/>
      <c r="M7" s="145"/>
      <c r="N7" s="146"/>
      <c r="O7" s="605" t="s">
        <v>71</v>
      </c>
      <c r="P7" s="537" t="s">
        <v>96</v>
      </c>
      <c r="Q7" s="593" t="s">
        <v>4</v>
      </c>
      <c r="R7" s="545" t="s">
        <v>3</v>
      </c>
      <c r="S7" s="47"/>
      <c r="T7" s="47"/>
      <c r="U7" s="47"/>
      <c r="V7" s="537" t="s">
        <v>96</v>
      </c>
      <c r="W7" s="562" t="s">
        <v>84</v>
      </c>
      <c r="X7" s="545" t="s">
        <v>3</v>
      </c>
      <c r="Y7" s="608"/>
      <c r="Z7" s="47"/>
      <c r="AA7" s="549" t="s">
        <v>98</v>
      </c>
      <c r="AB7" s="550"/>
      <c r="AC7" s="550"/>
      <c r="AD7" s="550"/>
      <c r="AE7" s="550"/>
      <c r="AF7" s="551"/>
    </row>
    <row r="8" spans="1:32" ht="15.75" customHeight="1" x14ac:dyDescent="0.2">
      <c r="A8" s="41" t="s">
        <v>60</v>
      </c>
      <c r="B8" s="39"/>
      <c r="C8" s="562" t="s">
        <v>84</v>
      </c>
      <c r="D8" s="537" t="s">
        <v>96</v>
      </c>
      <c r="E8" s="50"/>
      <c r="F8" s="545" t="s">
        <v>3</v>
      </c>
      <c r="G8" s="50"/>
      <c r="H8" s="50"/>
      <c r="I8" s="50"/>
      <c r="J8" s="591"/>
      <c r="K8" s="594"/>
      <c r="L8" s="47"/>
      <c r="M8" s="47"/>
      <c r="N8" s="51"/>
      <c r="O8" s="606"/>
      <c r="P8" s="538"/>
      <c r="Q8" s="594"/>
      <c r="R8" s="546"/>
      <c r="S8" s="47"/>
      <c r="T8" s="47"/>
      <c r="U8" s="47"/>
      <c r="V8" s="538"/>
      <c r="W8" s="563"/>
      <c r="X8" s="546"/>
      <c r="Y8" s="609"/>
      <c r="Z8" s="47"/>
      <c r="AA8" s="552"/>
      <c r="AB8" s="553"/>
      <c r="AC8" s="553"/>
      <c r="AD8" s="553"/>
      <c r="AE8" s="553"/>
      <c r="AF8" s="554"/>
    </row>
    <row r="9" spans="1:32" ht="15.75" customHeight="1" x14ac:dyDescent="0.2">
      <c r="A9" s="41" t="s">
        <v>58</v>
      </c>
      <c r="B9" s="39"/>
      <c r="C9" s="563"/>
      <c r="D9" s="538"/>
      <c r="E9" s="50"/>
      <c r="F9" s="546"/>
      <c r="G9" s="50"/>
      <c r="H9" s="50"/>
      <c r="I9" s="50"/>
      <c r="J9" s="591"/>
      <c r="K9" s="594"/>
      <c r="L9" s="47"/>
      <c r="M9" s="47"/>
      <c r="N9" s="51"/>
      <c r="O9" s="606"/>
      <c r="P9" s="538"/>
      <c r="Q9" s="594"/>
      <c r="R9" s="546"/>
      <c r="S9" s="47"/>
      <c r="T9" s="47"/>
      <c r="U9" s="47"/>
      <c r="V9" s="538"/>
      <c r="W9" s="563"/>
      <c r="X9" s="546"/>
      <c r="Y9" s="609"/>
      <c r="Z9" s="47"/>
      <c r="AA9" s="552"/>
      <c r="AB9" s="553"/>
      <c r="AC9" s="553"/>
      <c r="AD9" s="553"/>
      <c r="AE9" s="553"/>
      <c r="AF9" s="554"/>
    </row>
    <row r="10" spans="1:32" ht="15.75" customHeight="1" x14ac:dyDescent="0.2">
      <c r="A10" s="41" t="s">
        <v>59</v>
      </c>
      <c r="B10" s="39"/>
      <c r="C10" s="563"/>
      <c r="D10" s="538"/>
      <c r="E10" s="50"/>
      <c r="F10" s="546"/>
      <c r="G10" s="50"/>
      <c r="H10" s="50"/>
      <c r="I10" s="50"/>
      <c r="J10" s="592"/>
      <c r="K10" s="595"/>
      <c r="L10" s="47"/>
      <c r="M10" s="47"/>
      <c r="N10" s="51"/>
      <c r="O10" s="607"/>
      <c r="P10" s="539"/>
      <c r="Q10" s="595"/>
      <c r="R10" s="561"/>
      <c r="S10" s="47"/>
      <c r="T10" s="47"/>
      <c r="U10" s="47"/>
      <c r="V10" s="539"/>
      <c r="W10" s="564"/>
      <c r="X10" s="561"/>
      <c r="Y10" s="610"/>
      <c r="Z10" s="47"/>
      <c r="AA10" s="552"/>
      <c r="AB10" s="553"/>
      <c r="AC10" s="553"/>
      <c r="AD10" s="553"/>
      <c r="AE10" s="553"/>
      <c r="AF10" s="554"/>
    </row>
    <row r="11" spans="1:32" ht="27" customHeight="1" x14ac:dyDescent="0.2">
      <c r="A11" s="121" t="s">
        <v>44</v>
      </c>
      <c r="B11" s="39"/>
      <c r="C11" s="564"/>
      <c r="D11" s="539"/>
      <c r="E11" s="50"/>
      <c r="F11" s="561"/>
      <c r="G11" s="50"/>
      <c r="H11" s="50"/>
      <c r="I11" s="548" t="s">
        <v>24</v>
      </c>
      <c r="J11" s="548"/>
      <c r="K11" s="548"/>
      <c r="L11" s="548"/>
      <c r="M11" s="548"/>
      <c r="N11" s="548"/>
      <c r="O11" s="547" t="s">
        <v>24</v>
      </c>
      <c r="P11" s="548"/>
      <c r="Q11" s="548"/>
      <c r="R11" s="548"/>
      <c r="S11" s="548"/>
      <c r="T11" s="548"/>
      <c r="U11" s="548" t="s">
        <v>24</v>
      </c>
      <c r="V11" s="548"/>
      <c r="W11" s="548"/>
      <c r="X11" s="548"/>
      <c r="Y11" s="548"/>
      <c r="Z11" s="548"/>
      <c r="AA11" s="553"/>
      <c r="AB11" s="553"/>
      <c r="AC11" s="553"/>
      <c r="AD11" s="553"/>
      <c r="AE11" s="553"/>
      <c r="AF11" s="554"/>
    </row>
    <row r="12" spans="1:32" ht="15.75" customHeight="1" x14ac:dyDescent="0.2">
      <c r="A12" s="42" t="s">
        <v>43</v>
      </c>
      <c r="B12" s="39"/>
      <c r="C12" s="548" t="s">
        <v>24</v>
      </c>
      <c r="D12" s="548"/>
      <c r="E12" s="548"/>
      <c r="F12" s="548"/>
      <c r="G12" s="548"/>
      <c r="H12" s="548"/>
      <c r="I12" s="596" t="s">
        <v>206</v>
      </c>
      <c r="J12" s="537" t="s">
        <v>96</v>
      </c>
      <c r="K12" s="603" t="s">
        <v>85</v>
      </c>
      <c r="L12" s="605" t="s">
        <v>209</v>
      </c>
      <c r="M12" s="579" t="s">
        <v>582</v>
      </c>
      <c r="N12" s="51"/>
      <c r="O12" s="600" t="s">
        <v>97</v>
      </c>
      <c r="P12" s="601"/>
      <c r="Q12" s="601"/>
      <c r="R12" s="601"/>
      <c r="S12" s="601"/>
      <c r="T12" s="602"/>
      <c r="U12" s="596" t="s">
        <v>206</v>
      </c>
      <c r="V12" s="593" t="s">
        <v>4</v>
      </c>
      <c r="W12" s="562" t="s">
        <v>84</v>
      </c>
      <c r="X12" s="603" t="s">
        <v>85</v>
      </c>
      <c r="Y12" s="545" t="s">
        <v>3</v>
      </c>
      <c r="Z12" s="47"/>
      <c r="AA12" s="552"/>
      <c r="AB12" s="553"/>
      <c r="AC12" s="553"/>
      <c r="AD12" s="553"/>
      <c r="AE12" s="553"/>
      <c r="AF12" s="554"/>
    </row>
    <row r="13" spans="1:32" ht="15.75" customHeight="1" x14ac:dyDescent="0.2">
      <c r="A13" s="42" t="s">
        <v>45</v>
      </c>
      <c r="B13" s="39"/>
      <c r="C13" s="573" t="s">
        <v>175</v>
      </c>
      <c r="D13" s="574"/>
      <c r="E13" s="574"/>
      <c r="F13" s="574"/>
      <c r="G13" s="574"/>
      <c r="H13" s="575"/>
      <c r="I13" s="597"/>
      <c r="J13" s="538"/>
      <c r="K13" s="604"/>
      <c r="L13" s="606"/>
      <c r="M13" s="580"/>
      <c r="N13" s="51"/>
      <c r="O13" s="573"/>
      <c r="P13" s="574"/>
      <c r="Q13" s="574"/>
      <c r="R13" s="574"/>
      <c r="S13" s="574"/>
      <c r="T13" s="575"/>
      <c r="U13" s="597"/>
      <c r="V13" s="594"/>
      <c r="W13" s="563"/>
      <c r="X13" s="604"/>
      <c r="Y13" s="546"/>
      <c r="Z13" s="47"/>
      <c r="AA13" s="552"/>
      <c r="AB13" s="553"/>
      <c r="AC13" s="553"/>
      <c r="AD13" s="553"/>
      <c r="AE13" s="553"/>
      <c r="AF13" s="554"/>
    </row>
    <row r="14" spans="1:32" ht="15.75" customHeight="1" x14ac:dyDescent="0.2">
      <c r="A14" s="42" t="s">
        <v>46</v>
      </c>
      <c r="B14" s="39"/>
      <c r="C14" s="573"/>
      <c r="D14" s="574"/>
      <c r="E14" s="574"/>
      <c r="F14" s="574"/>
      <c r="G14" s="574"/>
      <c r="H14" s="575"/>
      <c r="I14" s="597"/>
      <c r="J14" s="538"/>
      <c r="K14" s="604"/>
      <c r="L14" s="606"/>
      <c r="M14" s="580"/>
      <c r="N14" s="51"/>
      <c r="O14" s="573"/>
      <c r="P14" s="574"/>
      <c r="Q14" s="574"/>
      <c r="R14" s="574"/>
      <c r="S14" s="574"/>
      <c r="T14" s="575"/>
      <c r="U14" s="597"/>
      <c r="V14" s="594"/>
      <c r="W14" s="563"/>
      <c r="X14" s="604"/>
      <c r="Y14" s="546"/>
      <c r="Z14" s="47"/>
      <c r="AA14" s="555"/>
      <c r="AB14" s="556"/>
      <c r="AC14" s="556"/>
      <c r="AD14" s="556"/>
      <c r="AE14" s="556"/>
      <c r="AF14" s="557"/>
    </row>
    <row r="15" spans="1:32" ht="15.75" customHeight="1" x14ac:dyDescent="0.2">
      <c r="A15" s="42" t="s">
        <v>47</v>
      </c>
      <c r="B15" s="39"/>
      <c r="C15" s="576"/>
      <c r="D15" s="577"/>
      <c r="E15" s="577"/>
      <c r="F15" s="577"/>
      <c r="G15" s="577"/>
      <c r="H15" s="578"/>
      <c r="I15" s="598"/>
      <c r="J15" s="539"/>
      <c r="K15" s="604"/>
      <c r="L15" s="607"/>
      <c r="M15" s="581"/>
      <c r="N15" s="51"/>
      <c r="O15" s="576"/>
      <c r="P15" s="577"/>
      <c r="Q15" s="577"/>
      <c r="R15" s="577"/>
      <c r="S15" s="577"/>
      <c r="T15" s="578"/>
      <c r="U15" s="598"/>
      <c r="V15" s="595"/>
      <c r="W15" s="564"/>
      <c r="X15" s="604"/>
      <c r="Y15" s="546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8" t="s">
        <v>56</v>
      </c>
      <c r="D16" s="548"/>
      <c r="E16" s="548"/>
      <c r="F16" s="548"/>
      <c r="G16" s="548"/>
      <c r="H16" s="548"/>
      <c r="I16" s="548" t="s">
        <v>56</v>
      </c>
      <c r="J16" s="548"/>
      <c r="K16" s="548"/>
      <c r="L16" s="548"/>
      <c r="M16" s="548"/>
      <c r="N16" s="548"/>
      <c r="O16" s="547" t="s">
        <v>56</v>
      </c>
      <c r="P16" s="548"/>
      <c r="Q16" s="548"/>
      <c r="R16" s="548"/>
      <c r="S16" s="548"/>
      <c r="T16" s="548"/>
      <c r="U16" s="548" t="s">
        <v>56</v>
      </c>
      <c r="V16" s="548"/>
      <c r="W16" s="548"/>
      <c r="X16" s="548"/>
      <c r="Y16" s="548"/>
      <c r="Z16" s="548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7"/>
      <c r="P17" s="548"/>
      <c r="Q17" s="548"/>
      <c r="R17" s="548"/>
      <c r="S17" s="548"/>
      <c r="T17" s="548"/>
      <c r="U17" s="548"/>
      <c r="V17" s="548"/>
      <c r="W17" s="548"/>
      <c r="X17" s="548"/>
      <c r="Y17" s="548"/>
      <c r="Z17" s="548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58" t="s">
        <v>79</v>
      </c>
      <c r="D18" s="593" t="s">
        <v>4</v>
      </c>
      <c r="E18" s="540" t="s">
        <v>207</v>
      </c>
      <c r="F18" s="617" t="s">
        <v>81</v>
      </c>
      <c r="G18" s="144"/>
      <c r="H18" s="51"/>
      <c r="I18" s="558" t="s">
        <v>79</v>
      </c>
      <c r="J18" s="537" t="s">
        <v>96</v>
      </c>
      <c r="K18" s="540" t="s">
        <v>207</v>
      </c>
      <c r="L18" s="562" t="s">
        <v>84</v>
      </c>
      <c r="M18" s="633" t="s">
        <v>73</v>
      </c>
      <c r="N18" s="51"/>
      <c r="O18" s="558" t="s">
        <v>79</v>
      </c>
      <c r="P18" s="537" t="s">
        <v>96</v>
      </c>
      <c r="Q18" s="47"/>
      <c r="R18" s="545" t="s">
        <v>3</v>
      </c>
      <c r="S18" s="47"/>
      <c r="T18" s="47"/>
      <c r="U18" s="559" t="s">
        <v>79</v>
      </c>
      <c r="V18" s="537" t="s">
        <v>96</v>
      </c>
      <c r="W18" s="540" t="s">
        <v>207</v>
      </c>
      <c r="X18" s="546" t="s">
        <v>3</v>
      </c>
      <c r="Y18" s="47"/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59"/>
      <c r="D19" s="594"/>
      <c r="E19" s="541"/>
      <c r="F19" s="618"/>
      <c r="G19" s="50"/>
      <c r="H19" s="51"/>
      <c r="I19" s="559"/>
      <c r="J19" s="538"/>
      <c r="K19" s="541"/>
      <c r="L19" s="563"/>
      <c r="M19" s="634"/>
      <c r="N19" s="51"/>
      <c r="O19" s="559"/>
      <c r="P19" s="538"/>
      <c r="Q19" s="47"/>
      <c r="R19" s="546"/>
      <c r="S19" s="47"/>
      <c r="T19" s="47"/>
      <c r="U19" s="559"/>
      <c r="V19" s="538"/>
      <c r="W19" s="541"/>
      <c r="X19" s="546"/>
      <c r="Y19" s="47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59"/>
      <c r="D20" s="594"/>
      <c r="E20" s="541"/>
      <c r="F20" s="618"/>
      <c r="G20" s="50"/>
      <c r="H20" s="51"/>
      <c r="I20" s="559"/>
      <c r="J20" s="538"/>
      <c r="K20" s="541"/>
      <c r="L20" s="563"/>
      <c r="M20" s="634"/>
      <c r="N20" s="51"/>
      <c r="O20" s="559"/>
      <c r="P20" s="538"/>
      <c r="Q20" s="47"/>
      <c r="R20" s="546"/>
      <c r="S20" s="47"/>
      <c r="T20" s="47"/>
      <c r="U20" s="559"/>
      <c r="V20" s="538"/>
      <c r="W20" s="541"/>
      <c r="X20" s="546"/>
      <c r="Y20" s="47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59"/>
      <c r="D21" s="594"/>
      <c r="E21" s="542"/>
      <c r="F21" s="619"/>
      <c r="G21" s="152"/>
      <c r="H21" s="51"/>
      <c r="I21" s="559"/>
      <c r="J21" s="539"/>
      <c r="K21" s="542"/>
      <c r="L21" s="564"/>
      <c r="M21" s="634"/>
      <c r="N21" s="51"/>
      <c r="O21" s="560"/>
      <c r="P21" s="539"/>
      <c r="Q21" s="47"/>
      <c r="R21" s="546"/>
      <c r="S21" s="47"/>
      <c r="T21" s="47"/>
      <c r="U21" s="560"/>
      <c r="V21" s="538"/>
      <c r="W21" s="542"/>
      <c r="X21" s="561"/>
      <c r="Y21" s="47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48" t="s">
        <v>24</v>
      </c>
      <c r="D22" s="548"/>
      <c r="E22" s="548"/>
      <c r="F22" s="548"/>
      <c r="G22" s="548"/>
      <c r="H22" s="548"/>
      <c r="I22" s="548" t="s">
        <v>24</v>
      </c>
      <c r="J22" s="548"/>
      <c r="K22" s="548"/>
      <c r="L22" s="548"/>
      <c r="M22" s="548"/>
      <c r="N22" s="548"/>
      <c r="O22" s="547" t="s">
        <v>24</v>
      </c>
      <c r="P22" s="548"/>
      <c r="Q22" s="548"/>
      <c r="R22" s="548"/>
      <c r="S22" s="548"/>
      <c r="T22" s="548"/>
      <c r="U22" s="548" t="s">
        <v>24</v>
      </c>
      <c r="V22" s="548"/>
      <c r="W22" s="548"/>
      <c r="X22" s="548"/>
      <c r="Y22" s="548"/>
      <c r="Z22" s="548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568" t="s">
        <v>100</v>
      </c>
      <c r="C23" s="596" t="s">
        <v>206</v>
      </c>
      <c r="D23" s="538" t="s">
        <v>96</v>
      </c>
      <c r="E23" s="546" t="s">
        <v>3</v>
      </c>
      <c r="F23" s="603" t="s">
        <v>85</v>
      </c>
      <c r="G23" s="543" t="s">
        <v>77</v>
      </c>
      <c r="H23" s="47"/>
      <c r="I23" s="559" t="s">
        <v>79</v>
      </c>
      <c r="J23" s="593" t="s">
        <v>4</v>
      </c>
      <c r="K23" s="546" t="s">
        <v>3</v>
      </c>
      <c r="L23" s="47"/>
      <c r="M23" s="543" t="s">
        <v>77</v>
      </c>
      <c r="N23" s="51"/>
      <c r="O23" s="47"/>
      <c r="P23" s="559" t="s">
        <v>79</v>
      </c>
      <c r="Q23" s="537" t="s">
        <v>96</v>
      </c>
      <c r="R23" s="540" t="s">
        <v>207</v>
      </c>
      <c r="S23" s="543" t="s">
        <v>77</v>
      </c>
      <c r="T23" s="545" t="s">
        <v>3</v>
      </c>
      <c r="U23" s="613" t="s">
        <v>211</v>
      </c>
      <c r="V23" s="593" t="s">
        <v>4</v>
      </c>
      <c r="W23" s="562" t="s">
        <v>84</v>
      </c>
      <c r="X23" s="545" t="s">
        <v>3</v>
      </c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569"/>
      <c r="C24" s="597"/>
      <c r="D24" s="538"/>
      <c r="E24" s="546"/>
      <c r="F24" s="604"/>
      <c r="G24" s="543"/>
      <c r="H24" s="47"/>
      <c r="I24" s="559"/>
      <c r="J24" s="594"/>
      <c r="K24" s="546"/>
      <c r="L24" s="47"/>
      <c r="M24" s="543"/>
      <c r="N24" s="51"/>
      <c r="O24" s="47"/>
      <c r="P24" s="559"/>
      <c r="Q24" s="538"/>
      <c r="R24" s="541"/>
      <c r="S24" s="543"/>
      <c r="T24" s="546"/>
      <c r="U24" s="614"/>
      <c r="V24" s="594"/>
      <c r="W24" s="563"/>
      <c r="X24" s="546"/>
      <c r="Y24" s="47"/>
      <c r="Z24" s="47"/>
      <c r="AA24" s="39"/>
      <c r="AB24" s="137" t="s">
        <v>646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569"/>
      <c r="C25" s="597"/>
      <c r="D25" s="538"/>
      <c r="E25" s="546"/>
      <c r="F25" s="604"/>
      <c r="G25" s="543"/>
      <c r="H25" s="47"/>
      <c r="I25" s="559"/>
      <c r="J25" s="594"/>
      <c r="K25" s="546"/>
      <c r="L25" s="47"/>
      <c r="M25" s="543"/>
      <c r="N25" s="51"/>
      <c r="O25" s="47"/>
      <c r="P25" s="559"/>
      <c r="Q25" s="538"/>
      <c r="R25" s="541"/>
      <c r="S25" s="543"/>
      <c r="T25" s="546"/>
      <c r="U25" s="614"/>
      <c r="V25" s="594"/>
      <c r="W25" s="563"/>
      <c r="X25" s="546"/>
      <c r="Y25" s="47"/>
      <c r="Z25" s="47"/>
      <c r="AA25" s="39"/>
      <c r="AB25" s="137" t="s">
        <v>645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598"/>
      <c r="D26" s="539"/>
      <c r="E26" s="561"/>
      <c r="F26" s="604"/>
      <c r="G26" s="544"/>
      <c r="H26" s="47"/>
      <c r="I26" s="560"/>
      <c r="J26" s="595"/>
      <c r="K26" s="561"/>
      <c r="L26" s="47"/>
      <c r="M26" s="544"/>
      <c r="N26" s="51"/>
      <c r="O26" s="47"/>
      <c r="P26" s="560"/>
      <c r="Q26" s="539"/>
      <c r="R26" s="542"/>
      <c r="S26" s="544"/>
      <c r="T26" s="546"/>
      <c r="U26" s="615"/>
      <c r="V26" s="594"/>
      <c r="W26" s="564"/>
      <c r="X26" s="546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570" t="s">
        <v>99</v>
      </c>
      <c r="C27" s="620" t="s">
        <v>75</v>
      </c>
      <c r="D27" s="621"/>
      <c r="E27" s="626" t="s">
        <v>570</v>
      </c>
      <c r="F27" s="626"/>
      <c r="G27" s="626"/>
      <c r="H27" s="159"/>
      <c r="I27" s="548" t="s">
        <v>75</v>
      </c>
      <c r="J27" s="548"/>
      <c r="K27" s="548"/>
      <c r="L27" s="548"/>
      <c r="M27" s="548"/>
      <c r="N27" s="548"/>
      <c r="O27" s="48"/>
      <c r="P27" s="48"/>
      <c r="Q27" s="48"/>
      <c r="R27" s="48"/>
      <c r="S27" s="48"/>
      <c r="T27" s="48"/>
      <c r="U27" s="548" t="s">
        <v>75</v>
      </c>
      <c r="V27" s="548"/>
      <c r="W27" s="548"/>
      <c r="X27" s="548"/>
      <c r="Y27" s="548"/>
      <c r="Z27" s="548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571"/>
      <c r="C28" s="622"/>
      <c r="D28" s="623"/>
      <c r="E28" s="626"/>
      <c r="F28" s="626"/>
      <c r="G28" s="626"/>
      <c r="H28" s="160"/>
      <c r="I28" s="548"/>
      <c r="J28" s="548"/>
      <c r="K28" s="548"/>
      <c r="L28" s="548"/>
      <c r="M28" s="548"/>
      <c r="N28" s="548"/>
      <c r="O28" s="549" t="s">
        <v>212</v>
      </c>
      <c r="P28" s="550"/>
      <c r="Q28" s="550"/>
      <c r="R28" s="550"/>
      <c r="S28" s="550"/>
      <c r="T28" s="551"/>
      <c r="U28" s="548"/>
      <c r="V28" s="548"/>
      <c r="W28" s="548"/>
      <c r="X28" s="548"/>
      <c r="Y28" s="548"/>
      <c r="Z28" s="548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572"/>
      <c r="C29" s="624"/>
      <c r="D29" s="625"/>
      <c r="E29" s="627"/>
      <c r="F29" s="627"/>
      <c r="G29" s="627"/>
      <c r="H29" s="161"/>
      <c r="I29" s="548"/>
      <c r="J29" s="548"/>
      <c r="K29" s="548"/>
      <c r="L29" s="548"/>
      <c r="M29" s="548"/>
      <c r="N29" s="548"/>
      <c r="O29" s="552"/>
      <c r="P29" s="553"/>
      <c r="Q29" s="553"/>
      <c r="R29" s="553"/>
      <c r="S29" s="553"/>
      <c r="T29" s="554"/>
      <c r="U29" s="548"/>
      <c r="V29" s="548"/>
      <c r="W29" s="548"/>
      <c r="X29" s="548"/>
      <c r="Y29" s="548"/>
      <c r="Z29" s="548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628" t="s">
        <v>571</v>
      </c>
      <c r="D30" s="628"/>
      <c r="E30" s="628"/>
      <c r="F30" s="628"/>
      <c r="G30" s="628"/>
      <c r="H30" s="51"/>
      <c r="I30" s="562" t="s">
        <v>84</v>
      </c>
      <c r="J30" s="537" t="s">
        <v>96</v>
      </c>
      <c r="K30" s="546" t="s">
        <v>3</v>
      </c>
      <c r="L30" s="47"/>
      <c r="M30" s="47"/>
      <c r="N30" s="51"/>
      <c r="O30" s="552"/>
      <c r="P30" s="553"/>
      <c r="Q30" s="553"/>
      <c r="R30" s="553"/>
      <c r="S30" s="553"/>
      <c r="T30" s="554"/>
      <c r="U30" s="587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629"/>
      <c r="D31" s="629"/>
      <c r="E31" s="629"/>
      <c r="F31" s="629"/>
      <c r="G31" s="629"/>
      <c r="H31" s="51"/>
      <c r="I31" s="563"/>
      <c r="J31" s="538"/>
      <c r="K31" s="546"/>
      <c r="L31" s="47"/>
      <c r="M31" s="47"/>
      <c r="N31" s="51"/>
      <c r="O31" s="555"/>
      <c r="P31" s="556"/>
      <c r="Q31" s="556"/>
      <c r="R31" s="556"/>
      <c r="S31" s="556"/>
      <c r="T31" s="557"/>
      <c r="U31" s="588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630"/>
      <c r="D32" s="630"/>
      <c r="E32" s="630"/>
      <c r="F32" s="630"/>
      <c r="G32" s="630"/>
      <c r="H32" s="51"/>
      <c r="I32" s="563"/>
      <c r="J32" s="538"/>
      <c r="K32" s="546"/>
      <c r="L32" s="47"/>
      <c r="M32" s="47"/>
      <c r="N32" s="51"/>
      <c r="O32" s="47"/>
      <c r="P32" s="47"/>
      <c r="Q32" s="47"/>
      <c r="R32" s="47"/>
      <c r="S32" s="47"/>
      <c r="T32" s="47"/>
      <c r="U32" s="588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628" t="s">
        <v>572</v>
      </c>
      <c r="D33" s="628"/>
      <c r="E33" s="628"/>
      <c r="F33" s="628"/>
      <c r="G33" s="628"/>
      <c r="H33" s="51"/>
      <c r="I33" s="564"/>
      <c r="J33" s="539"/>
      <c r="K33" s="561"/>
      <c r="L33" s="47"/>
      <c r="M33" s="47"/>
      <c r="N33" s="51"/>
      <c r="O33" s="47"/>
      <c r="P33" s="47"/>
      <c r="Q33" s="47"/>
      <c r="R33" s="47"/>
      <c r="S33" s="47"/>
      <c r="T33" s="47"/>
      <c r="U33" s="589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629"/>
      <c r="D34" s="629"/>
      <c r="E34" s="629"/>
      <c r="F34" s="629"/>
      <c r="G34" s="629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630"/>
      <c r="D35" s="630"/>
      <c r="E35" s="630"/>
      <c r="F35" s="630"/>
      <c r="G35" s="630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36" t="s">
        <v>182</v>
      </c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6"/>
      <c r="V37" s="536"/>
      <c r="W37" s="536"/>
      <c r="X37" s="536"/>
      <c r="Y37" s="536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16" t="s">
        <v>99</v>
      </c>
      <c r="D39" s="586" t="s">
        <v>105</v>
      </c>
      <c r="E39" s="585"/>
      <c r="F39" s="585"/>
      <c r="G39" s="585"/>
      <c r="H39" s="585"/>
      <c r="O39" s="36"/>
    </row>
    <row r="40" spans="1:32" ht="15" customHeight="1" x14ac:dyDescent="0.2">
      <c r="B40" s="57"/>
      <c r="C40" s="616"/>
      <c r="D40" s="586"/>
      <c r="E40" s="585"/>
      <c r="F40" s="585"/>
      <c r="G40" s="585"/>
      <c r="H40" s="585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16"/>
      <c r="D41" s="586"/>
      <c r="E41" s="585"/>
      <c r="F41" s="585"/>
      <c r="G41" s="585"/>
      <c r="H41" s="585"/>
    </row>
    <row r="42" spans="1:32" ht="15" customHeight="1" x14ac:dyDescent="0.2">
      <c r="B42" s="57"/>
      <c r="C42" s="616"/>
      <c r="D42" s="586"/>
      <c r="E42" s="585"/>
      <c r="F42" s="585"/>
      <c r="G42" s="585"/>
      <c r="H42" s="585"/>
    </row>
    <row r="43" spans="1:32" ht="15" customHeight="1" x14ac:dyDescent="0.2">
      <c r="B43" s="57"/>
      <c r="C43" s="617" t="s">
        <v>81</v>
      </c>
      <c r="D43" s="585" t="s">
        <v>106</v>
      </c>
      <c r="E43" s="585"/>
      <c r="F43" s="585"/>
      <c r="G43" s="585"/>
      <c r="H43" s="585"/>
    </row>
    <row r="44" spans="1:32" ht="15" customHeight="1" x14ac:dyDescent="0.2">
      <c r="B44" s="57"/>
      <c r="C44" s="618"/>
      <c r="D44" s="585"/>
      <c r="E44" s="585"/>
      <c r="F44" s="585"/>
      <c r="G44" s="585"/>
      <c r="H44" s="585"/>
    </row>
    <row r="45" spans="1:32" ht="15" customHeight="1" x14ac:dyDescent="0.2">
      <c r="B45" s="57"/>
      <c r="C45" s="618"/>
      <c r="D45" s="585"/>
      <c r="E45" s="585"/>
      <c r="F45" s="585"/>
      <c r="G45" s="585"/>
      <c r="H45" s="585"/>
    </row>
    <row r="46" spans="1:32" ht="15" customHeight="1" x14ac:dyDescent="0.2">
      <c r="B46" s="57"/>
      <c r="C46" s="619"/>
      <c r="D46" s="585"/>
      <c r="E46" s="585"/>
      <c r="F46" s="585"/>
      <c r="G46" s="585"/>
      <c r="H46" s="585"/>
    </row>
    <row r="47" spans="1:32" ht="54" customHeight="1" x14ac:dyDescent="0.2">
      <c r="B47" s="57"/>
      <c r="C47" s="389" t="s">
        <v>101</v>
      </c>
      <c r="D47" s="586" t="s">
        <v>107</v>
      </c>
      <c r="E47" s="585"/>
      <c r="F47" s="585"/>
      <c r="G47" s="585"/>
      <c r="H47" s="585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96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97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97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98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08" t="s">
        <v>210</v>
      </c>
      <c r="D54" s="586" t="s">
        <v>108</v>
      </c>
      <c r="E54" s="585"/>
      <c r="F54" s="585"/>
      <c r="G54" s="585"/>
      <c r="H54" s="585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09"/>
      <c r="D55" s="586"/>
      <c r="E55" s="585"/>
      <c r="F55" s="585"/>
      <c r="G55" s="585"/>
      <c r="H55" s="58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09"/>
      <c r="D56" s="586"/>
      <c r="E56" s="585"/>
      <c r="F56" s="585"/>
      <c r="G56" s="585"/>
      <c r="H56" s="58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10"/>
      <c r="D57" s="586"/>
      <c r="E57" s="585"/>
      <c r="F57" s="585"/>
      <c r="G57" s="585"/>
      <c r="H57" s="58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12" t="s">
        <v>22</v>
      </c>
      <c r="D58" s="586" t="s">
        <v>109</v>
      </c>
      <c r="E58" s="585"/>
      <c r="F58" s="585"/>
      <c r="G58" s="585"/>
      <c r="H58" s="58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12"/>
      <c r="D59" s="586"/>
      <c r="E59" s="585"/>
      <c r="F59" s="585"/>
      <c r="G59" s="585"/>
      <c r="H59" s="58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12"/>
      <c r="D60" s="586"/>
      <c r="E60" s="585"/>
      <c r="F60" s="585"/>
      <c r="G60" s="585"/>
      <c r="H60" s="58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12"/>
      <c r="D61" s="586"/>
      <c r="E61" s="585"/>
      <c r="F61" s="585"/>
      <c r="G61" s="585"/>
      <c r="H61" s="58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13" t="s">
        <v>211</v>
      </c>
      <c r="D62" s="585" t="s">
        <v>110</v>
      </c>
      <c r="E62" s="585"/>
      <c r="F62" s="585"/>
      <c r="G62" s="585"/>
      <c r="H62" s="58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14"/>
      <c r="D63" s="585"/>
      <c r="E63" s="585"/>
      <c r="F63" s="585"/>
      <c r="G63" s="585"/>
      <c r="H63" s="58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14"/>
      <c r="D64" s="585"/>
      <c r="E64" s="585"/>
      <c r="F64" s="585"/>
      <c r="G64" s="585"/>
      <c r="H64" s="58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15"/>
      <c r="D65" s="585"/>
      <c r="E65" s="585"/>
      <c r="F65" s="585"/>
      <c r="G65" s="585"/>
      <c r="H65" s="58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5" t="s">
        <v>71</v>
      </c>
      <c r="D66" s="586" t="s">
        <v>111</v>
      </c>
      <c r="E66" s="585"/>
      <c r="F66" s="585"/>
      <c r="G66" s="585"/>
      <c r="H66" s="58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6"/>
      <c r="D67" s="586"/>
      <c r="E67" s="585"/>
      <c r="F67" s="585"/>
      <c r="G67" s="585"/>
      <c r="H67" s="58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6"/>
      <c r="D68" s="586"/>
      <c r="E68" s="585"/>
      <c r="F68" s="585"/>
      <c r="G68" s="585"/>
      <c r="H68" s="58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7"/>
      <c r="D69" s="586"/>
      <c r="E69" s="585"/>
      <c r="F69" s="585"/>
      <c r="G69" s="585"/>
      <c r="H69" s="58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58" t="s">
        <v>79</v>
      </c>
      <c r="D71" s="585" t="s">
        <v>112</v>
      </c>
      <c r="E71" s="585"/>
      <c r="F71" s="585"/>
      <c r="G71" s="585"/>
      <c r="H71" s="585"/>
    </row>
    <row r="72" spans="2:32" ht="15" customHeight="1" x14ac:dyDescent="0.2">
      <c r="B72" s="38"/>
      <c r="C72" s="559"/>
      <c r="D72" s="585"/>
      <c r="E72" s="585"/>
      <c r="F72" s="585"/>
      <c r="G72" s="585"/>
      <c r="H72" s="585"/>
    </row>
    <row r="73" spans="2:32" ht="15" customHeight="1" x14ac:dyDescent="0.2">
      <c r="B73" s="38"/>
      <c r="C73" s="559"/>
      <c r="D73" s="585"/>
      <c r="E73" s="585"/>
      <c r="F73" s="585"/>
      <c r="G73" s="585"/>
      <c r="H73" s="585"/>
    </row>
    <row r="74" spans="2:32" ht="15" customHeight="1" x14ac:dyDescent="0.2">
      <c r="B74" s="38"/>
      <c r="C74" s="560"/>
      <c r="D74" s="585"/>
      <c r="E74" s="585"/>
      <c r="F74" s="585"/>
      <c r="G74" s="585"/>
      <c r="H74" s="585"/>
    </row>
    <row r="75" spans="2:32" ht="15" customHeight="1" x14ac:dyDescent="0.2">
      <c r="B75" s="38"/>
      <c r="C75" s="593" t="s">
        <v>4</v>
      </c>
      <c r="D75" s="585" t="s">
        <v>113</v>
      </c>
      <c r="E75" s="585"/>
      <c r="F75" s="585"/>
      <c r="G75" s="585"/>
      <c r="H75" s="585"/>
    </row>
    <row r="76" spans="2:32" ht="15" customHeight="1" x14ac:dyDescent="0.2">
      <c r="B76" s="38"/>
      <c r="C76" s="594"/>
      <c r="D76" s="585"/>
      <c r="E76" s="585"/>
      <c r="F76" s="585"/>
      <c r="G76" s="585"/>
      <c r="H76" s="585"/>
    </row>
    <row r="77" spans="2:32" ht="15" customHeight="1" x14ac:dyDescent="0.2">
      <c r="B77" s="38"/>
      <c r="C77" s="594"/>
      <c r="D77" s="585"/>
      <c r="E77" s="585"/>
      <c r="F77" s="585"/>
      <c r="G77" s="585"/>
      <c r="H77" s="585"/>
    </row>
    <row r="78" spans="2:32" ht="15" customHeight="1" x14ac:dyDescent="0.2">
      <c r="B78" s="38"/>
      <c r="C78" s="594"/>
      <c r="D78" s="585"/>
      <c r="E78" s="585"/>
      <c r="F78" s="585"/>
      <c r="G78" s="585"/>
      <c r="H78" s="585"/>
    </row>
    <row r="79" spans="2:32" ht="15" customHeight="1" x14ac:dyDescent="0.2">
      <c r="B79" s="38"/>
      <c r="C79" s="546" t="s">
        <v>3</v>
      </c>
      <c r="D79" s="585" t="s">
        <v>2</v>
      </c>
      <c r="E79" s="585"/>
      <c r="F79" s="585"/>
      <c r="G79" s="585"/>
      <c r="H79" s="585"/>
    </row>
    <row r="80" spans="2:32" ht="15" customHeight="1" x14ac:dyDescent="0.2">
      <c r="B80" s="38"/>
      <c r="C80" s="546"/>
      <c r="D80" s="585"/>
      <c r="E80" s="585"/>
      <c r="F80" s="585"/>
      <c r="G80" s="585"/>
      <c r="H80" s="585"/>
    </row>
    <row r="81" spans="1:32" ht="15" customHeight="1" x14ac:dyDescent="0.2">
      <c r="B81" s="38"/>
      <c r="C81" s="546"/>
      <c r="D81" s="585"/>
      <c r="E81" s="585"/>
      <c r="F81" s="585"/>
      <c r="G81" s="585"/>
      <c r="H81" s="585"/>
    </row>
    <row r="82" spans="1:32" ht="15" customHeight="1" x14ac:dyDescent="0.2">
      <c r="B82" s="38"/>
      <c r="C82" s="561"/>
      <c r="D82" s="585"/>
      <c r="E82" s="585"/>
      <c r="F82" s="585"/>
      <c r="G82" s="585"/>
      <c r="H82" s="585"/>
    </row>
    <row r="83" spans="1:32" ht="15" customHeight="1" x14ac:dyDescent="0.2">
      <c r="A83" s="156"/>
      <c r="B83" s="38"/>
      <c r="C83" s="540" t="s">
        <v>207</v>
      </c>
      <c r="D83" s="637" t="s">
        <v>208</v>
      </c>
      <c r="E83" s="585"/>
      <c r="F83" s="585"/>
      <c r="G83" s="585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41"/>
      <c r="D84" s="637"/>
      <c r="E84" s="585"/>
      <c r="F84" s="585"/>
      <c r="G84" s="585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41"/>
      <c r="D85" s="637"/>
      <c r="E85" s="585"/>
      <c r="F85" s="585"/>
      <c r="G85" s="585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42"/>
      <c r="D86" s="637"/>
      <c r="E86" s="585"/>
      <c r="F86" s="585"/>
      <c r="G86" s="585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62" t="s">
        <v>84</v>
      </c>
      <c r="D87" s="585" t="s">
        <v>86</v>
      </c>
      <c r="E87" s="585"/>
      <c r="F87" s="585"/>
      <c r="G87" s="585"/>
      <c r="H87" s="585"/>
    </row>
    <row r="88" spans="1:32" ht="15" customHeight="1" x14ac:dyDescent="0.2">
      <c r="B88" s="38"/>
      <c r="C88" s="563"/>
      <c r="D88" s="585"/>
      <c r="E88" s="585"/>
      <c r="F88" s="585"/>
      <c r="G88" s="585"/>
      <c r="H88" s="585"/>
    </row>
    <row r="89" spans="1:32" ht="15" customHeight="1" x14ac:dyDescent="0.2">
      <c r="B89" s="38"/>
      <c r="C89" s="563"/>
      <c r="D89" s="585"/>
      <c r="E89" s="585"/>
      <c r="F89" s="585"/>
      <c r="G89" s="585"/>
      <c r="H89" s="585"/>
    </row>
    <row r="90" spans="1:32" ht="15" customHeight="1" x14ac:dyDescent="0.2">
      <c r="B90" s="38"/>
      <c r="C90" s="564"/>
      <c r="D90" s="585"/>
      <c r="E90" s="585"/>
      <c r="F90" s="585"/>
      <c r="G90" s="585"/>
      <c r="H90" s="585"/>
    </row>
    <row r="91" spans="1:32" ht="15" customHeight="1" x14ac:dyDescent="0.2">
      <c r="B91" s="38"/>
      <c r="C91" s="603" t="s">
        <v>85</v>
      </c>
      <c r="D91" s="585" t="s">
        <v>114</v>
      </c>
      <c r="E91" s="585"/>
      <c r="F91" s="585"/>
      <c r="G91" s="585"/>
      <c r="H91" s="585"/>
    </row>
    <row r="92" spans="1:32" ht="15" customHeight="1" x14ac:dyDescent="0.2">
      <c r="B92" s="38"/>
      <c r="C92" s="604"/>
      <c r="D92" s="585"/>
      <c r="E92" s="585"/>
      <c r="F92" s="585"/>
      <c r="G92" s="585"/>
      <c r="H92" s="585"/>
    </row>
    <row r="93" spans="1:32" ht="15" customHeight="1" x14ac:dyDescent="0.2">
      <c r="B93" s="38"/>
      <c r="C93" s="604"/>
      <c r="D93" s="585"/>
      <c r="E93" s="585"/>
      <c r="F93" s="585"/>
      <c r="G93" s="585"/>
      <c r="H93" s="585"/>
    </row>
    <row r="94" spans="1:32" ht="15" customHeight="1" x14ac:dyDescent="0.2">
      <c r="B94" s="38"/>
      <c r="C94" s="604"/>
      <c r="D94" s="585"/>
      <c r="E94" s="585"/>
      <c r="F94" s="585"/>
      <c r="G94" s="585"/>
      <c r="H94" s="585"/>
    </row>
    <row r="95" spans="1:32" ht="15" customHeight="1" x14ac:dyDescent="0.2">
      <c r="B95" s="38"/>
      <c r="C95" s="611" t="s">
        <v>96</v>
      </c>
      <c r="D95" s="585" t="s">
        <v>115</v>
      </c>
      <c r="E95" s="585"/>
      <c r="F95" s="585"/>
      <c r="G95" s="585"/>
      <c r="H95" s="585"/>
    </row>
    <row r="96" spans="1:32" ht="15" customHeight="1" x14ac:dyDescent="0.2">
      <c r="B96" s="38"/>
      <c r="C96" s="611"/>
      <c r="D96" s="585"/>
      <c r="E96" s="585"/>
      <c r="F96" s="585"/>
      <c r="G96" s="585"/>
      <c r="H96" s="585"/>
    </row>
    <row r="97" spans="2:8" ht="15" customHeight="1" x14ac:dyDescent="0.2">
      <c r="B97" s="38"/>
      <c r="C97" s="611"/>
      <c r="D97" s="585"/>
      <c r="E97" s="585"/>
      <c r="F97" s="585"/>
      <c r="G97" s="585"/>
      <c r="H97" s="585"/>
    </row>
    <row r="98" spans="2:8" ht="15" customHeight="1" x14ac:dyDescent="0.2">
      <c r="B98" s="38"/>
      <c r="C98" s="611"/>
      <c r="D98" s="585"/>
      <c r="E98" s="585"/>
      <c r="F98" s="585"/>
      <c r="G98" s="585"/>
      <c r="H98" s="585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31" t="s">
        <v>77</v>
      </c>
      <c r="D100" s="632" t="s">
        <v>117</v>
      </c>
      <c r="E100" s="632"/>
      <c r="F100" s="632"/>
      <c r="G100" s="632"/>
      <c r="H100" s="632"/>
    </row>
    <row r="101" spans="2:8" ht="15" customHeight="1" x14ac:dyDescent="0.2">
      <c r="B101" s="38"/>
      <c r="C101" s="631"/>
      <c r="D101" s="632"/>
      <c r="E101" s="632"/>
      <c r="F101" s="632"/>
      <c r="G101" s="632"/>
      <c r="H101" s="632"/>
    </row>
    <row r="102" spans="2:8" ht="15" customHeight="1" x14ac:dyDescent="0.2">
      <c r="B102" s="38"/>
      <c r="C102" s="631"/>
      <c r="D102" s="632"/>
      <c r="E102" s="632"/>
      <c r="F102" s="632"/>
      <c r="G102" s="632"/>
      <c r="H102" s="632"/>
    </row>
    <row r="103" spans="2:8" ht="15" customHeight="1" x14ac:dyDescent="0.2">
      <c r="B103" s="38"/>
      <c r="C103" s="631"/>
      <c r="D103" s="632"/>
      <c r="E103" s="632"/>
      <c r="F103" s="632"/>
      <c r="G103" s="632"/>
      <c r="H103" s="632"/>
    </row>
    <row r="104" spans="2:8" ht="15" customHeight="1" x14ac:dyDescent="0.2">
      <c r="B104" s="38"/>
      <c r="C104" s="633" t="s">
        <v>73</v>
      </c>
      <c r="D104" s="636" t="s">
        <v>118</v>
      </c>
      <c r="E104" s="636"/>
      <c r="F104" s="636"/>
      <c r="G104" s="636"/>
      <c r="H104" s="636"/>
    </row>
    <row r="105" spans="2:8" ht="15" customHeight="1" x14ac:dyDescent="0.2">
      <c r="B105" s="38"/>
      <c r="C105" s="634"/>
      <c r="D105" s="636"/>
      <c r="E105" s="636"/>
      <c r="F105" s="636"/>
      <c r="G105" s="636"/>
      <c r="H105" s="636"/>
    </row>
    <row r="106" spans="2:8" ht="15" customHeight="1" x14ac:dyDescent="0.2">
      <c r="B106" s="38"/>
      <c r="C106" s="634"/>
      <c r="D106" s="636"/>
      <c r="E106" s="636"/>
      <c r="F106" s="636"/>
      <c r="G106" s="636"/>
      <c r="H106" s="636"/>
    </row>
    <row r="107" spans="2:8" ht="15" customHeight="1" x14ac:dyDescent="0.2">
      <c r="B107" s="38"/>
      <c r="C107" s="635"/>
      <c r="D107" s="636"/>
      <c r="E107" s="636"/>
      <c r="F107" s="636"/>
      <c r="G107" s="636"/>
      <c r="H107" s="636"/>
    </row>
    <row r="108" spans="2:8" ht="15" customHeight="1" x14ac:dyDescent="0.2"/>
  </sheetData>
  <mergeCells count="126">
    <mergeCell ref="C100:C103"/>
    <mergeCell ref="D100:H103"/>
    <mergeCell ref="C104:C107"/>
    <mergeCell ref="D104:H107"/>
    <mergeCell ref="U27:Z29"/>
    <mergeCell ref="U23:U26"/>
    <mergeCell ref="C16:H17"/>
    <mergeCell ref="I16:N17"/>
    <mergeCell ref="O16:T17"/>
    <mergeCell ref="U16:Z17"/>
    <mergeCell ref="V23:V26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L12:L15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C91:C94"/>
    <mergeCell ref="D18:D21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Y12:Y15"/>
    <mergeCell ref="M12:M15"/>
    <mergeCell ref="J12:J15"/>
    <mergeCell ref="J18:J21"/>
    <mergeCell ref="I22:N22"/>
    <mergeCell ref="I27:N29"/>
    <mergeCell ref="C27:D29"/>
    <mergeCell ref="E27:G29"/>
    <mergeCell ref="F18:F21"/>
    <mergeCell ref="K18:K21"/>
    <mergeCell ref="E23:E26"/>
    <mergeCell ref="C22:H22"/>
    <mergeCell ref="J23:J26"/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V18:V21"/>
    <mergeCell ref="T23:T26"/>
    <mergeCell ref="X23:X26"/>
    <mergeCell ref="C30:G32"/>
    <mergeCell ref="I30:I33"/>
    <mergeCell ref="K30:K33"/>
    <mergeCell ref="J30:J33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5"/>
  <sheetViews>
    <sheetView topLeftCell="A36" zoomScale="120" zoomScaleNormal="120" workbookViewId="0">
      <selection activeCell="I155" sqref="I155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44" t="str">
        <f>Parameters!B1</f>
        <v>146th IEEE 802.11 WIRELESS LOCAL AREA NETWORKS SESSION</v>
      </c>
      <c r="B1" s="639"/>
      <c r="C1" s="639"/>
      <c r="D1" s="639"/>
      <c r="E1" s="639"/>
      <c r="F1" s="639"/>
      <c r="G1" s="639"/>
      <c r="H1" s="639"/>
    </row>
    <row r="2" spans="1:9" ht="24.95" customHeight="1" x14ac:dyDescent="0.4">
      <c r="A2" s="644" t="str">
        <f>Parameters!B2</f>
        <v>Manchester Grand Hyatt San Diego, CA, USA</v>
      </c>
      <c r="B2" s="639"/>
      <c r="C2" s="639"/>
      <c r="D2" s="639"/>
      <c r="E2" s="639"/>
      <c r="F2" s="639"/>
      <c r="G2" s="639"/>
      <c r="H2" s="639"/>
    </row>
    <row r="3" spans="1:9" ht="24.95" customHeight="1" x14ac:dyDescent="0.4">
      <c r="A3" s="644" t="str">
        <f>Parameters!B3</f>
        <v>July 13-18, 2014</v>
      </c>
      <c r="B3" s="639"/>
      <c r="C3" s="639"/>
      <c r="D3" s="639"/>
      <c r="E3" s="639"/>
      <c r="F3" s="639"/>
      <c r="G3" s="639"/>
      <c r="H3" s="639"/>
    </row>
    <row r="4" spans="1:9" ht="18" customHeight="1" x14ac:dyDescent="0.25">
      <c r="A4" s="638" t="s">
        <v>213</v>
      </c>
      <c r="B4" s="639"/>
      <c r="C4" s="639"/>
      <c r="D4" s="639"/>
      <c r="E4" s="639"/>
      <c r="F4" s="639"/>
      <c r="G4" s="639"/>
      <c r="H4" s="639"/>
    </row>
    <row r="5" spans="1:9" ht="18" customHeight="1" x14ac:dyDescent="0.25">
      <c r="A5" s="638" t="s">
        <v>214</v>
      </c>
      <c r="B5" s="639"/>
      <c r="C5" s="639"/>
      <c r="D5" s="639"/>
      <c r="E5" s="639"/>
      <c r="F5" s="639"/>
      <c r="G5" s="639"/>
      <c r="H5" s="639"/>
    </row>
    <row r="6" spans="1:9" ht="18" customHeight="1" x14ac:dyDescent="0.25">
      <c r="A6" s="638" t="s">
        <v>215</v>
      </c>
      <c r="B6" s="639"/>
      <c r="C6" s="639"/>
      <c r="D6" s="639"/>
      <c r="E6" s="639"/>
      <c r="F6" s="639"/>
      <c r="G6" s="639"/>
      <c r="H6" s="639"/>
    </row>
    <row r="7" spans="1:9" ht="18" customHeight="1" x14ac:dyDescent="0.25">
      <c r="A7" s="638" t="s">
        <v>216</v>
      </c>
      <c r="B7" s="639"/>
      <c r="C7" s="639"/>
      <c r="D7" s="639"/>
      <c r="E7" s="639"/>
      <c r="F7" s="639"/>
      <c r="G7" s="639"/>
      <c r="H7" s="639"/>
    </row>
    <row r="8" spans="1:9" ht="30" customHeight="1" x14ac:dyDescent="0.4">
      <c r="A8" s="640" t="str">
        <f>"Agenda R" &amp; Parameters!$B$8</f>
        <v>Agenda R7</v>
      </c>
      <c r="B8" s="641"/>
      <c r="C8" s="641"/>
      <c r="D8" s="641"/>
      <c r="E8" s="641"/>
      <c r="F8" s="641"/>
      <c r="G8" s="641"/>
      <c r="H8" s="641"/>
    </row>
    <row r="11" spans="1:9" x14ac:dyDescent="0.2">
      <c r="I11" t="s">
        <v>651</v>
      </c>
    </row>
    <row r="12" spans="1:9" ht="15.75" x14ac:dyDescent="0.25">
      <c r="A12" s="642" t="s">
        <v>217</v>
      </c>
      <c r="B12" s="643"/>
      <c r="C12" s="643"/>
      <c r="D12" s="643"/>
      <c r="E12" s="643"/>
      <c r="F12" s="643"/>
      <c r="G12" s="643"/>
      <c r="H12" s="643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616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574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575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625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626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576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627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628</v>
      </c>
      <c r="D39" s="186" t="s">
        <v>577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617</v>
      </c>
      <c r="B40" s="179" t="s">
        <v>228</v>
      </c>
      <c r="C40" s="179" t="s">
        <v>629</v>
      </c>
      <c r="D40" s="179" t="s">
        <v>630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619</v>
      </c>
      <c r="B41" s="179" t="s">
        <v>228</v>
      </c>
      <c r="C41" s="179" t="s">
        <v>631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632</v>
      </c>
      <c r="B42" s="179" t="s">
        <v>228</v>
      </c>
      <c r="C42" s="179" t="s">
        <v>618</v>
      </c>
      <c r="D42" s="186" t="s">
        <v>577</v>
      </c>
      <c r="E42" s="179" t="s">
        <v>633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634</v>
      </c>
      <c r="B43" s="179" t="s">
        <v>228</v>
      </c>
      <c r="C43" s="179" t="s">
        <v>280</v>
      </c>
      <c r="D43" s="186" t="s">
        <v>576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578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627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627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627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627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627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627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627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627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577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577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578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578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578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578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578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578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578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635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579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579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579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579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579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579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9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9" ht="14.25" x14ac:dyDescent="0.2">
      <c r="A82" s="167" t="s">
        <v>355</v>
      </c>
      <c r="B82" s="179" t="s">
        <v>228</v>
      </c>
      <c r="C82" s="179" t="s">
        <v>356</v>
      </c>
      <c r="D82" s="186" t="s">
        <v>579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9" ht="14.25" x14ac:dyDescent="0.2">
      <c r="A83" s="167" t="s">
        <v>357</v>
      </c>
      <c r="B83" s="179" t="s">
        <v>228</v>
      </c>
      <c r="C83" s="179" t="s">
        <v>358</v>
      </c>
      <c r="D83" s="186" t="s">
        <v>579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9" ht="14.25" x14ac:dyDescent="0.2">
      <c r="A84" s="167" t="s">
        <v>360</v>
      </c>
      <c r="B84" s="179" t="s">
        <v>228</v>
      </c>
      <c r="C84" s="179" t="s">
        <v>361</v>
      </c>
      <c r="D84" s="186" t="s">
        <v>579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9" ht="14.25" x14ac:dyDescent="0.2">
      <c r="A85" s="167" t="s">
        <v>363</v>
      </c>
      <c r="B85" s="179" t="s">
        <v>228</v>
      </c>
      <c r="C85" s="179" t="s">
        <v>364</v>
      </c>
      <c r="D85" s="186" t="s">
        <v>579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9" ht="14.25" x14ac:dyDescent="0.2">
      <c r="A86" s="167" t="s">
        <v>366</v>
      </c>
      <c r="B86" s="179" t="s">
        <v>228</v>
      </c>
      <c r="C86" s="179" t="s">
        <v>367</v>
      </c>
      <c r="D86" s="186" t="s">
        <v>579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9" ht="14.25" x14ac:dyDescent="0.2">
      <c r="A87" s="167" t="s">
        <v>369</v>
      </c>
      <c r="B87" s="179" t="s">
        <v>228</v>
      </c>
      <c r="C87" s="179" t="s">
        <v>370</v>
      </c>
      <c r="D87" s="186" t="s">
        <v>579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9" ht="14.25" x14ac:dyDescent="0.2">
      <c r="A88" s="167" t="s">
        <v>371</v>
      </c>
      <c r="B88" s="179" t="s">
        <v>228</v>
      </c>
      <c r="C88" s="179" t="s">
        <v>372</v>
      </c>
      <c r="D88" s="186" t="s">
        <v>579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9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9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9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9" ht="15.75" x14ac:dyDescent="0.25">
      <c r="A94" s="642" t="s">
        <v>379</v>
      </c>
      <c r="B94" s="643"/>
      <c r="C94" s="643"/>
      <c r="D94" s="643"/>
      <c r="E94" s="643"/>
      <c r="F94" s="643"/>
      <c r="G94" s="643"/>
      <c r="H94" s="643"/>
    </row>
    <row r="95" spans="1:9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  <c r="I95" s="18" t="s">
        <v>658</v>
      </c>
    </row>
    <row r="96" spans="1:9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574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647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648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643</v>
      </c>
      <c r="D110" s="177"/>
      <c r="E110" s="177" t="s">
        <v>80</v>
      </c>
      <c r="F110" s="479">
        <f>H109</f>
        <v>0.44444444444444442</v>
      </c>
      <c r="G110" s="191">
        <v>0</v>
      </c>
      <c r="H110" s="491">
        <f>F110+TIME(0,G110,0)</f>
        <v>0.44444444444444442</v>
      </c>
      <c r="I110" t="s">
        <v>659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0.44444444444444442</v>
      </c>
      <c r="G114" s="193">
        <v>0</v>
      </c>
      <c r="H114" s="493">
        <f>F114+TIME(0,G114,0)</f>
        <v>0.44444444444444442</v>
      </c>
    </row>
    <row r="115" spans="1:9" ht="14.25" x14ac:dyDescent="0.2">
      <c r="A115" s="167" t="s">
        <v>317</v>
      </c>
      <c r="B115" s="179" t="s">
        <v>228</v>
      </c>
      <c r="C115" s="179" t="s">
        <v>649</v>
      </c>
      <c r="D115" s="179"/>
      <c r="E115" s="179" t="s">
        <v>650</v>
      </c>
      <c r="F115" s="481">
        <f>H114</f>
        <v>0.44444444444444442</v>
      </c>
      <c r="G115" s="193">
        <v>15</v>
      </c>
      <c r="H115" s="493">
        <f>F115+TIME(0,G115,0)</f>
        <v>0.4548611111111111</v>
      </c>
      <c r="I115" t="s">
        <v>652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0.4548611111111111</v>
      </c>
      <c r="G117" s="193">
        <v>5</v>
      </c>
      <c r="H117" s="493">
        <f>F117+TIME(0,G117,0)</f>
        <v>0.45833333333333331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0.45833333333333331</v>
      </c>
      <c r="G118" s="193">
        <v>10</v>
      </c>
      <c r="H118" s="493">
        <f>F118+TIME(0,G118,0)</f>
        <v>0.46527777777777773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0.46527777777777773</v>
      </c>
      <c r="G119" s="198">
        <v>2</v>
      </c>
      <c r="H119" s="496">
        <f>F119+TIME(0,G119,0)</f>
        <v>0.46666666666666662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0.46666666666666662</v>
      </c>
      <c r="G122" s="190">
        <v>6</v>
      </c>
      <c r="H122" s="490">
        <f t="shared" ref="H122:H129" si="12">F122+TIME(0,G122,0)</f>
        <v>0.47083333333333327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30" si="13">H122</f>
        <v>0.47083333333333327</v>
      </c>
      <c r="G123" s="190">
        <v>15</v>
      </c>
      <c r="H123" s="490">
        <f t="shared" si="12"/>
        <v>0.48124999999999996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0.48124999999999996</v>
      </c>
      <c r="G124" s="190">
        <v>10</v>
      </c>
      <c r="H124" s="490">
        <f t="shared" si="12"/>
        <v>0.48819444444444438</v>
      </c>
    </row>
    <row r="125" spans="1:9" ht="30" x14ac:dyDescent="0.2">
      <c r="A125" s="164" t="s">
        <v>480</v>
      </c>
      <c r="B125" s="176" t="s">
        <v>5</v>
      </c>
      <c r="C125" s="176" t="s">
        <v>636</v>
      </c>
      <c r="D125" s="176"/>
      <c r="E125" s="176" t="s">
        <v>80</v>
      </c>
      <c r="F125" s="478">
        <f t="shared" si="13"/>
        <v>0.48819444444444438</v>
      </c>
      <c r="G125" s="190">
        <v>10</v>
      </c>
      <c r="H125" s="490">
        <f t="shared" si="12"/>
        <v>0.4951388888888888</v>
      </c>
    </row>
    <row r="126" spans="1:9" ht="30" x14ac:dyDescent="0.2">
      <c r="A126" s="164" t="s">
        <v>620</v>
      </c>
      <c r="B126" s="176" t="s">
        <v>228</v>
      </c>
      <c r="C126" s="176" t="s">
        <v>621</v>
      </c>
      <c r="D126" s="176"/>
      <c r="E126" s="176" t="s">
        <v>237</v>
      </c>
      <c r="F126" s="478">
        <f t="shared" si="13"/>
        <v>0.4951388888888888</v>
      </c>
      <c r="G126" s="190">
        <v>10</v>
      </c>
      <c r="H126" s="490">
        <f t="shared" si="12"/>
        <v>0.50208333333333321</v>
      </c>
    </row>
    <row r="127" spans="1:9" ht="15" x14ac:dyDescent="0.2">
      <c r="A127" s="164" t="s">
        <v>622</v>
      </c>
      <c r="B127" s="176" t="s">
        <v>9</v>
      </c>
      <c r="C127" s="176" t="s">
        <v>637</v>
      </c>
      <c r="D127" s="176"/>
      <c r="E127" s="176" t="s">
        <v>185</v>
      </c>
      <c r="F127" s="478">
        <f t="shared" si="13"/>
        <v>0.50208333333333321</v>
      </c>
      <c r="G127" s="190">
        <v>5</v>
      </c>
      <c r="H127" s="490">
        <f t="shared" si="12"/>
        <v>0.50555555555555542</v>
      </c>
      <c r="I127" s="85" t="s">
        <v>656</v>
      </c>
    </row>
    <row r="128" spans="1:9" ht="15" x14ac:dyDescent="0.2">
      <c r="A128" s="164" t="s">
        <v>638</v>
      </c>
      <c r="B128" s="176" t="s">
        <v>466</v>
      </c>
      <c r="C128" s="176" t="s">
        <v>639</v>
      </c>
      <c r="D128" s="176"/>
      <c r="E128" s="176" t="s">
        <v>346</v>
      </c>
      <c r="F128" s="478">
        <f t="shared" si="13"/>
        <v>0.50555555555555542</v>
      </c>
      <c r="G128" s="190">
        <v>5</v>
      </c>
      <c r="H128" s="490">
        <f t="shared" si="12"/>
        <v>0.50902777777777763</v>
      </c>
      <c r="I128" t="s">
        <v>653</v>
      </c>
    </row>
    <row r="129" spans="1:9" s="503" customFormat="1" ht="30" x14ac:dyDescent="0.2">
      <c r="A129" s="164" t="s">
        <v>640</v>
      </c>
      <c r="B129" s="176" t="s">
        <v>5</v>
      </c>
      <c r="C129" s="176" t="s">
        <v>655</v>
      </c>
      <c r="D129" s="176"/>
      <c r="E129" s="176" t="s">
        <v>185</v>
      </c>
      <c r="F129" s="478">
        <f t="shared" si="13"/>
        <v>0.50902777777777763</v>
      </c>
      <c r="G129" s="190">
        <v>5</v>
      </c>
      <c r="H129" s="490">
        <f t="shared" si="12"/>
        <v>0.51249999999999984</v>
      </c>
      <c r="I129" s="503" t="s">
        <v>653</v>
      </c>
    </row>
    <row r="130" spans="1:9" ht="15" x14ac:dyDescent="0.2">
      <c r="A130" s="164" t="s">
        <v>654</v>
      </c>
      <c r="B130" s="177" t="s">
        <v>5</v>
      </c>
      <c r="C130" s="177" t="s">
        <v>644</v>
      </c>
      <c r="D130" s="177"/>
      <c r="E130" s="177" t="s">
        <v>185</v>
      </c>
      <c r="F130" s="478">
        <f t="shared" si="13"/>
        <v>0.51249999999999984</v>
      </c>
      <c r="G130" s="191">
        <v>7</v>
      </c>
      <c r="H130" s="491">
        <f>F130+TIME(0,G130,0)</f>
        <v>0.51736111111111094</v>
      </c>
      <c r="I130" t="s">
        <v>648</v>
      </c>
    </row>
    <row r="132" spans="1:9" ht="15.75" x14ac:dyDescent="0.25">
      <c r="A132" s="170" t="s">
        <v>404</v>
      </c>
      <c r="B132" s="182"/>
      <c r="C132" s="182" t="s">
        <v>377</v>
      </c>
      <c r="D132" s="182"/>
      <c r="E132" s="182" t="s">
        <v>185</v>
      </c>
      <c r="F132" s="484">
        <f>H130</f>
        <v>0.51736111111111094</v>
      </c>
      <c r="G132" s="196">
        <v>0</v>
      </c>
      <c r="H132" s="484">
        <f>F132+TIME(0,G132,0)</f>
        <v>0.51736111111111094</v>
      </c>
    </row>
    <row r="133" spans="1:9" x14ac:dyDescent="0.2">
      <c r="A133" s="171"/>
      <c r="B133" s="171"/>
      <c r="C133" s="171" t="s">
        <v>378</v>
      </c>
      <c r="D133" s="171"/>
      <c r="E133" s="171"/>
      <c r="F133" s="485"/>
      <c r="G133" s="197">
        <f>(H133-H132) * 24 * 60</f>
        <v>5.000000000000302</v>
      </c>
      <c r="H133" s="485">
        <v>0.52083333333333337</v>
      </c>
    </row>
    <row r="135" spans="1:9" ht="15.75" x14ac:dyDescent="0.25">
      <c r="A135" s="642" t="s">
        <v>405</v>
      </c>
      <c r="B135" s="643"/>
      <c r="C135" s="643"/>
      <c r="D135" s="643"/>
      <c r="E135" s="643"/>
      <c r="F135" s="643"/>
      <c r="G135" s="643"/>
      <c r="H135" s="643"/>
    </row>
    <row r="136" spans="1:9" s="18" customFormat="1" ht="31.5" x14ac:dyDescent="0.25">
      <c r="A136" s="162" t="s">
        <v>218</v>
      </c>
      <c r="B136" s="162" t="s">
        <v>219</v>
      </c>
      <c r="C136" s="162" t="s">
        <v>121</v>
      </c>
      <c r="D136" s="162" t="s">
        <v>220</v>
      </c>
      <c r="E136" s="162" t="s">
        <v>221</v>
      </c>
      <c r="F136" s="476" t="s">
        <v>222</v>
      </c>
      <c r="G136" s="188" t="s">
        <v>223</v>
      </c>
      <c r="H136" s="476" t="s">
        <v>224</v>
      </c>
    </row>
    <row r="137" spans="1:9" ht="15.75" x14ac:dyDescent="0.25">
      <c r="A137" s="163" t="s">
        <v>225</v>
      </c>
      <c r="B137" s="175"/>
      <c r="C137" s="175" t="s">
        <v>226</v>
      </c>
      <c r="D137" s="175"/>
      <c r="E137" s="175"/>
      <c r="F137" s="477"/>
      <c r="G137" s="189"/>
      <c r="H137" s="489"/>
    </row>
    <row r="138" spans="1:9" ht="15" x14ac:dyDescent="0.2">
      <c r="A138" s="164" t="s">
        <v>227</v>
      </c>
      <c r="B138" s="176" t="s">
        <v>228</v>
      </c>
      <c r="C138" s="176" t="s">
        <v>229</v>
      </c>
      <c r="D138" s="176"/>
      <c r="E138" s="176" t="s">
        <v>185</v>
      </c>
      <c r="F138" s="478">
        <v>0.33333333333333331</v>
      </c>
      <c r="G138" s="190">
        <v>1</v>
      </c>
      <c r="H138" s="490">
        <f>F138+TIME(0,G138,0)</f>
        <v>0.33402777777777776</v>
      </c>
    </row>
    <row r="139" spans="1:9" ht="15" x14ac:dyDescent="0.2">
      <c r="A139" s="164" t="s">
        <v>230</v>
      </c>
      <c r="B139" s="176" t="s">
        <v>228</v>
      </c>
      <c r="C139" s="176" t="s">
        <v>380</v>
      </c>
      <c r="D139" s="176"/>
      <c r="E139" s="176" t="s">
        <v>1</v>
      </c>
      <c r="F139" s="478">
        <f>H138</f>
        <v>0.33402777777777776</v>
      </c>
      <c r="G139" s="190">
        <v>1</v>
      </c>
      <c r="H139" s="490">
        <f>F139+TIME(0,G139,0)</f>
        <v>0.3347222222222222</v>
      </c>
    </row>
    <row r="140" spans="1:9" ht="15" x14ac:dyDescent="0.2">
      <c r="A140" s="165" t="s">
        <v>231</v>
      </c>
      <c r="B140" s="177" t="s">
        <v>9</v>
      </c>
      <c r="C140" s="177" t="s">
        <v>381</v>
      </c>
      <c r="D140" s="384" t="s">
        <v>574</v>
      </c>
      <c r="E140" s="177" t="s">
        <v>185</v>
      </c>
      <c r="F140" s="479">
        <f>H139</f>
        <v>0.3347222222222222</v>
      </c>
      <c r="G140" s="191">
        <v>1</v>
      </c>
      <c r="H140" s="491">
        <f>F140+TIME(0,G140,0)</f>
        <v>0.33541666666666664</v>
      </c>
    </row>
    <row r="142" spans="1:9" ht="15.75" x14ac:dyDescent="0.25">
      <c r="A142" s="163" t="s">
        <v>241</v>
      </c>
      <c r="B142" s="175"/>
      <c r="C142" s="175" t="s">
        <v>242</v>
      </c>
      <c r="D142" s="175"/>
      <c r="E142" s="175"/>
      <c r="F142" s="477"/>
      <c r="G142" s="189"/>
      <c r="H142" s="489"/>
    </row>
    <row r="143" spans="1:9" ht="15" x14ac:dyDescent="0.2">
      <c r="A143" s="164" t="s">
        <v>243</v>
      </c>
      <c r="B143" s="176" t="s">
        <v>228</v>
      </c>
      <c r="C143" s="176" t="s">
        <v>382</v>
      </c>
      <c r="D143" s="176"/>
      <c r="E143" s="176" t="s">
        <v>185</v>
      </c>
      <c r="F143" s="478">
        <f>H140</f>
        <v>0.33541666666666664</v>
      </c>
      <c r="G143" s="190">
        <v>1</v>
      </c>
      <c r="H143" s="490">
        <f t="shared" ref="H143:H151" si="14">F143+TIME(0,G143,0)</f>
        <v>0.33611111111111108</v>
      </c>
    </row>
    <row r="144" spans="1:9" ht="15" x14ac:dyDescent="0.2">
      <c r="A144" s="164" t="s">
        <v>273</v>
      </c>
      <c r="B144" s="176" t="s">
        <v>228</v>
      </c>
      <c r="C144" s="176" t="s">
        <v>383</v>
      </c>
      <c r="D144" s="176"/>
      <c r="E144" s="176" t="s">
        <v>185</v>
      </c>
      <c r="F144" s="478">
        <f t="shared" ref="F144:F151" si="15">H143</f>
        <v>0.33611111111111108</v>
      </c>
      <c r="G144" s="190">
        <v>1</v>
      </c>
      <c r="H144" s="490">
        <f t="shared" si="14"/>
        <v>0.33680555555555552</v>
      </c>
    </row>
    <row r="145" spans="1:9" ht="15" x14ac:dyDescent="0.2">
      <c r="A145" s="164" t="s">
        <v>275</v>
      </c>
      <c r="B145" s="176" t="s">
        <v>228</v>
      </c>
      <c r="C145" s="176" t="s">
        <v>406</v>
      </c>
      <c r="D145" s="176"/>
      <c r="E145" s="176" t="s">
        <v>237</v>
      </c>
      <c r="F145" s="478">
        <f t="shared" si="15"/>
        <v>0.33680555555555552</v>
      </c>
      <c r="G145" s="190">
        <v>1</v>
      </c>
      <c r="H145" s="490">
        <f t="shared" si="14"/>
        <v>0.33749999999999997</v>
      </c>
    </row>
    <row r="146" spans="1:9" ht="30" x14ac:dyDescent="0.2">
      <c r="A146" s="164" t="s">
        <v>277</v>
      </c>
      <c r="B146" s="176" t="s">
        <v>228</v>
      </c>
      <c r="C146" s="176" t="s">
        <v>407</v>
      </c>
      <c r="D146" s="185" t="s">
        <v>577</v>
      </c>
      <c r="E146" s="176" t="s">
        <v>185</v>
      </c>
      <c r="F146" s="478">
        <f t="shared" si="15"/>
        <v>0.33749999999999997</v>
      </c>
      <c r="G146" s="190">
        <v>1</v>
      </c>
      <c r="H146" s="490">
        <f t="shared" si="14"/>
        <v>0.33819444444444441</v>
      </c>
    </row>
    <row r="147" spans="1:9" ht="15" x14ac:dyDescent="0.2">
      <c r="A147" s="164" t="s">
        <v>281</v>
      </c>
      <c r="B147" s="176" t="s">
        <v>228</v>
      </c>
      <c r="C147" s="176" t="s">
        <v>408</v>
      </c>
      <c r="D147" s="185" t="s">
        <v>577</v>
      </c>
      <c r="E147" s="176" t="s">
        <v>185</v>
      </c>
      <c r="F147" s="478">
        <f t="shared" si="15"/>
        <v>0.33819444444444441</v>
      </c>
      <c r="G147" s="190">
        <v>1</v>
      </c>
      <c r="H147" s="490">
        <f t="shared" si="14"/>
        <v>0.33888888888888885</v>
      </c>
    </row>
    <row r="148" spans="1:9" ht="15" x14ac:dyDescent="0.2">
      <c r="A148" s="164" t="s">
        <v>283</v>
      </c>
      <c r="B148" s="176" t="s">
        <v>228</v>
      </c>
      <c r="C148" s="176" t="s">
        <v>409</v>
      </c>
      <c r="D148" s="185" t="s">
        <v>577</v>
      </c>
      <c r="E148" s="176" t="s">
        <v>185</v>
      </c>
      <c r="F148" s="478">
        <f t="shared" si="15"/>
        <v>0.33888888888888885</v>
      </c>
      <c r="G148" s="190">
        <v>1</v>
      </c>
      <c r="H148" s="490">
        <f t="shared" si="14"/>
        <v>0.33958333333333329</v>
      </c>
    </row>
    <row r="149" spans="1:9" ht="15" x14ac:dyDescent="0.2">
      <c r="A149" s="164" t="s">
        <v>410</v>
      </c>
      <c r="B149" s="176" t="s">
        <v>228</v>
      </c>
      <c r="C149" s="176" t="s">
        <v>411</v>
      </c>
      <c r="D149" s="185" t="s">
        <v>577</v>
      </c>
      <c r="E149" s="176" t="s">
        <v>185</v>
      </c>
      <c r="F149" s="478">
        <f t="shared" si="15"/>
        <v>0.33958333333333329</v>
      </c>
      <c r="G149" s="190">
        <v>1</v>
      </c>
      <c r="H149" s="490">
        <f t="shared" si="14"/>
        <v>0.34027777777777773</v>
      </c>
    </row>
    <row r="150" spans="1:9" ht="15" x14ac:dyDescent="0.2">
      <c r="A150" s="164" t="s">
        <v>412</v>
      </c>
      <c r="B150" s="176" t="s">
        <v>228</v>
      </c>
      <c r="C150" s="176" t="s">
        <v>413</v>
      </c>
      <c r="D150" s="176"/>
      <c r="E150" s="176" t="s">
        <v>80</v>
      </c>
      <c r="F150" s="478">
        <f t="shared" si="15"/>
        <v>0.34027777777777773</v>
      </c>
      <c r="G150" s="190">
        <v>1</v>
      </c>
      <c r="H150" s="490">
        <f t="shared" si="14"/>
        <v>0.34097222222222218</v>
      </c>
    </row>
    <row r="151" spans="1:9" ht="15" x14ac:dyDescent="0.2">
      <c r="A151" s="165" t="s">
        <v>414</v>
      </c>
      <c r="B151" s="177" t="s">
        <v>228</v>
      </c>
      <c r="C151" s="177" t="s">
        <v>647</v>
      </c>
      <c r="D151" s="177"/>
      <c r="E151" s="177"/>
      <c r="F151" s="479">
        <f t="shared" si="15"/>
        <v>0.34097222222222218</v>
      </c>
      <c r="G151" s="191"/>
      <c r="H151" s="491">
        <f t="shared" si="14"/>
        <v>0.34097222222222218</v>
      </c>
    </row>
    <row r="153" spans="1:9" ht="15.75" x14ac:dyDescent="0.25">
      <c r="A153" s="163" t="s">
        <v>284</v>
      </c>
      <c r="B153" s="175"/>
      <c r="C153" s="175" t="s">
        <v>415</v>
      </c>
      <c r="D153" s="175"/>
      <c r="E153" s="175"/>
      <c r="F153" s="477"/>
      <c r="G153" s="189"/>
      <c r="H153" s="489"/>
    </row>
    <row r="154" spans="1:9" ht="15.75" x14ac:dyDescent="0.25">
      <c r="A154" s="166" t="s">
        <v>286</v>
      </c>
      <c r="B154" s="178"/>
      <c r="C154" s="178" t="s">
        <v>416</v>
      </c>
      <c r="D154" s="178"/>
      <c r="E154" s="178"/>
      <c r="F154" s="480"/>
      <c r="G154" s="192"/>
      <c r="H154" s="492"/>
    </row>
    <row r="155" spans="1:9" ht="14.25" x14ac:dyDescent="0.2">
      <c r="A155" s="167" t="s">
        <v>417</v>
      </c>
      <c r="B155" s="179" t="s">
        <v>228</v>
      </c>
      <c r="C155" s="179" t="s">
        <v>643</v>
      </c>
      <c r="D155" s="186"/>
      <c r="E155" s="179" t="s">
        <v>80</v>
      </c>
      <c r="F155" s="481">
        <f>H151</f>
        <v>0.34097222222222218</v>
      </c>
      <c r="G155" s="193">
        <v>10</v>
      </c>
      <c r="H155" s="493">
        <f t="shared" ref="H155:H161" si="16">F155+TIME(0,G155,0)</f>
        <v>0.3479166666666666</v>
      </c>
      <c r="I155" t="s">
        <v>660</v>
      </c>
    </row>
    <row r="156" spans="1:9" s="504" customFormat="1" ht="14.25" x14ac:dyDescent="0.2">
      <c r="A156" s="167" t="s">
        <v>417</v>
      </c>
      <c r="B156" s="179" t="s">
        <v>228</v>
      </c>
      <c r="C156" s="179" t="s">
        <v>418</v>
      </c>
      <c r="D156" s="186" t="s">
        <v>580</v>
      </c>
      <c r="E156" s="179" t="s">
        <v>185</v>
      </c>
      <c r="F156" s="481">
        <f t="shared" ref="F156:F160" si="17">H155</f>
        <v>0.3479166666666666</v>
      </c>
      <c r="G156" s="193">
        <v>2</v>
      </c>
      <c r="H156" s="493">
        <f t="shared" si="16"/>
        <v>0.34930555555555548</v>
      </c>
    </row>
    <row r="157" spans="1:9" ht="28.5" x14ac:dyDescent="0.2">
      <c r="A157" s="167" t="s">
        <v>419</v>
      </c>
      <c r="B157" s="179" t="s">
        <v>228</v>
      </c>
      <c r="C157" s="179" t="s">
        <v>420</v>
      </c>
      <c r="D157" s="179"/>
      <c r="E157" s="179" t="s">
        <v>80</v>
      </c>
      <c r="F157" s="481">
        <f t="shared" si="17"/>
        <v>0.34930555555555548</v>
      </c>
      <c r="G157" s="193">
        <v>2</v>
      </c>
      <c r="H157" s="493">
        <f t="shared" si="16"/>
        <v>0.35069444444444436</v>
      </c>
    </row>
    <row r="158" spans="1:9" ht="14.25" x14ac:dyDescent="0.2">
      <c r="A158" s="167" t="s">
        <v>421</v>
      </c>
      <c r="B158" s="179" t="s">
        <v>5</v>
      </c>
      <c r="C158" s="179" t="s">
        <v>422</v>
      </c>
      <c r="D158" s="179"/>
      <c r="E158" s="179" t="s">
        <v>80</v>
      </c>
      <c r="F158" s="481">
        <f t="shared" si="17"/>
        <v>0.35069444444444436</v>
      </c>
      <c r="G158" s="193">
        <v>10</v>
      </c>
      <c r="H158" s="493">
        <f t="shared" si="16"/>
        <v>0.35763888888888878</v>
      </c>
    </row>
    <row r="159" spans="1:9" ht="14.25" x14ac:dyDescent="0.2">
      <c r="A159" s="167" t="s">
        <v>423</v>
      </c>
      <c r="B159" s="179" t="s">
        <v>228</v>
      </c>
      <c r="C159" s="179" t="s">
        <v>424</v>
      </c>
      <c r="D159" s="179"/>
      <c r="E159" s="179" t="s">
        <v>80</v>
      </c>
      <c r="F159" s="481">
        <f t="shared" si="17"/>
        <v>0.35763888888888878</v>
      </c>
      <c r="G159" s="193">
        <v>15</v>
      </c>
      <c r="H159" s="493">
        <f t="shared" si="16"/>
        <v>0.36805555555555547</v>
      </c>
    </row>
    <row r="160" spans="1:9" ht="14.25" x14ac:dyDescent="0.2">
      <c r="A160" s="167" t="s">
        <v>425</v>
      </c>
      <c r="B160" s="179" t="s">
        <v>228</v>
      </c>
      <c r="C160" s="179" t="s">
        <v>426</v>
      </c>
      <c r="D160" s="179"/>
      <c r="E160" s="179" t="s">
        <v>237</v>
      </c>
      <c r="F160" s="481">
        <f t="shared" si="17"/>
        <v>0.36805555555555547</v>
      </c>
      <c r="G160" s="193">
        <v>2</v>
      </c>
      <c r="H160" s="493">
        <f t="shared" si="16"/>
        <v>0.36944444444444435</v>
      </c>
    </row>
    <row r="161" spans="1:8" ht="14.25" x14ac:dyDescent="0.2">
      <c r="A161" s="167" t="s">
        <v>427</v>
      </c>
      <c r="B161" s="179" t="s">
        <v>228</v>
      </c>
      <c r="C161" s="179" t="s">
        <v>428</v>
      </c>
      <c r="D161" s="186" t="s">
        <v>580</v>
      </c>
      <c r="E161" s="179" t="s">
        <v>335</v>
      </c>
      <c r="F161" s="481">
        <f>H160</f>
        <v>0.36944444444444435</v>
      </c>
      <c r="G161" s="193">
        <v>3</v>
      </c>
      <c r="H161" s="493">
        <f t="shared" si="16"/>
        <v>0.37152777777777768</v>
      </c>
    </row>
    <row r="162" spans="1:8" ht="15.75" x14ac:dyDescent="0.25">
      <c r="A162" s="166" t="s">
        <v>288</v>
      </c>
      <c r="B162" s="178"/>
      <c r="C162" s="178" t="s">
        <v>338</v>
      </c>
      <c r="D162" s="178"/>
      <c r="E162" s="178"/>
      <c r="F162" s="480"/>
      <c r="G162" s="192"/>
      <c r="H162" s="492"/>
    </row>
    <row r="163" spans="1:8" ht="14.25" x14ac:dyDescent="0.2">
      <c r="A163" s="167" t="s">
        <v>429</v>
      </c>
      <c r="B163" s="179" t="s">
        <v>228</v>
      </c>
      <c r="C163" s="179" t="s">
        <v>430</v>
      </c>
      <c r="D163" s="186" t="s">
        <v>580</v>
      </c>
      <c r="E163" s="179" t="s">
        <v>341</v>
      </c>
      <c r="F163" s="481">
        <f>H161</f>
        <v>0.37152777777777768</v>
      </c>
      <c r="G163" s="193">
        <v>3</v>
      </c>
      <c r="H163" s="493">
        <f>F163+TIME(0,G163,0)</f>
        <v>0.37361111111111101</v>
      </c>
    </row>
    <row r="164" spans="1:8" ht="14.25" x14ac:dyDescent="0.2">
      <c r="A164" s="167" t="s">
        <v>431</v>
      </c>
      <c r="B164" s="179" t="s">
        <v>228</v>
      </c>
      <c r="C164" s="179" t="s">
        <v>343</v>
      </c>
      <c r="D164" s="186" t="s">
        <v>580</v>
      </c>
      <c r="E164" s="179" t="s">
        <v>237</v>
      </c>
      <c r="F164" s="481">
        <f>H163</f>
        <v>0.37361111111111101</v>
      </c>
      <c r="G164" s="193">
        <v>5</v>
      </c>
      <c r="H164" s="493">
        <f>F164+TIME(0,G164,0)</f>
        <v>0.37708333333333321</v>
      </c>
    </row>
    <row r="165" spans="1:8" ht="14.25" x14ac:dyDescent="0.2">
      <c r="A165" s="167" t="s">
        <v>432</v>
      </c>
      <c r="B165" s="179" t="s">
        <v>228</v>
      </c>
      <c r="C165" s="179" t="s">
        <v>345</v>
      </c>
      <c r="D165" s="186" t="s">
        <v>580</v>
      </c>
      <c r="E165" s="179" t="s">
        <v>346</v>
      </c>
      <c r="F165" s="481">
        <f>H164</f>
        <v>0.37708333333333321</v>
      </c>
      <c r="G165" s="193">
        <v>5</v>
      </c>
      <c r="H165" s="493">
        <f>F165+TIME(0,G165,0)</f>
        <v>0.38055555555555542</v>
      </c>
    </row>
    <row r="166" spans="1:8" ht="14.25" x14ac:dyDescent="0.2">
      <c r="A166" s="167" t="s">
        <v>433</v>
      </c>
      <c r="B166" s="179" t="s">
        <v>228</v>
      </c>
      <c r="C166" s="179" t="s">
        <v>348</v>
      </c>
      <c r="D166" s="186" t="s">
        <v>580</v>
      </c>
      <c r="E166" s="179" t="s">
        <v>349</v>
      </c>
      <c r="F166" s="481">
        <f>H165</f>
        <v>0.38055555555555542</v>
      </c>
      <c r="G166" s="193">
        <v>3</v>
      </c>
      <c r="H166" s="493">
        <f>F166+TIME(0,G166,0)</f>
        <v>0.38263888888888875</v>
      </c>
    </row>
    <row r="167" spans="1:8" ht="14.25" x14ac:dyDescent="0.2">
      <c r="A167" s="167" t="s">
        <v>434</v>
      </c>
      <c r="B167" s="179" t="s">
        <v>228</v>
      </c>
      <c r="C167" s="179" t="s">
        <v>435</v>
      </c>
      <c r="D167" s="186" t="s">
        <v>580</v>
      </c>
      <c r="E167" s="179" t="s">
        <v>352</v>
      </c>
      <c r="F167" s="481">
        <f>H166</f>
        <v>0.38263888888888875</v>
      </c>
      <c r="G167" s="193">
        <v>3</v>
      </c>
      <c r="H167" s="493">
        <f>F167+TIME(0,G167,0)</f>
        <v>0.38472222222222208</v>
      </c>
    </row>
    <row r="168" spans="1:8" ht="15.75" x14ac:dyDescent="0.25">
      <c r="A168" s="166" t="s">
        <v>290</v>
      </c>
      <c r="B168" s="178"/>
      <c r="C168" s="178" t="s">
        <v>354</v>
      </c>
      <c r="D168" s="178"/>
      <c r="E168" s="178"/>
      <c r="F168" s="480"/>
      <c r="G168" s="192"/>
      <c r="H168" s="492"/>
    </row>
    <row r="169" spans="1:8" ht="14.25" x14ac:dyDescent="0.2">
      <c r="A169" s="167" t="s">
        <v>436</v>
      </c>
      <c r="B169" s="179" t="s">
        <v>228</v>
      </c>
      <c r="C169" s="179" t="s">
        <v>356</v>
      </c>
      <c r="D169" s="186" t="s">
        <v>580</v>
      </c>
      <c r="E169" s="179" t="s">
        <v>183</v>
      </c>
      <c r="F169" s="481">
        <f>H167</f>
        <v>0.38472222222222208</v>
      </c>
      <c r="G169" s="193">
        <v>3</v>
      </c>
      <c r="H169" s="493">
        <f t="shared" ref="H169:H176" si="18">F169+TIME(0,G169,0)</f>
        <v>0.3868055555555554</v>
      </c>
    </row>
    <row r="170" spans="1:8" ht="14.25" x14ac:dyDescent="0.2">
      <c r="A170" s="167" t="s">
        <v>437</v>
      </c>
      <c r="B170" s="179" t="s">
        <v>228</v>
      </c>
      <c r="C170" s="179" t="s">
        <v>358</v>
      </c>
      <c r="D170" s="186" t="s">
        <v>580</v>
      </c>
      <c r="E170" s="179" t="s">
        <v>359</v>
      </c>
      <c r="F170" s="481">
        <f t="shared" ref="F170:F176" si="19">H169</f>
        <v>0.3868055555555554</v>
      </c>
      <c r="G170" s="193">
        <v>3</v>
      </c>
      <c r="H170" s="493">
        <f t="shared" si="18"/>
        <v>0.38888888888888873</v>
      </c>
    </row>
    <row r="171" spans="1:8" ht="14.25" x14ac:dyDescent="0.2">
      <c r="A171" s="167" t="s">
        <v>438</v>
      </c>
      <c r="B171" s="179" t="s">
        <v>228</v>
      </c>
      <c r="C171" s="179" t="s">
        <v>361</v>
      </c>
      <c r="D171" s="186" t="s">
        <v>580</v>
      </c>
      <c r="E171" s="179" t="s">
        <v>362</v>
      </c>
      <c r="F171" s="481">
        <f t="shared" si="19"/>
        <v>0.38888888888888873</v>
      </c>
      <c r="G171" s="193">
        <v>3</v>
      </c>
      <c r="H171" s="493">
        <f t="shared" si="18"/>
        <v>0.39097222222222205</v>
      </c>
    </row>
    <row r="172" spans="1:8" ht="14.25" x14ac:dyDescent="0.2">
      <c r="A172" s="167" t="s">
        <v>439</v>
      </c>
      <c r="B172" s="179" t="s">
        <v>228</v>
      </c>
      <c r="C172" s="179" t="s">
        <v>364</v>
      </c>
      <c r="D172" s="186" t="s">
        <v>580</v>
      </c>
      <c r="E172" s="179" t="s">
        <v>365</v>
      </c>
      <c r="F172" s="481">
        <f t="shared" si="19"/>
        <v>0.39097222222222205</v>
      </c>
      <c r="G172" s="193">
        <v>3</v>
      </c>
      <c r="H172" s="493">
        <f t="shared" si="18"/>
        <v>0.39305555555555538</v>
      </c>
    </row>
    <row r="173" spans="1:8" ht="14.25" x14ac:dyDescent="0.2">
      <c r="A173" s="167" t="s">
        <v>440</v>
      </c>
      <c r="B173" s="179" t="s">
        <v>228</v>
      </c>
      <c r="C173" s="179" t="s">
        <v>367</v>
      </c>
      <c r="D173" s="186" t="s">
        <v>580</v>
      </c>
      <c r="E173" s="179" t="s">
        <v>368</v>
      </c>
      <c r="F173" s="481">
        <f t="shared" si="19"/>
        <v>0.39305555555555538</v>
      </c>
      <c r="G173" s="193">
        <v>3</v>
      </c>
      <c r="H173" s="493">
        <f t="shared" si="18"/>
        <v>0.39513888888888871</v>
      </c>
    </row>
    <row r="174" spans="1:8" ht="14.25" x14ac:dyDescent="0.2">
      <c r="A174" s="167" t="s">
        <v>441</v>
      </c>
      <c r="B174" s="179" t="s">
        <v>228</v>
      </c>
      <c r="C174" s="179" t="s">
        <v>370</v>
      </c>
      <c r="D174" s="186" t="s">
        <v>580</v>
      </c>
      <c r="E174" s="179" t="s">
        <v>237</v>
      </c>
      <c r="F174" s="481">
        <f t="shared" si="19"/>
        <v>0.39513888888888871</v>
      </c>
      <c r="G174" s="193">
        <v>3</v>
      </c>
      <c r="H174" s="493">
        <f t="shared" si="18"/>
        <v>0.39722222222222203</v>
      </c>
    </row>
    <row r="175" spans="1:8" ht="14.25" x14ac:dyDescent="0.2">
      <c r="A175" s="167" t="s">
        <v>442</v>
      </c>
      <c r="B175" s="179" t="s">
        <v>228</v>
      </c>
      <c r="C175" s="179" t="s">
        <v>372</v>
      </c>
      <c r="D175" s="186" t="s">
        <v>580</v>
      </c>
      <c r="E175" s="179" t="s">
        <v>373</v>
      </c>
      <c r="F175" s="481">
        <f t="shared" si="19"/>
        <v>0.39722222222222203</v>
      </c>
      <c r="G175" s="193">
        <v>6</v>
      </c>
      <c r="H175" s="493">
        <f t="shared" si="18"/>
        <v>0.40138888888888868</v>
      </c>
    </row>
    <row r="176" spans="1:8" ht="15" x14ac:dyDescent="0.2">
      <c r="A176" s="164" t="s">
        <v>292</v>
      </c>
      <c r="B176" s="176"/>
      <c r="C176" s="176" t="s">
        <v>443</v>
      </c>
      <c r="D176" s="176"/>
      <c r="E176" s="176"/>
      <c r="F176" s="478">
        <f t="shared" si="19"/>
        <v>0.40138888888888868</v>
      </c>
      <c r="G176" s="190">
        <v>0</v>
      </c>
      <c r="H176" s="490">
        <f t="shared" si="18"/>
        <v>0.40138888888888868</v>
      </c>
    </row>
    <row r="177" spans="1:8" ht="15.75" x14ac:dyDescent="0.25">
      <c r="A177" s="166" t="s">
        <v>294</v>
      </c>
      <c r="B177" s="178"/>
      <c r="C177" s="178" t="s">
        <v>444</v>
      </c>
      <c r="D177" s="178"/>
      <c r="E177" s="178"/>
      <c r="F177" s="480"/>
      <c r="G177" s="192"/>
      <c r="H177" s="492"/>
    </row>
    <row r="178" spans="1:8" ht="14.25" x14ac:dyDescent="0.2">
      <c r="A178" s="167" t="s">
        <v>445</v>
      </c>
      <c r="B178" s="179" t="s">
        <v>228</v>
      </c>
      <c r="C178" s="179" t="s">
        <v>446</v>
      </c>
      <c r="D178" s="179"/>
      <c r="E178" s="179"/>
      <c r="F178" s="481">
        <f>H176</f>
        <v>0.40138888888888868</v>
      </c>
      <c r="G178" s="193">
        <v>0</v>
      </c>
      <c r="H178" s="493">
        <f>F178+TIME(0,G178,0)</f>
        <v>0.40138888888888868</v>
      </c>
    </row>
    <row r="179" spans="1:8" ht="14.25" x14ac:dyDescent="0.2">
      <c r="A179" s="167" t="s">
        <v>447</v>
      </c>
      <c r="B179" s="179" t="s">
        <v>228</v>
      </c>
      <c r="C179" s="179" t="s">
        <v>448</v>
      </c>
      <c r="D179" s="179"/>
      <c r="E179" s="179"/>
      <c r="F179" s="481">
        <f>H178</f>
        <v>0.40138888888888868</v>
      </c>
      <c r="G179" s="193">
        <v>0</v>
      </c>
      <c r="H179" s="493">
        <f>F179+TIME(0,G179,0)</f>
        <v>0.40138888888888868</v>
      </c>
    </row>
    <row r="180" spans="1:8" ht="14.25" x14ac:dyDescent="0.2">
      <c r="A180" s="167" t="s">
        <v>449</v>
      </c>
      <c r="B180" s="179" t="s">
        <v>228</v>
      </c>
      <c r="C180" s="179" t="s">
        <v>450</v>
      </c>
      <c r="D180" s="179"/>
      <c r="E180" s="179" t="s">
        <v>346</v>
      </c>
      <c r="F180" s="481">
        <f>H179</f>
        <v>0.40138888888888868</v>
      </c>
      <c r="G180" s="193">
        <v>4</v>
      </c>
      <c r="H180" s="493">
        <f>F180+TIME(0,G180,0)</f>
        <v>0.40416666666666645</v>
      </c>
    </row>
    <row r="181" spans="1:8" ht="14.25" x14ac:dyDescent="0.2">
      <c r="A181" s="167" t="s">
        <v>451</v>
      </c>
      <c r="B181" s="179" t="s">
        <v>228</v>
      </c>
      <c r="C181" s="179" t="s">
        <v>452</v>
      </c>
      <c r="D181" s="179"/>
      <c r="E181" s="179" t="s">
        <v>453</v>
      </c>
      <c r="F181" s="481">
        <f>H180</f>
        <v>0.40416666666666645</v>
      </c>
      <c r="G181" s="193">
        <v>5</v>
      </c>
      <c r="H181" s="493">
        <f>F181+TIME(0,G181,0)</f>
        <v>0.40763888888888866</v>
      </c>
    </row>
    <row r="182" spans="1:8" ht="14.25" x14ac:dyDescent="0.2">
      <c r="A182" s="172" t="s">
        <v>454</v>
      </c>
      <c r="B182" s="183" t="s">
        <v>228</v>
      </c>
      <c r="C182" s="183" t="s">
        <v>455</v>
      </c>
      <c r="D182" s="183"/>
      <c r="E182" s="183" t="s">
        <v>456</v>
      </c>
      <c r="F182" s="486">
        <f>H181</f>
        <v>0.40763888888888866</v>
      </c>
      <c r="G182" s="198">
        <v>3</v>
      </c>
      <c r="H182" s="496">
        <f>F182+TIME(0,G182,0)</f>
        <v>0.40972222222222199</v>
      </c>
    </row>
    <row r="184" spans="1:8" ht="15.75" x14ac:dyDescent="0.25">
      <c r="A184" s="163" t="s">
        <v>311</v>
      </c>
      <c r="B184" s="175"/>
      <c r="C184" s="175" t="s">
        <v>457</v>
      </c>
      <c r="D184" s="175"/>
      <c r="E184" s="175"/>
      <c r="F184" s="477"/>
      <c r="G184" s="189"/>
      <c r="H184" s="489"/>
    </row>
    <row r="185" spans="1:8" ht="15" x14ac:dyDescent="0.2">
      <c r="A185" s="164" t="s">
        <v>313</v>
      </c>
      <c r="B185" s="176" t="s">
        <v>228</v>
      </c>
      <c r="C185" s="176" t="s">
        <v>458</v>
      </c>
      <c r="D185" s="185" t="s">
        <v>577</v>
      </c>
      <c r="E185" s="176" t="s">
        <v>185</v>
      </c>
      <c r="F185" s="478">
        <f>H182</f>
        <v>0.40972222222222199</v>
      </c>
      <c r="G185" s="190">
        <v>8</v>
      </c>
      <c r="H185" s="490">
        <f>F185+TIME(0,G185,0)</f>
        <v>0.41527777777777752</v>
      </c>
    </row>
    <row r="186" spans="1:8" ht="15" x14ac:dyDescent="0.2">
      <c r="A186" s="164" t="s">
        <v>337</v>
      </c>
      <c r="B186" s="176" t="s">
        <v>5</v>
      </c>
      <c r="C186" s="176" t="s">
        <v>459</v>
      </c>
      <c r="D186" s="176"/>
      <c r="E186" s="176" t="s">
        <v>185</v>
      </c>
      <c r="F186" s="478">
        <f>H185</f>
        <v>0.41527777777777752</v>
      </c>
      <c r="G186" s="190">
        <v>10</v>
      </c>
      <c r="H186" s="490">
        <f>F186+TIME(0,G186,0)</f>
        <v>0.42222222222222194</v>
      </c>
    </row>
    <row r="187" spans="1:8" ht="15" x14ac:dyDescent="0.2">
      <c r="A187" s="165" t="s">
        <v>353</v>
      </c>
      <c r="B187" s="177"/>
      <c r="C187" s="177"/>
      <c r="D187" s="177"/>
      <c r="E187" s="177"/>
      <c r="F187" s="479">
        <f>H186</f>
        <v>0.42222222222222194</v>
      </c>
      <c r="G187" s="191">
        <v>0</v>
      </c>
      <c r="H187" s="491">
        <f>F187+TIME(0,G187,0)</f>
        <v>0.42222222222222194</v>
      </c>
    </row>
    <row r="189" spans="1:8" ht="15.75" x14ac:dyDescent="0.25">
      <c r="A189" s="163" t="s">
        <v>376</v>
      </c>
      <c r="B189" s="175"/>
      <c r="C189" s="175" t="s">
        <v>460</v>
      </c>
      <c r="D189" s="175"/>
      <c r="E189" s="175"/>
      <c r="F189" s="477"/>
      <c r="G189" s="189"/>
      <c r="H189" s="489"/>
    </row>
    <row r="190" spans="1:8" ht="15.75" x14ac:dyDescent="0.25">
      <c r="A190" s="166" t="s">
        <v>398</v>
      </c>
      <c r="B190" s="178"/>
      <c r="C190" s="178" t="s">
        <v>461</v>
      </c>
      <c r="D190" s="178"/>
      <c r="E190" s="178"/>
      <c r="F190" s="480"/>
      <c r="G190" s="192"/>
      <c r="H190" s="492"/>
    </row>
    <row r="191" spans="1:8" ht="14.25" x14ac:dyDescent="0.2">
      <c r="A191" s="167" t="s">
        <v>462</v>
      </c>
      <c r="B191" s="179" t="s">
        <v>9</v>
      </c>
      <c r="C191" s="179" t="s">
        <v>463</v>
      </c>
      <c r="D191" s="179" t="s">
        <v>581</v>
      </c>
      <c r="E191" s="179" t="s">
        <v>183</v>
      </c>
      <c r="F191" s="481">
        <f>H187</f>
        <v>0.42222222222222194</v>
      </c>
      <c r="G191" s="193">
        <v>3</v>
      </c>
      <c r="H191" s="493">
        <f>F191+TIME(0,G191,0)</f>
        <v>0.42430555555555527</v>
      </c>
    </row>
    <row r="192" spans="1:8" ht="15.75" x14ac:dyDescent="0.25">
      <c r="A192" s="166" t="s">
        <v>400</v>
      </c>
      <c r="B192" s="178"/>
      <c r="C192" s="178" t="s">
        <v>464</v>
      </c>
      <c r="D192" s="178"/>
      <c r="E192" s="178"/>
      <c r="F192" s="480"/>
      <c r="G192" s="192"/>
      <c r="H192" s="492"/>
    </row>
    <row r="193" spans="1:8" ht="14.25" x14ac:dyDescent="0.2">
      <c r="A193" s="167" t="s">
        <v>465</v>
      </c>
      <c r="B193" s="179" t="s">
        <v>466</v>
      </c>
      <c r="C193" s="179" t="s">
        <v>430</v>
      </c>
      <c r="D193" s="179"/>
      <c r="E193" s="179" t="s">
        <v>341</v>
      </c>
      <c r="F193" s="481">
        <f>H191</f>
        <v>0.42430555555555527</v>
      </c>
      <c r="G193" s="193">
        <v>0</v>
      </c>
      <c r="H193" s="493">
        <f>F193+TIME(0,G193,0)</f>
        <v>0.42430555555555527</v>
      </c>
    </row>
    <row r="194" spans="1:8" ht="14.25" x14ac:dyDescent="0.2">
      <c r="A194" s="167" t="s">
        <v>467</v>
      </c>
      <c r="B194" s="179" t="s">
        <v>9</v>
      </c>
      <c r="C194" s="179" t="s">
        <v>343</v>
      </c>
      <c r="D194" s="179"/>
      <c r="E194" s="179" t="s">
        <v>237</v>
      </c>
      <c r="F194" s="481">
        <f>H193</f>
        <v>0.42430555555555527</v>
      </c>
      <c r="G194" s="193">
        <v>0</v>
      </c>
      <c r="H194" s="493">
        <f>F194+TIME(0,G194,0)</f>
        <v>0.42430555555555527</v>
      </c>
    </row>
    <row r="195" spans="1:8" ht="14.25" x14ac:dyDescent="0.2">
      <c r="A195" s="167" t="s">
        <v>468</v>
      </c>
      <c r="B195" s="179" t="s">
        <v>9</v>
      </c>
      <c r="C195" s="179" t="s">
        <v>345</v>
      </c>
      <c r="D195" s="179"/>
      <c r="E195" s="179" t="s">
        <v>346</v>
      </c>
      <c r="F195" s="481">
        <f>H194</f>
        <v>0.42430555555555527</v>
      </c>
      <c r="G195" s="193">
        <v>0</v>
      </c>
      <c r="H195" s="493">
        <f>F195+TIME(0,G195,0)</f>
        <v>0.42430555555555527</v>
      </c>
    </row>
    <row r="196" spans="1:8" ht="14.25" x14ac:dyDescent="0.2">
      <c r="A196" s="167" t="s">
        <v>469</v>
      </c>
      <c r="B196" s="179" t="s">
        <v>9</v>
      </c>
      <c r="C196" s="179" t="s">
        <v>348</v>
      </c>
      <c r="D196" s="179"/>
      <c r="E196" s="179" t="s">
        <v>349</v>
      </c>
      <c r="F196" s="481">
        <f>H195</f>
        <v>0.42430555555555527</v>
      </c>
      <c r="G196" s="193">
        <v>0</v>
      </c>
      <c r="H196" s="493">
        <f>F196+TIME(0,G196,0)</f>
        <v>0.42430555555555527</v>
      </c>
    </row>
    <row r="197" spans="1:8" ht="14.25" x14ac:dyDescent="0.2">
      <c r="A197" s="167" t="s">
        <v>470</v>
      </c>
      <c r="B197" s="179" t="s">
        <v>466</v>
      </c>
      <c r="C197" s="179" t="s">
        <v>435</v>
      </c>
      <c r="D197" s="179"/>
      <c r="E197" s="179" t="s">
        <v>352</v>
      </c>
      <c r="F197" s="481">
        <f>H196</f>
        <v>0.42430555555555527</v>
      </c>
      <c r="G197" s="193">
        <v>0</v>
      </c>
      <c r="H197" s="493">
        <f>F197+TIME(0,G197,0)</f>
        <v>0.42430555555555527</v>
      </c>
    </row>
    <row r="198" spans="1:8" ht="15.75" x14ac:dyDescent="0.25">
      <c r="A198" s="166" t="s">
        <v>402</v>
      </c>
      <c r="B198" s="178"/>
      <c r="C198" s="178" t="s">
        <v>471</v>
      </c>
      <c r="D198" s="178"/>
      <c r="E198" s="178"/>
      <c r="F198" s="480"/>
      <c r="G198" s="192"/>
      <c r="H198" s="492"/>
    </row>
    <row r="199" spans="1:8" ht="14.25" x14ac:dyDescent="0.2">
      <c r="A199" s="167" t="s">
        <v>472</v>
      </c>
      <c r="B199" s="179" t="s">
        <v>466</v>
      </c>
      <c r="C199" s="179" t="s">
        <v>356</v>
      </c>
      <c r="D199" s="179"/>
      <c r="E199" s="179" t="s">
        <v>183</v>
      </c>
      <c r="F199" s="481">
        <f>H197</f>
        <v>0.42430555555555527</v>
      </c>
      <c r="G199" s="193">
        <v>0</v>
      </c>
      <c r="H199" s="493">
        <f t="shared" ref="H199:H206" si="20">F199+TIME(0,G199,0)</f>
        <v>0.42430555555555527</v>
      </c>
    </row>
    <row r="200" spans="1:8" ht="14.25" x14ac:dyDescent="0.2">
      <c r="A200" s="167" t="s">
        <v>473</v>
      </c>
      <c r="B200" s="179" t="s">
        <v>466</v>
      </c>
      <c r="C200" s="179" t="s">
        <v>474</v>
      </c>
      <c r="D200" s="179"/>
      <c r="E200" s="179" t="s">
        <v>359</v>
      </c>
      <c r="F200" s="481">
        <f t="shared" ref="F200:F206" si="21">H199</f>
        <v>0.42430555555555527</v>
      </c>
      <c r="G200" s="193">
        <v>0</v>
      </c>
      <c r="H200" s="493">
        <f t="shared" si="20"/>
        <v>0.42430555555555527</v>
      </c>
    </row>
    <row r="201" spans="1:8" ht="14.25" x14ac:dyDescent="0.2">
      <c r="A201" s="167" t="s">
        <v>475</v>
      </c>
      <c r="B201" s="179" t="s">
        <v>466</v>
      </c>
      <c r="C201" s="179" t="s">
        <v>361</v>
      </c>
      <c r="D201" s="179"/>
      <c r="E201" s="179" t="s">
        <v>362</v>
      </c>
      <c r="F201" s="481">
        <f t="shared" si="21"/>
        <v>0.42430555555555527</v>
      </c>
      <c r="G201" s="193">
        <v>0</v>
      </c>
      <c r="H201" s="493">
        <f t="shared" si="20"/>
        <v>0.42430555555555527</v>
      </c>
    </row>
    <row r="202" spans="1:8" ht="14.25" x14ac:dyDescent="0.2">
      <c r="A202" s="167" t="s">
        <v>476</v>
      </c>
      <c r="B202" s="179" t="s">
        <v>9</v>
      </c>
      <c r="C202" s="179" t="s">
        <v>364</v>
      </c>
      <c r="D202" s="179"/>
      <c r="E202" s="179" t="s">
        <v>365</v>
      </c>
      <c r="F202" s="481">
        <f t="shared" si="21"/>
        <v>0.42430555555555527</v>
      </c>
      <c r="G202" s="193">
        <v>0</v>
      </c>
      <c r="H202" s="493">
        <f t="shared" si="20"/>
        <v>0.42430555555555527</v>
      </c>
    </row>
    <row r="203" spans="1:8" ht="14.25" x14ac:dyDescent="0.2">
      <c r="A203" s="167" t="s">
        <v>477</v>
      </c>
      <c r="B203" s="179" t="s">
        <v>9</v>
      </c>
      <c r="C203" s="179" t="s">
        <v>367</v>
      </c>
      <c r="D203" s="179"/>
      <c r="E203" s="179" t="s">
        <v>368</v>
      </c>
      <c r="F203" s="481">
        <f t="shared" si="21"/>
        <v>0.42430555555555527</v>
      </c>
      <c r="G203" s="193">
        <v>0</v>
      </c>
      <c r="H203" s="493">
        <f t="shared" si="20"/>
        <v>0.42430555555555527</v>
      </c>
    </row>
    <row r="204" spans="1:8" ht="14.25" x14ac:dyDescent="0.2">
      <c r="A204" s="167" t="s">
        <v>478</v>
      </c>
      <c r="B204" s="179" t="s">
        <v>9</v>
      </c>
      <c r="C204" s="179" t="s">
        <v>370</v>
      </c>
      <c r="D204" s="179"/>
      <c r="E204" s="179" t="s">
        <v>237</v>
      </c>
      <c r="F204" s="481">
        <f t="shared" si="21"/>
        <v>0.42430555555555527</v>
      </c>
      <c r="G204" s="193">
        <v>0</v>
      </c>
      <c r="H204" s="493">
        <f t="shared" si="20"/>
        <v>0.42430555555555527</v>
      </c>
    </row>
    <row r="205" spans="1:8" ht="14.25" x14ac:dyDescent="0.2">
      <c r="A205" s="167" t="s">
        <v>479</v>
      </c>
      <c r="B205" s="179" t="s">
        <v>9</v>
      </c>
      <c r="C205" s="179" t="s">
        <v>372</v>
      </c>
      <c r="D205" s="179"/>
      <c r="E205" s="179" t="s">
        <v>373</v>
      </c>
      <c r="F205" s="481">
        <f t="shared" si="21"/>
        <v>0.42430555555555527</v>
      </c>
      <c r="G205" s="193">
        <v>0</v>
      </c>
      <c r="H205" s="493">
        <f t="shared" si="20"/>
        <v>0.42430555555555527</v>
      </c>
    </row>
    <row r="206" spans="1:8" ht="15" x14ac:dyDescent="0.2">
      <c r="A206" s="165" t="s">
        <v>480</v>
      </c>
      <c r="B206" s="177"/>
      <c r="C206" s="177" t="s">
        <v>481</v>
      </c>
      <c r="D206" s="177"/>
      <c r="E206" s="177"/>
      <c r="F206" s="479">
        <f t="shared" si="21"/>
        <v>0.42430555555555527</v>
      </c>
      <c r="G206" s="191">
        <v>0</v>
      </c>
      <c r="H206" s="491">
        <f t="shared" si="20"/>
        <v>0.42430555555555527</v>
      </c>
    </row>
    <row r="208" spans="1:8" ht="15.75" x14ac:dyDescent="0.25">
      <c r="A208" s="163" t="s">
        <v>404</v>
      </c>
      <c r="B208" s="175"/>
      <c r="C208" s="175" t="s">
        <v>482</v>
      </c>
      <c r="D208" s="175"/>
      <c r="E208" s="175"/>
      <c r="F208" s="477"/>
      <c r="G208" s="189"/>
      <c r="H208" s="489"/>
    </row>
    <row r="209" spans="1:8" ht="15" x14ac:dyDescent="0.2">
      <c r="A209" s="165" t="s">
        <v>483</v>
      </c>
      <c r="B209" s="177"/>
      <c r="C209" s="177"/>
      <c r="D209" s="177"/>
      <c r="E209" s="177"/>
      <c r="F209" s="479">
        <f>H206</f>
        <v>0.42430555555555527</v>
      </c>
      <c r="G209" s="191">
        <v>0</v>
      </c>
      <c r="H209" s="491">
        <f>F209+TIME(0,G209,0)</f>
        <v>0.42430555555555527</v>
      </c>
    </row>
    <row r="211" spans="1:8" ht="15.75" x14ac:dyDescent="0.25">
      <c r="A211" s="170" t="s">
        <v>484</v>
      </c>
      <c r="B211" s="182"/>
      <c r="C211" s="182" t="s">
        <v>485</v>
      </c>
      <c r="D211" s="182"/>
      <c r="E211" s="182"/>
      <c r="F211" s="484"/>
      <c r="G211" s="196"/>
      <c r="H211" s="484"/>
    </row>
    <row r="212" spans="1:8" ht="30" x14ac:dyDescent="0.2">
      <c r="A212" s="173" t="s">
        <v>486</v>
      </c>
      <c r="B212" s="184" t="s">
        <v>228</v>
      </c>
      <c r="C212" s="184" t="s">
        <v>487</v>
      </c>
      <c r="D212" s="184"/>
      <c r="E212" s="184" t="s">
        <v>185</v>
      </c>
      <c r="F212" s="487">
        <f>H209</f>
        <v>0.42430555555555527</v>
      </c>
      <c r="G212" s="199">
        <v>1</v>
      </c>
      <c r="H212" s="487">
        <f>F212+TIME(0,G212,0)</f>
        <v>0.42499999999999971</v>
      </c>
    </row>
    <row r="213" spans="1:8" ht="15" x14ac:dyDescent="0.2">
      <c r="A213" s="173" t="s">
        <v>488</v>
      </c>
      <c r="B213" s="184" t="s">
        <v>228</v>
      </c>
      <c r="C213" s="184" t="s">
        <v>641</v>
      </c>
      <c r="D213" s="184"/>
      <c r="E213" s="184" t="s">
        <v>185</v>
      </c>
      <c r="F213" s="487">
        <f>H212</f>
        <v>0.42499999999999971</v>
      </c>
      <c r="G213" s="199">
        <v>1</v>
      </c>
      <c r="H213" s="487">
        <f>F213+TIME(0,G213,0)</f>
        <v>0.42569444444444415</v>
      </c>
    </row>
    <row r="214" spans="1:8" ht="15" x14ac:dyDescent="0.2">
      <c r="A214" s="173" t="s">
        <v>642</v>
      </c>
      <c r="B214" s="184" t="s">
        <v>9</v>
      </c>
      <c r="C214" s="184" t="s">
        <v>27</v>
      </c>
      <c r="D214" s="184"/>
      <c r="E214" s="184" t="s">
        <v>185</v>
      </c>
      <c r="F214" s="487">
        <f>H213</f>
        <v>0.42569444444444415</v>
      </c>
      <c r="G214" s="199">
        <v>0</v>
      </c>
      <c r="H214" s="487">
        <f>F214+TIME(0,G214,0)</f>
        <v>0.42569444444444415</v>
      </c>
    </row>
    <row r="215" spans="1:8" x14ac:dyDescent="0.2">
      <c r="A215" s="171"/>
      <c r="B215" s="171"/>
      <c r="C215" s="171" t="s">
        <v>378</v>
      </c>
      <c r="D215" s="171"/>
      <c r="E215" s="171"/>
      <c r="F215" s="485"/>
      <c r="G215" s="197">
        <f>(H215-H214) * 24 * 60</f>
        <v>107.00000000000043</v>
      </c>
      <c r="H215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4:H94"/>
    <mergeCell ref="A135:H13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40" r:id="rId39"/>
    <hyperlink ref="D146" r:id="rId40"/>
    <hyperlink ref="D147" r:id="rId41"/>
    <hyperlink ref="D148" r:id="rId42"/>
    <hyperlink ref="D149" r:id="rId43"/>
    <hyperlink ref="D161" r:id="rId44"/>
    <hyperlink ref="D163" r:id="rId45"/>
    <hyperlink ref="D164" r:id="rId46"/>
    <hyperlink ref="D165" r:id="rId47"/>
    <hyperlink ref="D166" r:id="rId48"/>
    <hyperlink ref="D167" r:id="rId49"/>
    <hyperlink ref="D169" r:id="rId50"/>
    <hyperlink ref="D170" r:id="rId51"/>
    <hyperlink ref="D171" r:id="rId52"/>
    <hyperlink ref="D172" r:id="rId53"/>
    <hyperlink ref="D173" r:id="rId54"/>
    <hyperlink ref="D174" r:id="rId55"/>
    <hyperlink ref="D175" r:id="rId56"/>
    <hyperlink ref="D185" r:id="rId57"/>
    <hyperlink ref="D156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6" t="s">
        <v>493</v>
      </c>
      <c r="D2" s="646"/>
      <c r="E2" s="646"/>
      <c r="F2" s="646"/>
      <c r="G2" s="646"/>
      <c r="H2" s="646"/>
      <c r="I2" s="646"/>
      <c r="J2" s="646"/>
      <c r="K2" s="646"/>
    </row>
    <row r="3" spans="1:11" ht="15.75" customHeight="1" x14ac:dyDescent="0.2">
      <c r="A3" s="208"/>
      <c r="B3" s="210"/>
      <c r="C3" s="647"/>
      <c r="D3" s="647"/>
      <c r="E3" s="647"/>
      <c r="F3" s="647"/>
      <c r="G3" s="647"/>
      <c r="H3" s="647"/>
      <c r="I3" s="647"/>
      <c r="J3" s="647"/>
      <c r="K3" s="210"/>
    </row>
    <row r="4" spans="1:11" ht="15.75" customHeight="1" x14ac:dyDescent="0.2">
      <c r="A4" s="208"/>
      <c r="B4" s="211"/>
      <c r="C4" s="648" t="s">
        <v>494</v>
      </c>
      <c r="D4" s="648"/>
      <c r="E4" s="648"/>
      <c r="F4" s="648"/>
      <c r="G4" s="648"/>
      <c r="H4" s="648"/>
      <c r="I4" s="648"/>
      <c r="J4" s="648"/>
      <c r="K4" s="212"/>
    </row>
    <row r="5" spans="1:11" ht="15.75" customHeight="1" x14ac:dyDescent="0.2">
      <c r="A5" s="208"/>
      <c r="B5" s="213"/>
      <c r="C5" s="214"/>
      <c r="D5" s="215" t="s">
        <v>495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496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9" t="s">
        <v>497</v>
      </c>
      <c r="C7" s="649"/>
      <c r="D7" s="649"/>
      <c r="E7" s="649"/>
      <c r="F7" s="649"/>
      <c r="G7" s="649"/>
      <c r="H7" s="649"/>
      <c r="I7" s="649"/>
      <c r="J7" s="649"/>
      <c r="K7" s="649"/>
    </row>
    <row r="8" spans="1:11" ht="15.75" customHeight="1" x14ac:dyDescent="0.2">
      <c r="A8" s="208"/>
      <c r="B8" s="649"/>
      <c r="C8" s="649"/>
      <c r="D8" s="649"/>
      <c r="E8" s="649"/>
      <c r="F8" s="649"/>
      <c r="G8" s="649"/>
      <c r="H8" s="649"/>
      <c r="I8" s="649"/>
      <c r="J8" s="649"/>
      <c r="K8" s="649"/>
    </row>
    <row r="9" spans="1:11" ht="15.75" customHeight="1" x14ac:dyDescent="0.2">
      <c r="A9" s="208"/>
      <c r="B9" s="219"/>
      <c r="C9" s="219"/>
      <c r="D9" s="220">
        <v>1</v>
      </c>
      <c r="E9" s="221" t="s">
        <v>498</v>
      </c>
      <c r="F9" s="220" t="s">
        <v>499</v>
      </c>
      <c r="G9" s="220" t="s">
        <v>500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498</v>
      </c>
      <c r="F10" s="227" t="s">
        <v>501</v>
      </c>
      <c r="G10" s="228" t="s">
        <v>500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502</v>
      </c>
      <c r="F11" s="235" t="s">
        <v>503</v>
      </c>
      <c r="G11" s="236" t="s">
        <v>500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498</v>
      </c>
      <c r="F12" s="240" t="s">
        <v>504</v>
      </c>
      <c r="G12" s="228" t="s">
        <v>500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498</v>
      </c>
      <c r="F13" s="242" t="s">
        <v>505</v>
      </c>
      <c r="G13" s="236" t="s">
        <v>500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502</v>
      </c>
      <c r="F14" s="240" t="s">
        <v>506</v>
      </c>
      <c r="G14" s="228" t="s">
        <v>500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498</v>
      </c>
      <c r="F15" s="242" t="s">
        <v>507</v>
      </c>
      <c r="G15" s="236" t="s">
        <v>500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508</v>
      </c>
      <c r="G16" s="228" t="s">
        <v>500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509</v>
      </c>
      <c r="G17" s="236" t="s">
        <v>500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510</v>
      </c>
      <c r="G18" s="246" t="s">
        <v>500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511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9" t="s">
        <v>512</v>
      </c>
      <c r="C21" s="649"/>
      <c r="D21" s="649"/>
      <c r="E21" s="649"/>
      <c r="F21" s="649"/>
      <c r="G21" s="649"/>
      <c r="H21" s="649"/>
      <c r="I21" s="649"/>
      <c r="J21" s="649"/>
      <c r="K21" s="649"/>
    </row>
    <row r="22" spans="1:11" ht="15.75" customHeight="1" x14ac:dyDescent="0.2">
      <c r="A22" s="208"/>
      <c r="B22" s="649"/>
      <c r="C22" s="649"/>
      <c r="D22" s="649"/>
      <c r="E22" s="649"/>
      <c r="F22" s="649"/>
      <c r="G22" s="649"/>
      <c r="H22" s="649"/>
      <c r="I22" s="649"/>
      <c r="J22" s="649"/>
      <c r="K22" s="649"/>
    </row>
    <row r="23" spans="1:11" ht="15.75" customHeight="1" x14ac:dyDescent="0.2">
      <c r="A23" s="247"/>
      <c r="B23" s="219"/>
      <c r="C23" s="219"/>
      <c r="D23" s="220">
        <v>11</v>
      </c>
      <c r="E23" s="221" t="s">
        <v>498</v>
      </c>
      <c r="F23" s="220" t="s">
        <v>499</v>
      </c>
      <c r="G23" s="220" t="s">
        <v>500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502</v>
      </c>
      <c r="F24" s="227" t="s">
        <v>503</v>
      </c>
      <c r="G24" s="228" t="s">
        <v>500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513</v>
      </c>
      <c r="G25" s="236" t="s">
        <v>500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514</v>
      </c>
      <c r="G26" s="228" t="s">
        <v>500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515</v>
      </c>
      <c r="G27" s="236" t="s">
        <v>500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516</v>
      </c>
      <c r="G28" s="228" t="s">
        <v>500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517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518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519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520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5"/>
      <c r="D37" s="645"/>
      <c r="E37" s="645"/>
      <c r="F37" s="645"/>
      <c r="G37" s="645"/>
      <c r="H37" s="645"/>
      <c r="I37" s="645"/>
      <c r="J37" s="645"/>
      <c r="K37" s="645"/>
    </row>
    <row r="38" spans="2:11" ht="15.75" customHeight="1" x14ac:dyDescent="0.2">
      <c r="B38" s="274"/>
      <c r="C38" s="645"/>
      <c r="D38" s="645"/>
      <c r="E38" s="645"/>
      <c r="F38" s="645"/>
      <c r="G38" s="645"/>
      <c r="H38" s="645"/>
      <c r="I38" s="645"/>
      <c r="J38" s="645"/>
      <c r="K38" s="645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50" t="s">
        <v>523</v>
      </c>
      <c r="D2" s="650"/>
      <c r="E2" s="650"/>
      <c r="F2" s="650"/>
      <c r="G2" s="650"/>
      <c r="H2" s="650"/>
      <c r="I2" s="650"/>
      <c r="J2" s="650"/>
      <c r="K2" s="650"/>
    </row>
    <row r="3" spans="2:11" ht="15.75" customHeight="1" x14ac:dyDescent="0.2">
      <c r="B3" s="279"/>
      <c r="C3" s="651"/>
      <c r="D3" s="651"/>
      <c r="E3" s="651"/>
      <c r="F3" s="651"/>
      <c r="G3" s="651"/>
      <c r="H3" s="651"/>
      <c r="I3" s="651"/>
      <c r="J3" s="651"/>
      <c r="K3" s="279"/>
    </row>
    <row r="4" spans="2:11" ht="15.75" customHeight="1" x14ac:dyDescent="0.2">
      <c r="B4" s="280"/>
      <c r="C4" s="652" t="s">
        <v>524</v>
      </c>
      <c r="D4" s="652"/>
      <c r="E4" s="652"/>
      <c r="F4" s="652"/>
      <c r="G4" s="652"/>
      <c r="H4" s="652"/>
      <c r="I4" s="652"/>
      <c r="J4" s="652"/>
      <c r="K4" s="281"/>
    </row>
    <row r="5" spans="2:11" ht="15.75" customHeight="1" x14ac:dyDescent="0.2">
      <c r="B5" s="282"/>
      <c r="C5" s="283" t="s">
        <v>26</v>
      </c>
      <c r="D5" s="284" t="s">
        <v>525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525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526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3" t="s">
        <v>527</v>
      </c>
      <c r="D9" s="653"/>
      <c r="E9" s="653"/>
      <c r="F9" s="653"/>
      <c r="G9" s="653"/>
      <c r="H9" s="653"/>
      <c r="I9" s="653"/>
      <c r="J9" s="653"/>
      <c r="K9" s="653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498</v>
      </c>
      <c r="F11" s="220" t="s">
        <v>528</v>
      </c>
      <c r="G11" s="220" t="s">
        <v>500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498</v>
      </c>
      <c r="F12" s="227" t="s">
        <v>501</v>
      </c>
      <c r="G12" s="228" t="s">
        <v>500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498</v>
      </c>
      <c r="F13" s="235" t="s">
        <v>529</v>
      </c>
      <c r="G13" s="236" t="s">
        <v>500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498</v>
      </c>
      <c r="F14" s="240" t="s">
        <v>504</v>
      </c>
      <c r="G14" s="228" t="s">
        <v>500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498</v>
      </c>
      <c r="F15" s="242" t="s">
        <v>530</v>
      </c>
      <c r="G15" s="236" t="s">
        <v>500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531</v>
      </c>
      <c r="G16" s="228" t="s">
        <v>500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532</v>
      </c>
      <c r="G17" s="236" t="s">
        <v>500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533</v>
      </c>
      <c r="G18" s="228" t="s">
        <v>500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534</v>
      </c>
      <c r="G19" s="236" t="s">
        <v>500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535</v>
      </c>
      <c r="G20" s="228" t="s">
        <v>500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535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498</v>
      </c>
      <c r="F22" s="306" t="s">
        <v>27</v>
      </c>
      <c r="G22" s="305" t="s">
        <v>500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4" t="s">
        <v>11</v>
      </c>
      <c r="C1" s="654"/>
      <c r="D1" s="654"/>
      <c r="E1" s="654"/>
      <c r="F1" s="654"/>
      <c r="G1" s="654"/>
      <c r="H1" s="654"/>
      <c r="I1" s="29"/>
    </row>
    <row r="2" spans="1:10" ht="18" x14ac:dyDescent="0.2">
      <c r="A2" s="30"/>
      <c r="B2" s="657" t="s">
        <v>10</v>
      </c>
      <c r="C2" s="657"/>
      <c r="D2" s="657"/>
      <c r="E2" s="657"/>
      <c r="F2" s="657"/>
      <c r="G2" s="657"/>
      <c r="H2" s="657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5" t="str">
        <f>"CAC AGENDA -  " &amp; TEXT(Parameters!B4,"dddd yyyy-mm-dd") &amp; " 18:00 - 19:30"</f>
        <v>CAC AGENDA -  Sunday 2014-07-13 18:00 - 19:30</v>
      </c>
      <c r="B7" s="655"/>
      <c r="C7" s="655"/>
      <c r="D7" s="655"/>
      <c r="E7" s="655"/>
      <c r="F7" s="655"/>
      <c r="G7" s="655"/>
      <c r="H7" s="655"/>
      <c r="I7" s="655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5" t="str">
        <f>"CAC AGENDA -  " &amp; TEXT(Parameters!B4+4,"dddd yyyy-mm-dd") &amp; " 19:30 - 21:30"</f>
        <v>CAC AGENDA -  Thursday 2014-07-17 19:30 - 21:30</v>
      </c>
      <c r="B18" s="656"/>
      <c r="C18" s="656"/>
      <c r="D18" s="656"/>
      <c r="E18" s="656"/>
      <c r="F18" s="656"/>
      <c r="G18" s="656"/>
      <c r="H18" s="656"/>
      <c r="I18" s="656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2014-07-16T20:43:22Z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