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696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8" r:id="rId6"/>
    <sheet name="WNG SC Agenda" sheetId="736" r:id="rId7"/>
    <sheet name="JTC1" sheetId="781" r:id="rId8"/>
    <sheet name="REG" sheetId="758" r:id="rId9"/>
    <sheet name="CAC Agenda" sheetId="754" r:id="rId10"/>
    <sheet name="Parameters" sheetId="782" r:id="rId11"/>
  </sheets>
  <definedNames>
    <definedName name="all" localSheetId="2">#REF!</definedName>
    <definedName name="all" localSheetId="7">#REF!</definedName>
    <definedName name="all" localSheetId="6">#REF!</definedName>
    <definedName name="all">#REF!</definedName>
    <definedName name="cc" localSheetId="2">#REF!</definedName>
    <definedName name="cc" localSheetId="7">#REF!</definedName>
    <definedName name="cc" localSheetId="6">#REF!</definedName>
    <definedName name="cc">#REF!</definedName>
    <definedName name="circular" localSheetId="2">#REF!</definedName>
    <definedName name="circular" localSheetId="7">#REF!</definedName>
    <definedName name="circular" localSheetId="6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9">'CAC Agenda'!$A$1:$I$15</definedName>
    <definedName name="_xlnm.Print_Area" localSheetId="2">'Courtesy Notice'!$A$1:$V$49</definedName>
    <definedName name="_xlnm.Print_Area" localSheetId="7">'JTC1'!$A$1:$J$4</definedName>
    <definedName name="_xlnm.Print_Area" localSheetId="8">REG!#REF!</definedName>
    <definedName name="_xlnm.Print_Area" localSheetId="0">Title!$B$1:$O$31</definedName>
    <definedName name="_xlnm.Print_Area" localSheetId="6">'WNG SC Agenda'!$A$1:$J$30</definedName>
    <definedName name="Print_Area_MI" localSheetId="2">#REF!</definedName>
    <definedName name="Print_Area_MI" localSheetId="7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 localSheetId="6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18" i="798" l="1"/>
  <c r="H217" i="798"/>
  <c r="F217" i="798"/>
  <c r="H216" i="798"/>
  <c r="F216" i="798"/>
  <c r="H213" i="798"/>
  <c r="F213" i="798"/>
  <c r="H212" i="798"/>
  <c r="F212" i="798"/>
  <c r="H209" i="798"/>
  <c r="F209" i="798"/>
  <c r="H208" i="798"/>
  <c r="F208" i="798"/>
  <c r="H207" i="798"/>
  <c r="F207" i="798"/>
  <c r="H206" i="798"/>
  <c r="F206" i="798"/>
  <c r="H205" i="798"/>
  <c r="F205" i="798"/>
  <c r="H204" i="798"/>
  <c r="F204" i="798"/>
  <c r="H203" i="798"/>
  <c r="F203" i="798"/>
  <c r="H202" i="798"/>
  <c r="F202" i="798"/>
  <c r="H200" i="798"/>
  <c r="F200" i="798"/>
  <c r="H199" i="798"/>
  <c r="F199" i="798"/>
  <c r="H198" i="798"/>
  <c r="F198" i="798"/>
  <c r="H197" i="798"/>
  <c r="F197" i="798"/>
  <c r="H196" i="798"/>
  <c r="F196" i="798"/>
  <c r="H194" i="798"/>
  <c r="F194" i="798"/>
  <c r="H193" i="798"/>
  <c r="F193" i="798"/>
  <c r="H189" i="798"/>
  <c r="F189" i="798"/>
  <c r="H188" i="798"/>
  <c r="F188" i="798"/>
  <c r="H185" i="798"/>
  <c r="F185" i="798"/>
  <c r="H184" i="798"/>
  <c r="F184" i="798"/>
  <c r="H183" i="798"/>
  <c r="F183" i="798"/>
  <c r="H182" i="798"/>
  <c r="F182" i="798"/>
  <c r="H181" i="798"/>
  <c r="F181" i="798"/>
  <c r="H179" i="798"/>
  <c r="F179" i="798"/>
  <c r="H178" i="798"/>
  <c r="F178" i="798"/>
  <c r="H177" i="798"/>
  <c r="F177" i="798"/>
  <c r="H176" i="798"/>
  <c r="F176" i="798"/>
  <c r="H175" i="798"/>
  <c r="F175" i="798"/>
  <c r="H174" i="798"/>
  <c r="F174" i="798"/>
  <c r="H173" i="798"/>
  <c r="F173" i="798"/>
  <c r="H172" i="798"/>
  <c r="F172" i="798"/>
  <c r="H170" i="798"/>
  <c r="F170" i="798"/>
  <c r="H169" i="798"/>
  <c r="F169" i="798"/>
  <c r="H168" i="798"/>
  <c r="F168" i="798"/>
  <c r="H167" i="798"/>
  <c r="F167" i="798"/>
  <c r="H166" i="798"/>
  <c r="F166" i="798"/>
  <c r="H164" i="798"/>
  <c r="F164" i="798"/>
  <c r="H163" i="798"/>
  <c r="F163" i="798"/>
  <c r="H162" i="798"/>
  <c r="F162" i="798"/>
  <c r="H161" i="798"/>
  <c r="F161" i="798"/>
  <c r="H160" i="798"/>
  <c r="F160" i="798"/>
  <c r="H159" i="798"/>
  <c r="F159" i="798"/>
  <c r="H158" i="798"/>
  <c r="F158" i="798"/>
  <c r="H154" i="798"/>
  <c r="F154" i="798"/>
  <c r="H153" i="798"/>
  <c r="F153" i="798"/>
  <c r="H152" i="798"/>
  <c r="F152" i="798"/>
  <c r="H151" i="798"/>
  <c r="F151" i="798"/>
  <c r="H150" i="798"/>
  <c r="F150" i="798"/>
  <c r="H149" i="798"/>
  <c r="F149" i="798"/>
  <c r="H148" i="798"/>
  <c r="F148" i="798"/>
  <c r="H147" i="798"/>
  <c r="F147" i="798"/>
  <c r="H146" i="798"/>
  <c r="F146" i="798"/>
  <c r="H145" i="798"/>
  <c r="F145" i="798"/>
  <c r="H144" i="798"/>
  <c r="F144" i="798"/>
  <c r="H143" i="798"/>
  <c r="F143" i="798"/>
  <c r="H140" i="798"/>
  <c r="F140" i="798"/>
  <c r="H139" i="798"/>
  <c r="G134" i="798"/>
  <c r="H133" i="798"/>
  <c r="F133" i="798"/>
  <c r="H131" i="798"/>
  <c r="F131" i="798"/>
  <c r="H130" i="798"/>
  <c r="F130" i="798"/>
  <c r="H129" i="798"/>
  <c r="F129" i="798"/>
  <c r="H128" i="798"/>
  <c r="F128" i="798"/>
  <c r="H127" i="798"/>
  <c r="F127" i="798"/>
  <c r="H126" i="798"/>
  <c r="F126" i="798"/>
  <c r="H125" i="798"/>
  <c r="F125" i="798"/>
  <c r="H123" i="798"/>
  <c r="F123" i="798"/>
  <c r="H122" i="798"/>
  <c r="F122" i="798"/>
  <c r="H121" i="798"/>
  <c r="F121" i="798"/>
  <c r="H120" i="798"/>
  <c r="F120" i="798"/>
  <c r="H119" i="798"/>
  <c r="F119" i="798"/>
  <c r="H116" i="798"/>
  <c r="F116" i="798"/>
  <c r="H115" i="798"/>
  <c r="F115" i="798"/>
  <c r="H114" i="798"/>
  <c r="F114" i="798"/>
  <c r="H113" i="798"/>
  <c r="F113" i="798"/>
  <c r="H111" i="798"/>
  <c r="F111" i="798"/>
  <c r="H110" i="798"/>
  <c r="F110" i="798"/>
  <c r="H106" i="798"/>
  <c r="F106" i="798"/>
  <c r="H105" i="798"/>
  <c r="F105" i="798"/>
  <c r="H102" i="798"/>
  <c r="F102" i="798"/>
  <c r="H101" i="798"/>
  <c r="F101" i="798"/>
  <c r="H100" i="798"/>
  <c r="F100" i="798"/>
  <c r="H99" i="798"/>
  <c r="F99" i="798"/>
  <c r="H98" i="798"/>
  <c r="F98" i="798"/>
  <c r="H95" i="798"/>
  <c r="F95" i="798"/>
  <c r="H94" i="798"/>
  <c r="G89" i="798"/>
  <c r="H88" i="798"/>
  <c r="F88" i="798"/>
  <c r="H86" i="798"/>
  <c r="F86" i="798"/>
  <c r="H85" i="798"/>
  <c r="F85" i="798"/>
  <c r="H84" i="798"/>
  <c r="F84" i="798"/>
  <c r="H83" i="798"/>
  <c r="F83" i="798"/>
  <c r="H82" i="798"/>
  <c r="F82" i="798"/>
  <c r="H81" i="798"/>
  <c r="F81" i="798"/>
  <c r="H80" i="798"/>
  <c r="F80" i="798"/>
  <c r="H79" i="798"/>
  <c r="F79" i="798"/>
  <c r="H77" i="798"/>
  <c r="F77" i="798"/>
  <c r="H76" i="798"/>
  <c r="F76" i="798"/>
  <c r="H75" i="798"/>
  <c r="F75" i="798"/>
  <c r="H74" i="798"/>
  <c r="F74" i="798"/>
  <c r="H73" i="798"/>
  <c r="F73" i="798"/>
  <c r="H71" i="798"/>
  <c r="F71" i="798"/>
  <c r="H70" i="798"/>
  <c r="F70" i="798"/>
  <c r="H69" i="798"/>
  <c r="F69" i="798"/>
  <c r="H68" i="798"/>
  <c r="F68" i="798"/>
  <c r="H67" i="798"/>
  <c r="F67" i="798"/>
  <c r="H66" i="798"/>
  <c r="F66" i="798"/>
  <c r="H65" i="798"/>
  <c r="F65" i="798"/>
  <c r="H64" i="798"/>
  <c r="F64" i="798"/>
  <c r="H63" i="798"/>
  <c r="F63" i="798"/>
  <c r="H62" i="798"/>
  <c r="F62" i="798"/>
  <c r="H61" i="798"/>
  <c r="F61" i="798"/>
  <c r="H57" i="798"/>
  <c r="F57" i="798"/>
  <c r="H56" i="798"/>
  <c r="F56" i="798"/>
  <c r="H55" i="798"/>
  <c r="F55" i="798"/>
  <c r="H54" i="798"/>
  <c r="F54" i="798"/>
  <c r="H53" i="798"/>
  <c r="F53" i="798"/>
  <c r="H52" i="798"/>
  <c r="F52" i="798"/>
  <c r="H51" i="798"/>
  <c r="F51" i="798"/>
  <c r="H49" i="798"/>
  <c r="F49" i="798"/>
  <c r="H48" i="798"/>
  <c r="F48" i="798"/>
  <c r="H47" i="798"/>
  <c r="F47" i="798"/>
  <c r="H46" i="798"/>
  <c r="F46" i="798"/>
  <c r="H45" i="798"/>
  <c r="F45" i="798"/>
  <c r="H44" i="798"/>
  <c r="F44" i="798"/>
  <c r="H43" i="798"/>
  <c r="F43" i="798"/>
  <c r="H42" i="798"/>
  <c r="F42" i="798"/>
  <c r="H41" i="798"/>
  <c r="F41" i="798"/>
  <c r="H40" i="798"/>
  <c r="F40" i="798"/>
  <c r="H37" i="798"/>
  <c r="F37" i="798"/>
  <c r="H36" i="798"/>
  <c r="F36" i="798"/>
  <c r="H35" i="798"/>
  <c r="F35" i="798"/>
  <c r="H34" i="798"/>
  <c r="F34" i="798"/>
  <c r="H33" i="798"/>
  <c r="F33" i="798"/>
  <c r="H32" i="798"/>
  <c r="F32" i="798"/>
  <c r="H31" i="798"/>
  <c r="F31" i="798"/>
  <c r="H30" i="798"/>
  <c r="F30" i="798"/>
  <c r="H29" i="798"/>
  <c r="F29" i="798"/>
  <c r="H28" i="798"/>
  <c r="F28" i="798"/>
  <c r="H27" i="798"/>
  <c r="F27" i="798"/>
  <c r="H25" i="798"/>
  <c r="F25" i="798"/>
  <c r="H21" i="798"/>
  <c r="F21" i="798"/>
  <c r="H20" i="798"/>
  <c r="F20" i="798"/>
  <c r="H19" i="798"/>
  <c r="F19" i="798"/>
  <c r="H18" i="798"/>
  <c r="F18" i="798"/>
  <c r="H17" i="798"/>
  <c r="F17" i="798"/>
  <c r="H16" i="798"/>
  <c r="F16" i="798"/>
  <c r="H15" i="798"/>
  <c r="A8" i="798"/>
  <c r="A3" i="798"/>
  <c r="A2" i="798"/>
  <c r="A1" i="798"/>
  <c r="B8" i="782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A18" i="754"/>
  <c r="A7" i="754"/>
  <c r="A1" i="779"/>
  <c r="B1" i="779"/>
  <c r="B2" i="20"/>
  <c r="B5" i="779"/>
  <c r="B5" i="782"/>
  <c r="B7" i="782"/>
  <c r="B3" i="779"/>
  <c r="B5" i="20"/>
  <c r="B7" i="20"/>
  <c r="J24" i="758"/>
  <c r="J25" i="758"/>
  <c r="J26" i="758"/>
  <c r="J27" i="758"/>
  <c r="J28" i="758"/>
  <c r="J29" i="758"/>
  <c r="D24" i="758"/>
  <c r="D25" i="758"/>
  <c r="D26" i="758"/>
  <c r="D27" i="758"/>
  <c r="D28" i="758"/>
  <c r="D29" i="758"/>
  <c r="J10" i="758"/>
  <c r="J11" i="758"/>
  <c r="J12" i="758"/>
  <c r="J13" i="758"/>
  <c r="J14" i="758"/>
  <c r="J15" i="758"/>
  <c r="J16" i="758"/>
  <c r="J17" i="758"/>
  <c r="J18" i="758"/>
  <c r="J19" i="758"/>
  <c r="D10" i="758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<sst xmlns="http://schemas.openxmlformats.org/spreadsheetml/2006/main" count="1254" uniqueCount="621">
  <si>
    <t>*</t>
  </si>
  <si>
    <t>Chair</t>
  </si>
  <si>
    <t>MI</t>
  </si>
  <si>
    <t>All</t>
  </si>
  <si>
    <t>DT/MI</t>
  </si>
  <si>
    <t>-</t>
  </si>
  <si>
    <t xml:space="preserve"> </t>
  </si>
  <si>
    <t>Ecclesine</t>
  </si>
  <si>
    <t>TGai - Fast Initial Link Setup</t>
  </si>
  <si>
    <t>AI</t>
  </si>
  <si>
    <t>AH</t>
  </si>
  <si>
    <t>II</t>
  </si>
  <si>
    <t>DT</t>
  </si>
  <si>
    <t>MEETING CALL TO ORDER</t>
  </si>
  <si>
    <t>+</t>
  </si>
  <si>
    <t>Closing Reports</t>
  </si>
  <si>
    <t>Room requests for next meeting</t>
  </si>
  <si>
    <t>WNG MEETING CALLED TO ORDER</t>
  </si>
  <si>
    <t>Chaplin</t>
  </si>
  <si>
    <t>Motions</t>
  </si>
  <si>
    <t>MI</t>
  </si>
  <si>
    <t>REVIEW AND APPROVE THE AGENDA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</si>
  <si>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</si>
  <si>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</si>
  <si>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</si>
  <si>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</si>
  <si>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</si>
  <si>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</si>
  <si>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</si>
  <si>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</si>
  <si>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</si>
  <si>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</si>
  <si>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`</t>
  </si>
  <si>
    <t>07:00-08:00</t>
  </si>
  <si>
    <t>WNG SC</t>
  </si>
  <si>
    <t>McCann</t>
  </si>
  <si>
    <t>Update timeline chart for all 802.11 WG PARs &amp; Projections for Completion</t>
  </si>
  <si>
    <t>Break</t>
  </si>
  <si>
    <t xml:space="preserve"> </t>
  </si>
  <si>
    <t xml:space="preserve"> -</t>
  </si>
  <si>
    <t>-</t>
  </si>
  <si>
    <t>Adjourn</t>
  </si>
  <si>
    <t>MI</t>
  </si>
  <si>
    <t>DT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</si>
  <si>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</si>
  <si>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</si>
  <si>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</si>
  <si>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</si>
  <si>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</si>
  <si>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</si>
  <si>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</si>
  <si>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</si>
  <si>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</si>
  <si>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</si>
  <si>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</si>
  <si>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</si>
  <si>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</si>
  <si>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</si>
  <si>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</si>
  <si>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</si>
  <si>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</si>
  <si>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</si>
  <si>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</si>
  <si>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</si>
  <si>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</si>
  <si>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</si>
  <si>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</si>
  <si>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</si>
  <si>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</si>
  <si>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</si>
  <si>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</si>
  <si>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</si>
  <si>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</si>
  <si>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</si>
  <si>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</si>
  <si>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</si>
  <si>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</si>
  <si>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</si>
  <si>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</si>
  <si>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</si>
  <si>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</si>
  <si>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</si>
  <si>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</si>
  <si>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Start Time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</si>
  <si>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</si>
  <si>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</si>
  <si>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</si>
  <si>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</si>
  <si>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</si>
  <si>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</si>
  <si>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</si>
  <si>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</si>
  <si>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^ - All time durations are estimates.</t>
  </si>
  <si>
    <t>Recess and adjournment times are fixed.</t>
  </si>
  <si>
    <t>WNG STANDING COMMITTEE AGENDA &amp; OBJECTIVES FOR THIS SESSION</t>
  </si>
  <si>
    <t>ROLL CALL</t>
  </si>
  <si>
    <t>REVIEW OBJECTIVES FOR THIS SESSION</t>
  </si>
  <si>
    <t>Meeting Logistics</t>
  </si>
  <si>
    <t>REVIEW IEEE/802 &amp; 802.11 POLICIES and RULES</t>
  </si>
  <si>
    <t xml:space="preserve">Updates </t>
  </si>
  <si>
    <t>Discussion and Approval of  AGENDA</t>
  </si>
  <si>
    <t xml:space="preserve">Presentation </t>
  </si>
  <si>
    <t>Recess</t>
  </si>
  <si>
    <t>ME</t>
  </si>
  <si>
    <t>ME - Motion, External        MI - Motion, Internal</t>
  </si>
  <si>
    <t>DT- Discussion Topic           II - Information Item</t>
  </si>
  <si>
    <t>REG</t>
  </si>
  <si>
    <t>Smart Grid</t>
  </si>
  <si>
    <t>JTC1 SC AGENDA &amp; OBJECTIVES FOR THIS SESSION</t>
  </si>
  <si>
    <t>CHAIR - ANDREW MYLES (Cisco)</t>
  </si>
  <si>
    <t>REVIEW IEEE/802 &amp; 802.11 POLICIES and SC RULES</t>
  </si>
  <si>
    <t>Phone: +1 (801) 492-4023</t>
  </si>
  <si>
    <t>MC</t>
  </si>
  <si>
    <t>Rosdahl</t>
  </si>
  <si>
    <t>NM</t>
  </si>
  <si>
    <t>REVIEW AND APPROVE PREVIOUS MINUTES</t>
  </si>
  <si>
    <t>Review of major decisions from previous meeting</t>
  </si>
  <si>
    <t>Jon Rosdahl - Vice-Chair IEEE 802.11 WLANS Working Group</t>
  </si>
  <si>
    <t>jrosdahl@ieee.org</t>
  </si>
  <si>
    <t>IEEE Staff attendees</t>
  </si>
  <si>
    <t>AK</t>
  </si>
  <si>
    <t>AQ</t>
  </si>
  <si>
    <t>TGak - General Link</t>
  </si>
  <si>
    <t>13:30-14:00</t>
  </si>
  <si>
    <t>14:00-14:30</t>
  </si>
  <si>
    <t>14:30-15:00</t>
  </si>
  <si>
    <t>AOB</t>
  </si>
  <si>
    <t>15:00-15:30</t>
  </si>
  <si>
    <t>Finish preparation for submittal to 802.18 review process (as needed)</t>
  </si>
  <si>
    <t>Review and approve any output documents</t>
  </si>
  <si>
    <t xml:space="preserve">Forum to discuss any IEEE 802 issues related to ISO/IEC JTC1/SC6 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</si>
  <si>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</si>
  <si>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</si>
  <si>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</si>
  <si>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</si>
  <si>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</si>
  <si>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</si>
  <si>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</si>
  <si>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</si>
  <si>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</si>
  <si>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?</t>
  </si>
  <si>
    <t>Consider reponses to FDIS ballot comments</t>
  </si>
  <si>
    <t>Consider other matters</t>
  </si>
  <si>
    <t>Consider any motions</t>
  </si>
  <si>
    <t>- Review regulatory updates/DSRC Tiger Team meeting</t>
  </si>
  <si>
    <t xml:space="preserve">- Action items </t>
  </si>
  <si>
    <t xml:space="preserve">Review critical regulatory issues, e,g, Globalstar NPRM, EN 300 328, 5 GHz band access </t>
  </si>
  <si>
    <t>Begin preparation of 802.11 responses (as needed)</t>
  </si>
  <si>
    <t>DSRC Coexistence Tiger Team</t>
  </si>
  <si>
    <t>Document</t>
  </si>
  <si>
    <t>May 2014</t>
  </si>
  <si>
    <t>Tentative Agenda May 2014</t>
  </si>
  <si>
    <t>Adrian Stephens - Intel Corporation</t>
  </si>
  <si>
    <t>64 Lamb's Lane, Cottenham, CB24 8TA, UK</t>
  </si>
  <si>
    <t>+44 1793 404825</t>
  </si>
  <si>
    <t>145th IEEE 802.11 WIRELESS LOCAL AREA NETWORKS SESSION</t>
  </si>
  <si>
    <t>Hilton Waikoloa Village - Waikoloa - Hawaii, USA</t>
  </si>
  <si>
    <t>May 11-16, 2014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</si>
  <si>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</si>
  <si>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</si>
  <si>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</si>
  <si>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</si>
  <si>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</si>
  <si>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Social</t>
  </si>
  <si>
    <t>CAC</t>
  </si>
  <si>
    <t>Wireless Chairs Meeting</t>
  </si>
  <si>
    <t>Editors</t>
  </si>
  <si>
    <t>PUB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</si>
  <si>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</si>
  <si>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</si>
  <si>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</si>
  <si>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</si>
  <si>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</si>
  <si>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</si>
  <si>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</si>
  <si>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</si>
  <si>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</si>
  <si>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</si>
  <si>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</si>
  <si>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</si>
  <si>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</si>
  <si>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</si>
  <si>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</si>
  <si>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</si>
  <si>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</si>
  <si>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</si>
  <si>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</si>
  <si>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</si>
  <si>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</si>
  <si>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</si>
  <si>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</si>
  <si>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</si>
  <si>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CHAIR - Clint Chaplin (self)</t>
  </si>
  <si>
    <t>Elections</t>
  </si>
  <si>
    <t>Presentations</t>
  </si>
  <si>
    <t>Prepare for IEEE 802 Plenary July 2014</t>
  </si>
  <si>
    <t>WNG STANDING COMMITTEE AGENDA - Tuesday May 13th,  2014 - 08:00-10:00</t>
  </si>
  <si>
    <t>Officer elections</t>
  </si>
  <si>
    <t>REGULATORY SC AGENDA &amp; OBJECTIVES FOR THIS SESSION</t>
  </si>
  <si>
    <t>CHAIR - Rich Kennedy (MediaTek)</t>
  </si>
  <si>
    <t>Regulatory SC AGENDA - Tuesday, May 13, 2014 -16:00 -18:00</t>
  </si>
  <si>
    <t>Officer Elections</t>
  </si>
  <si>
    <t>EXCITING global regulatory summaries!</t>
  </si>
  <si>
    <t>Changes to FCC 5 GHz rules</t>
  </si>
  <si>
    <t>Regulatory SC AGENDA - Thursday, May 15, 2014 - 08:00-10:00</t>
  </si>
  <si>
    <t>General Link</t>
  </si>
  <si>
    <t>Donald Eastlake 3rd</t>
  </si>
  <si>
    <t>https://mentor.ieee.org/802.11/dcn/14/11-14-0478-00ax-tgax-may-2014-meeting-agenda.ppt</t>
  </si>
  <si>
    <t>https://mentor.ieee.org/802.11/dcn/14/11-14-0469-00ak-may-2014-802-11ak-agenda.pptx</t>
  </si>
  <si>
    <t>TGmc</t>
  </si>
  <si>
    <t>Dorothy Stanley</t>
  </si>
  <si>
    <t>https://mentor.ieee.org/802.11/dcn/14/11-14-0475-000m-may-2014-agenda.ppt</t>
  </si>
  <si>
    <t>TGak</t>
  </si>
  <si>
    <t>TGaq</t>
  </si>
  <si>
    <t>Pre-association Discovery</t>
  </si>
  <si>
    <t>Stephen McCann</t>
  </si>
  <si>
    <t>https://mentor.ieee.org/802.11/dcn/14/11-14-0480-00aq-agenda-may-2014.ppt</t>
  </si>
  <si>
    <t>PUB SC</t>
  </si>
  <si>
    <t>Publicity Standing Committee</t>
  </si>
  <si>
    <t>https://mentor.ieee.org/802.11/dcn/14/11-14-0482-0000-publicity-agenda.ppt</t>
  </si>
  <si>
    <t>IEEE 802 JTC1 Standing Committee AGENDA - 13, 15, May 2014 - PM1</t>
  </si>
  <si>
    <t>&lt; 1 GHz</t>
  </si>
  <si>
    <t>TGah</t>
  </si>
  <si>
    <t>Yongho Seok</t>
  </si>
  <si>
    <t>https://mentor.ieee.org/802.11/dcn/14/11-14-0487-00ah-may-2014-agenda.pptx</t>
  </si>
  <si>
    <t>Architecture Standing Committee</t>
  </si>
  <si>
    <t>Mark Hamilton</t>
  </si>
  <si>
    <t>https://mentor.ieee.org/802.11/dcn/14/11-14-0488-0arc-arc-sc-agenda-may-2014.ppt</t>
  </si>
  <si>
    <t>TGai</t>
  </si>
  <si>
    <t>Fast Initial Link Setup</t>
  </si>
  <si>
    <t>Hiroshi Mano</t>
  </si>
  <si>
    <t>https://mentor.ieee.org/802.11/dcn/14/11-14-0491-00ai-tgai-agenda-waikoloa-may-2014.pptx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</si>
  <si>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</si>
  <si>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</si>
  <si>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</si>
  <si>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</si>
  <si>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</si>
  <si>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</si>
  <si>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</si>
  <si>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</si>
  <si>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</si>
  <si>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</si>
  <si>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</si>
  <si>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</si>
  <si>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</si>
  <si>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</si>
  <si>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</si>
  <si>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</si>
  <si>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</si>
  <si>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</si>
  <si>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</si>
  <si>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</si>
  <si>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</si>
  <si>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</si>
  <si>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</si>
  <si>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</si>
  <si>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</si>
  <si>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</si>
  <si>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</si>
  <si>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</si>
  <si>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</si>
  <si>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</si>
  <si>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</si>
  <si>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Wireless Opening Plenary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</si>
  <si>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</si>
  <si>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</si>
  <si>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</si>
  <si>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</si>
  <si>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</si>
  <si>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</si>
  <si>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</si>
  <si>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</si>
  <si>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Subgroup chairs election procedure</t>
  </si>
  <si>
    <t>Stanley</t>
  </si>
  <si>
    <t>Review opening agenda</t>
  </si>
  <si>
    <t>Any other announcements</t>
  </si>
  <si>
    <t>Any WG reports carried forward</t>
  </si>
  <si>
    <t>802.11ac Awards Ceremony</t>
  </si>
  <si>
    <t>TGmc - Revision mc (REVmc)</t>
  </si>
  <si>
    <t>Stephens</t>
  </si>
  <si>
    <t>Tuesday evening **</t>
  </si>
  <si>
    <t>Monday evening **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</si>
  <si>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</si>
  <si>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</si>
  <si>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</si>
  <si>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</si>
  <si>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</si>
  <si>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</si>
  <si>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</si>
  <si>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</si>
  <si>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</si>
  <si>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11-14/472</t>
  </si>
  <si>
    <t>802.11 PARS</t>
  </si>
  <si>
    <t>Session Information</t>
  </si>
  <si>
    <t>http://802world.org/attendee</t>
  </si>
  <si>
    <t>11-14/510</t>
  </si>
  <si>
    <t>Officers</t>
  </si>
  <si>
    <t>JTC1 802 TAG</t>
  </si>
  <si>
    <t>File server</t>
  </si>
  <si>
    <t>Adrian Stephens - Chair IEEE 802.11 WLANS Working Group</t>
  </si>
  <si>
    <t>Cordeiro</t>
  </si>
  <si>
    <t>Straw poll of new attendees</t>
  </si>
  <si>
    <t>Announcements</t>
  </si>
  <si>
    <t>WG Chair - Adrian Stephens (Intel Corporation)</t>
  </si>
  <si>
    <t>WG  Vice Chair - Jon Rosdahl (CSR)</t>
  </si>
  <si>
    <t>WG  Vice Chair - Dorothy Stanley (Aruba Networks)</t>
  </si>
  <si>
    <t>WG11 Agenda - Mon 2014-05-12 - 09:10 to 10:10</t>
  </si>
  <si>
    <t>Item</t>
  </si>
  <si>
    <t>Type</t>
  </si>
  <si>
    <t>Presenter</t>
  </si>
  <si>
    <t>Duration</t>
  </si>
  <si>
    <t>End Time</t>
  </si>
  <si>
    <t>Opening formalities</t>
  </si>
  <si>
    <t>Meeting called to order</t>
  </si>
  <si>
    <t>Top table introductions</t>
  </si>
  <si>
    <t>Review and approve 802.11 session agenda</t>
  </si>
  <si>
    <t>Review and approve WG minutes - Beijing (March 2014)</t>
  </si>
  <si>
    <t>Courtesy Notice</t>
  </si>
  <si>
    <t>Policies and procedures (P&amp;Ps)</t>
  </si>
  <si>
    <t xml:space="preserve">      2.1.1</t>
  </si>
  <si>
    <t>PatCom materials</t>
  </si>
  <si>
    <t xml:space="preserve">      2.1.2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</si>
  <si>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</si>
  <si>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</si>
  <si>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</si>
  <si>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</si>
  <si>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</si>
  <si>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</si>
  <si>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</si>
  <si>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</si>
  <si>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</si>
  <si>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</si>
  <si>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</si>
  <si>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</si>
  <si>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</si>
  <si>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</si>
  <si>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</si>
  <si>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 xml:space="preserve">        2.1.2.7</t>
  </si>
  <si>
    <t>LMSC P&amp;P</t>
  </si>
  <si>
    <t xml:space="preserve">        2.1.2.8</t>
  </si>
  <si>
    <t>IEEE 802 LMSC WG P&amp;P</t>
  </si>
  <si>
    <t>LMSC WG P&amp;P</t>
  </si>
  <si>
    <t>IEEE 802.11 Operations Manual</t>
  </si>
  <si>
    <t>WG OM</t>
  </si>
  <si>
    <t>Other Anouncements</t>
  </si>
  <si>
    <t>Logistics and Key events/activities</t>
  </si>
  <si>
    <t>Meeting room locations</t>
  </si>
  <si>
    <t>Joint meetings</t>
  </si>
  <si>
    <t>Other WG meeting plans</t>
  </si>
  <si>
    <t>Next meeting reminder</t>
  </si>
  <si>
    <t>Meeting registration</t>
  </si>
  <si>
    <t>Recording attendance</t>
  </si>
  <si>
    <t>Breakfast, breaks, social</t>
  </si>
  <si>
    <t>Wednesday Topics</t>
  </si>
  <si>
    <t>Awards</t>
  </si>
  <si>
    <t>Group Photo</t>
  </si>
  <si>
    <t>802.11 topics for EC approval in July 2014</t>
  </si>
  <si>
    <t>Report on 802 EC or IEEE-SA Standards Board decisions</t>
  </si>
  <si>
    <t>Opening reports, objectives &amp; plans</t>
  </si>
  <si>
    <t>WG reports</t>
  </si>
  <si>
    <t xml:space="preserve">      4.1.1</t>
  </si>
  <si>
    <t>802.11 groups</t>
  </si>
  <si>
    <t xml:space="preserve">      4.1.2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</si>
  <si>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</si>
  <si>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</si>
  <si>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</si>
  <si>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</si>
  <si>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</si>
  <si>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</si>
  <si>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</si>
  <si>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</si>
  <si>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</si>
  <si>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</si>
  <si>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technical editor</t>
  </si>
  <si>
    <t xml:space="preserve">      4.1.9</t>
  </si>
  <si>
    <t>WG timeline report / planning</t>
  </si>
  <si>
    <t xml:space="preserve">      4.1.10</t>
  </si>
  <si>
    <t>Incoming Liaison from 3GPP TSG RAN WG2</t>
  </si>
  <si>
    <t>11-14/519r0</t>
  </si>
  <si>
    <t xml:space="preserve">      4.1.11</t>
  </si>
  <si>
    <t>Standing committee reports</t>
  </si>
  <si>
    <t xml:space="preserve">      4.2.1</t>
  </si>
  <si>
    <t>Architecture (ARC)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</si>
  <si>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</si>
  <si>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</si>
  <si>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</si>
  <si>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</si>
  <si>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</si>
  <si>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</si>
  <si>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</si>
  <si>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</si>
  <si>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 xml:space="preserve">      4.2.5</t>
  </si>
  <si>
    <t>Myles</t>
  </si>
  <si>
    <t>Task Group reports</t>
  </si>
  <si>
    <t xml:space="preserve">      4.3.1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</si>
  <si>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</si>
  <si>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</si>
  <si>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</si>
  <si>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</si>
  <si>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</si>
  <si>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</si>
  <si>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</si>
  <si>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</si>
  <si>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</si>
  <si>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</si>
  <si>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</si>
  <si>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</si>
  <si>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</si>
  <si>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</si>
  <si>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</si>
  <si>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</si>
  <si>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</si>
  <si>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>Study Group reports</t>
  </si>
  <si>
    <t>Slack Time</t>
  </si>
  <si>
    <t>WG11 Agenda - Wed 2014-05-14 - 10:30 to 12:30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</si>
  <si>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</si>
  <si>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</si>
  <si>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</si>
  <si>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</si>
  <si>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Old business</t>
  </si>
  <si>
    <t>Reports by 802.11 liaisons to other organizations</t>
  </si>
  <si>
    <t>Internal (802) liaisons</t>
  </si>
  <si>
    <t>802.19 Coexistence WG</t>
  </si>
  <si>
    <t>Montemurro</t>
  </si>
  <si>
    <t>External (non-802) liaisons</t>
  </si>
  <si>
    <t>Bluetooth ™ SIG</t>
  </si>
  <si>
    <t>&lt;open&gt;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</si>
  <si>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</si>
  <si>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</si>
  <si>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</si>
  <si>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</si>
  <si>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</si>
  <si>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>Room change requests &amp; Graphic update</t>
  </si>
  <si>
    <t>Stephens/Aboul-Magd</t>
  </si>
  <si>
    <t>802.11af Awards Ceremony</t>
  </si>
  <si>
    <t>Stephens/Kennedy</t>
  </si>
  <si>
    <t>Request for members to be present for group photo on steps at the close of this meeting</t>
  </si>
  <si>
    <t>WG11 Agenda - Fri 2014-05-16 - 08:00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</si>
  <si>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</si>
  <si>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</si>
  <si>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</si>
  <si>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</si>
  <si>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</si>
  <si>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>July 2014 Tutorials and Birds of a Feather (BoF)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</si>
  <si>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</si>
  <si>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</si>
  <si>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</si>
  <si>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</si>
  <si>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</si>
  <si>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</si>
  <si>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</si>
  <si>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</si>
  <si>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</si>
  <si>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Treasurer's report</t>
  </si>
  <si>
    <t xml:space="preserve">      3.1.5</t>
  </si>
  <si>
    <t>Timeline</t>
  </si>
  <si>
    <t xml:space="preserve">      3.1.6</t>
  </si>
  <si>
    <t>WG Editor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</si>
  <si>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</si>
  <si>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</si>
  <si>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</si>
  <si>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</si>
  <si>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</si>
  <si>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</si>
  <si>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</si>
  <si>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</si>
  <si>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</si>
  <si>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</si>
  <si>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</si>
  <si>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</si>
  <si>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</si>
  <si>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</si>
  <si>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</si>
  <si>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</si>
  <si>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</si>
  <si>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</si>
  <si>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</si>
  <si>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</si>
  <si>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</si>
  <si>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</si>
  <si>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</si>
  <si>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</si>
  <si>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Discussion topics</t>
  </si>
  <si>
    <t>Motions (old business)</t>
  </si>
  <si>
    <t>Working Group motions</t>
  </si>
  <si>
    <t xml:space="preserve">      5.1.1</t>
  </si>
  <si>
    <t>SC / TG / SG officer confirmation</t>
  </si>
  <si>
    <t xml:space="preserve">      5.1.2</t>
  </si>
  <si>
    <t>Telecon schedule</t>
  </si>
  <si>
    <t>Standing committee motions</t>
  </si>
  <si>
    <t xml:space="preserve">      5.2.1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</si>
  <si>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</si>
  <si>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</si>
  <si>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</si>
  <si>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</si>
  <si>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</si>
  <si>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</si>
  <si>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</si>
  <si>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 xml:space="preserve">      5.3.4</t>
  </si>
  <si>
    <t xml:space="preserve">      5.3.5</t>
  </si>
  <si>
    <t xml:space="preserve">      5.3.6</t>
  </si>
  <si>
    <t xml:space="preserve">      5.3.7</t>
  </si>
  <si>
    <t>Study Group motions</t>
  </si>
  <si>
    <t>Motions (new business)</t>
  </si>
  <si>
    <t>Closing formalities</t>
  </si>
  <si>
    <t>Next meeting reminder: July 13-18, San Diego, CA, USA</t>
  </si>
  <si>
    <t>O &amp; A telecon</t>
  </si>
  <si>
    <t>IEEE 802 LAN/MAN Standards Committee (LMSC) P&amp;Ps,  Chairs Guidelines,  Operations Manual</t>
  </si>
  <si>
    <t>Working group session documents</t>
  </si>
  <si>
    <t>Study Group formation (60 GHz)</t>
  </si>
  <si>
    <t>Proposed OM changes</t>
  </si>
  <si>
    <t>Review Patent Policy slides (including call for essential patents)</t>
  </si>
  <si>
    <t>Reflectors</t>
  </si>
  <si>
    <t>Kraemer Recognition</t>
  </si>
  <si>
    <t>Architecture (ARC) (including 802 Architecture status)</t>
  </si>
  <si>
    <t>JTC1 802 SC</t>
  </si>
  <si>
    <t>Note - photographs may be taken from this point on in this meeting</t>
  </si>
  <si>
    <t>Bruce Kraemer Recognition</t>
  </si>
  <si>
    <t xml:space="preserve">      5.6.1</t>
  </si>
  <si>
    <t>Opening words</t>
  </si>
  <si>
    <t xml:space="preserve">      5.6.2</t>
  </si>
  <si>
    <t>Presentation 1</t>
  </si>
  <si>
    <t xml:space="preserve">      5.6.3</t>
  </si>
  <si>
    <t>Presentation 2</t>
  </si>
  <si>
    <t xml:space="preserve">      5.6.4</t>
  </si>
  <si>
    <t>Address from Bruce Kraemer</t>
  </si>
  <si>
    <t>Kraemer</t>
  </si>
  <si>
    <t xml:space="preserve">      5.6.5</t>
  </si>
  <si>
    <t>Comments from the floor</t>
  </si>
  <si>
    <t xml:space="preserve">      3.1.7</t>
  </si>
  <si>
    <t>802.11 agenda</t>
  </si>
  <si>
    <t>WG Secretary - Stephen McCann (Blackberry)</t>
  </si>
  <si>
    <t>Inform participants of the following P&amp;Ps</t>
  </si>
  <si>
    <t xml:space="preserve">      3.11.1</t>
  </si>
  <si>
    <t xml:space="preserve">      3.11.2</t>
  </si>
  <si>
    <t xml:space="preserve">      3.11.3</t>
  </si>
  <si>
    <t>11-14/471</t>
  </si>
  <si>
    <t xml:space="preserve">  1</t>
  </si>
  <si>
    <t xml:space="preserve">    1.1</t>
  </si>
  <si>
    <t xml:space="preserve">    1.2</t>
  </si>
  <si>
    <t xml:space="preserve">    1.3</t>
  </si>
  <si>
    <t xml:space="preserve">    1.4</t>
  </si>
  <si>
    <t xml:space="preserve">    1.5</t>
  </si>
  <si>
    <t xml:space="preserve">    1.6</t>
  </si>
  <si>
    <t xml:space="preserve">    1.7</t>
  </si>
  <si>
    <t xml:space="preserve">  2</t>
  </si>
  <si>
    <t xml:space="preserve">    2.1</t>
  </si>
  <si>
    <t xml:space="preserve">    2.2</t>
  </si>
  <si>
    <t xml:space="preserve">    2.3</t>
  </si>
  <si>
    <t xml:space="preserve">    2.4</t>
  </si>
  <si>
    <t xml:space="preserve">  3</t>
  </si>
  <si>
    <t xml:space="preserve">    3.1</t>
  </si>
  <si>
    <t xml:space="preserve">    3.2</t>
  </si>
  <si>
    <t xml:space="preserve">    3.3</t>
  </si>
  <si>
    <t xml:space="preserve">    3.4</t>
  </si>
  <si>
    <t xml:space="preserve">    3.5</t>
  </si>
  <si>
    <t>11-14/493</t>
  </si>
  <si>
    <t xml:space="preserve">    3.6</t>
  </si>
  <si>
    <t xml:space="preserve">    3.7</t>
  </si>
  <si>
    <t xml:space="preserve">    3.8</t>
  </si>
  <si>
    <t xml:space="preserve">    3.9</t>
  </si>
  <si>
    <t xml:space="preserve">    3.10</t>
  </si>
  <si>
    <t xml:space="preserve">    3.11</t>
  </si>
  <si>
    <t xml:space="preserve">    3.12</t>
  </si>
  <si>
    <t xml:space="preserve">    3.13</t>
  </si>
  <si>
    <t xml:space="preserve">    3.14</t>
  </si>
  <si>
    <t xml:space="preserve">    3.15</t>
  </si>
  <si>
    <t xml:space="preserve">  4</t>
  </si>
  <si>
    <t xml:space="preserve">    4.1</t>
  </si>
  <si>
    <t xml:space="preserve">    4.2</t>
  </si>
  <si>
    <t xml:space="preserve">    4.3</t>
  </si>
  <si>
    <t xml:space="preserve">    4.4</t>
  </si>
  <si>
    <t xml:space="preserve">  5</t>
  </si>
  <si>
    <t xml:space="preserve">    2.5</t>
  </si>
  <si>
    <t xml:space="preserve">    5.1</t>
  </si>
  <si>
    <t xml:space="preserve">    5.2</t>
  </si>
  <si>
    <t xml:space="preserve">    5.3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</si>
  <si>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</si>
  <si>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</si>
  <si>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</si>
  <si>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</si>
  <si>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</si>
  <si>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 xml:space="preserve">  6</t>
  </si>
  <si>
    <t xml:space="preserve">    2.6</t>
  </si>
  <si>
    <t xml:space="preserve">    2.7</t>
  </si>
  <si>
    <t xml:space="preserve">    2.8</t>
  </si>
  <si>
    <t xml:space="preserve">    2.9</t>
  </si>
  <si>
    <t>Availability of scanned old 802.11 documents</t>
  </si>
  <si>
    <t xml:space="preserve">    2.10</t>
  </si>
  <si>
    <t xml:space="preserve">    6.1</t>
  </si>
  <si>
    <t xml:space="preserve">    6.2</t>
  </si>
  <si>
    <t xml:space="preserve">  7</t>
  </si>
  <si>
    <t xml:space="preserve">    7.1</t>
  </si>
  <si>
    <t xml:space="preserve">    7.2</t>
  </si>
  <si>
    <t>https://mentor.ieee.org/802.11/dcn/14/11-14-0510-00-0000-may-2014-wg-opening-report.ppt</t>
  </si>
  <si>
    <t>https://mentor.ieee.org/802.11/dcn/14/11-14-0472-00-0000-may-2014-supplementary-material.ppt</t>
  </si>
  <si>
    <t>https://mentor.ieee.org/802.11/dcn/14/11-14-0471-01-0000-may-2014-snapshots.pptx</t>
  </si>
  <si>
    <t>https://mentor.ieee.org/802.11/dcn/14/11-14-0493-00-0000-1st-vice-chair-report-may-2014-waikaloa.pptx</t>
  </si>
  <si>
    <t>Proposal for .15 to take on .16's workload</t>
  </si>
  <si>
    <t>16-14-0038</t>
  </si>
  <si>
    <t xml:space="preserve">    2.11</t>
  </si>
  <si>
    <t>802.1CF (OmniRAN) liaison report</t>
  </si>
  <si>
    <t>https://mentor.ieee.org/802.11/dcn/14/11-14-0470</t>
  </si>
  <si>
    <t>https://mentor.ieee.org/802.11/dcn/14/11-14-0473</t>
  </si>
  <si>
    <t>https://mentor.ieee.org/802.11/dcn/14/11-14-0474</t>
  </si>
  <si>
    <t>https://mentor.ieee.org/802.11/dcn/14/11-14-0495</t>
  </si>
  <si>
    <t>https://mentor.ieee.org/802.11/dcn/14/11-14-0499</t>
  </si>
  <si>
    <t>11-14/470</t>
  </si>
  <si>
    <t>11-14/474</t>
  </si>
  <si>
    <t>11-14/495</t>
  </si>
  <si>
    <t>11-14/473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</si>
  <si>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</si>
  <si>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</si>
  <si>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Plan for the Friday EC (plenary sessions only)</t>
  </si>
  <si>
    <t>TGah - Sub 1 GHz (S1G</t>
  </si>
  <si>
    <t xml:space="preserve">      5.3.8</t>
  </si>
  <si>
    <t>WBA Liaison</t>
  </si>
  <si>
    <t>doc.: IEEE 802.11-14/470r5</t>
  </si>
  <si>
    <t>Liaison statement from WBA on lattitude/longditude</t>
  </si>
  <si>
    <t>11-14/706r0</t>
  </si>
  <si>
    <t xml:space="preserve">    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</si>
</sst>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sz val="7.6"/>
      <color indexed="23"/>
      <name val="Verdana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b/>
      <sz val="11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3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3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3" fillId="4" borderId="0" applyNumberFormat="0" applyBorder="0" applyAlignment="0" applyProtection="0"/>
    <xf numFmtId="0" fontId="58" fillId="9" borderId="1" applyNumberFormat="0" applyAlignment="0" applyProtection="0"/>
    <xf numFmtId="0" fontId="55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0" fillId="3" borderId="1" applyNumberFormat="0" applyAlignment="0" applyProtection="0"/>
    <xf numFmtId="0" fontId="54" fillId="0" borderId="6" applyNumberFormat="0" applyFill="0" applyAlignment="0" applyProtection="0"/>
    <xf numFmtId="0" fontId="61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65" fillId="0" borderId="0"/>
    <xf numFmtId="0" fontId="6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0" fontId="7" fillId="24" borderId="0"/>
    <xf numFmtId="0" fontId="57" fillId="5" borderId="7" applyNumberFormat="0" applyFont="0" applyAlignment="0" applyProtection="0"/>
    <xf numFmtId="0" fontId="7" fillId="5" borderId="7" applyNumberFormat="0" applyFont="0" applyAlignment="0" applyProtection="0"/>
    <xf numFmtId="0" fontId="62" fillId="9" borderId="8" applyNumberFormat="0" applyAlignment="0" applyProtection="0"/>
    <xf numFmtId="0" fontId="53" fillId="4" borderId="0" applyNumberFormat="0" applyBorder="0" applyAlignment="0" applyProtection="0"/>
    <xf numFmtId="0" fontId="48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0" fontId="54" fillId="0" borderId="6" applyNumberFormat="0" applyFill="0" applyAlignment="0" applyProtection="0"/>
    <xf numFmtId="0" fontId="64" fillId="0" borderId="0" applyNumberFormat="0" applyFill="0" applyBorder="0" applyAlignment="0" applyProtection="0"/>
    <xf numFmtId="0" fontId="55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11" fillId="0" borderId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74" fillId="0" borderId="0"/>
    <xf numFmtId="166" fontId="2" fillId="0" borderId="0"/>
    <xf numFmtId="0" fontId="1" fillId="0" borderId="0"/>
  </cellStyleXfs>
  <cellXfs count="544">
    <xf numFmtId="0" fontId="0" fillId="0" borderId="0" xfId="0"/>
    <xf numFmtId="165" fontId="22" fillId="0" borderId="0" xfId="73" applyNumberFormat="1" applyFont="1" applyFill="1" applyBorder="1" applyAlignment="1" applyProtection="1">
      <alignment horizontal="left" vertical="center"/>
    </xf>
    <xf numFmtId="0" fontId="0" fillId="27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7" borderId="0" xfId="0" applyFont="1" applyFill="1" applyAlignment="1">
      <alignment vertical="center"/>
    </xf>
    <xf numFmtId="0" fontId="34" fillId="0" borderId="0" xfId="0" applyFont="1"/>
    <xf numFmtId="1" fontId="35" fillId="0" borderId="0" xfId="73" applyNumberFormat="1" applyFont="1" applyFill="1" applyBorder="1" applyAlignment="1">
      <alignment horizontal="center" vertical="center"/>
    </xf>
    <xf numFmtId="1" fontId="35" fillId="0" borderId="0" xfId="69" applyNumberFormat="1" applyFont="1" applyFill="1" applyBorder="1" applyAlignment="1">
      <alignment horizontal="center" vertical="center"/>
    </xf>
    <xf numFmtId="0" fontId="23" fillId="29" borderId="21" xfId="69" quotePrefix="1" applyFont="1" applyFill="1" applyBorder="1" applyAlignment="1">
      <alignment horizontal="center" vertical="center"/>
    </xf>
    <xf numFmtId="0" fontId="23" fillId="29" borderId="0" xfId="69" applyFont="1" applyFill="1" applyBorder="1" applyAlignment="1">
      <alignment vertical="center"/>
    </xf>
    <xf numFmtId="0" fontId="19" fillId="29" borderId="0" xfId="69" applyFont="1" applyFill="1" applyBorder="1" applyAlignment="1">
      <alignment vertical="center"/>
    </xf>
    <xf numFmtId="0" fontId="23" fillId="29" borderId="22" xfId="69" quotePrefix="1" applyFont="1" applyFill="1" applyBorder="1" applyAlignment="1">
      <alignment horizontal="center" vertical="center"/>
    </xf>
    <xf numFmtId="0" fontId="23" fillId="29" borderId="10" xfId="69" applyFont="1" applyFill="1" applyBorder="1" applyAlignment="1">
      <alignment vertical="center"/>
    </xf>
    <xf numFmtId="0" fontId="19" fillId="29" borderId="10" xfId="69" applyFont="1" applyFill="1" applyBorder="1" applyAlignment="1">
      <alignment vertical="center"/>
    </xf>
    <xf numFmtId="0" fontId="0" fillId="0" borderId="0" xfId="0" applyFill="1"/>
    <xf numFmtId="167" fontId="19" fillId="0" borderId="0" xfId="73" applyNumberFormat="1" applyFont="1" applyFill="1" applyBorder="1" applyAlignment="1" applyProtection="1">
      <alignment horizontal="center" vertical="center"/>
    </xf>
    <xf numFmtId="165" fontId="19" fillId="0" borderId="0" xfId="73" applyFont="1" applyFill="1" applyBorder="1" applyAlignment="1">
      <alignment horizontal="left" vertical="center"/>
    </xf>
    <xf numFmtId="0" fontId="19" fillId="0" borderId="0" xfId="0" applyFont="1"/>
    <xf numFmtId="0" fontId="19" fillId="29" borderId="0" xfId="69" applyFont="1" applyFill="1" applyBorder="1" applyAlignment="1">
      <alignment horizontal="right" vertical="center"/>
    </xf>
    <xf numFmtId="0" fontId="19" fillId="29" borderId="10" xfId="69" applyFont="1" applyFill="1" applyBorder="1" applyAlignment="1">
      <alignment horizontal="right" vertical="center"/>
    </xf>
    <xf numFmtId="165" fontId="19" fillId="0" borderId="0" xfId="73" applyFont="1" applyFill="1" applyBorder="1" applyAlignment="1">
      <alignment horizontal="right" vertical="center"/>
    </xf>
    <xf numFmtId="0" fontId="23" fillId="29" borderId="0" xfId="69" quotePrefix="1" applyFont="1" applyFill="1" applyBorder="1" applyAlignment="1">
      <alignment horizontal="center" vertical="center"/>
    </xf>
    <xf numFmtId="0" fontId="23" fillId="29" borderId="10" xfId="69" quotePrefix="1" applyFont="1" applyFill="1" applyBorder="1" applyAlignment="1">
      <alignment horizontal="center" vertical="center"/>
    </xf>
    <xf numFmtId="0" fontId="7" fillId="29" borderId="0" xfId="73" applyNumberFormat="1" applyFont="1" applyFill="1" applyBorder="1" applyAlignment="1">
      <alignment horizontal="left" vertical="center"/>
    </xf>
    <xf numFmtId="165" fontId="7" fillId="29" borderId="0" xfId="73" applyFont="1" applyFill="1" applyBorder="1" applyAlignment="1">
      <alignment horizontal="left" vertical="center"/>
    </xf>
    <xf numFmtId="20" fontId="9" fillId="29" borderId="15" xfId="69" applyNumberFormat="1" applyFont="1" applyFill="1" applyBorder="1" applyAlignment="1">
      <alignment vertical="center"/>
    </xf>
    <xf numFmtId="20" fontId="9" fillId="29" borderId="16" xfId="69" applyNumberFormat="1" applyFont="1" applyFill="1" applyBorder="1" applyAlignment="1">
      <alignment vertical="center"/>
    </xf>
    <xf numFmtId="0" fontId="26" fillId="30" borderId="0" xfId="0" applyFont="1" applyFill="1" applyBorder="1" applyAlignment="1">
      <alignment vertical="center"/>
    </xf>
    <xf numFmtId="0" fontId="0" fillId="30" borderId="0" xfId="0" applyFill="1"/>
    <xf numFmtId="0" fontId="26" fillId="30" borderId="0" xfId="0" applyFont="1" applyFill="1" applyBorder="1" applyAlignment="1">
      <alignment horizontal="center" vertical="center"/>
    </xf>
    <xf numFmtId="0" fontId="19" fillId="0" borderId="0" xfId="0" applyFont="1" applyFill="1"/>
    <xf numFmtId="0" fontId="44" fillId="25" borderId="0" xfId="0" applyNumberFormat="1" applyFont="1" applyFill="1" applyBorder="1" applyAlignment="1">
      <alignment vertical="center"/>
    </xf>
    <xf numFmtId="0" fontId="44" fillId="31" borderId="0" xfId="0" applyNumberFormat="1" applyFont="1" applyFill="1" applyBorder="1" applyAlignment="1">
      <alignment vertical="center"/>
    </xf>
    <xf numFmtId="1" fontId="0" fillId="0" borderId="0" xfId="0" applyNumberFormat="1"/>
    <xf numFmtId="165" fontId="41" fillId="0" borderId="0" xfId="61" applyNumberFormat="1" applyFont="1" applyFill="1" applyBorder="1" applyAlignment="1" applyProtection="1">
      <alignment horizontal="left" vertical="center" indent="3"/>
    </xf>
    <xf numFmtId="0" fontId="39" fillId="0" borderId="0" xfId="61" applyFont="1" applyBorder="1" applyAlignment="1" applyProtection="1">
      <alignment horizontal="center"/>
    </xf>
    <xf numFmtId="166" fontId="46" fillId="25" borderId="0" xfId="97" applyFont="1" applyFill="1" applyBorder="1" applyAlignment="1">
      <alignment horizontal="center" vertical="center"/>
    </xf>
    <xf numFmtId="166" fontId="16" fillId="33" borderId="0" xfId="97" applyFont="1" applyFill="1" applyAlignment="1">
      <alignment vertical="center"/>
    </xf>
    <xf numFmtId="0" fontId="0" fillId="0" borderId="0" xfId="0"/>
    <xf numFmtId="165" fontId="22" fillId="39" borderId="0" xfId="75" applyNumberFormat="1" applyFont="1" applyFill="1" applyAlignment="1" applyProtection="1">
      <alignment horizontal="left" vertical="center"/>
      <protection locked="0"/>
    </xf>
    <xf numFmtId="166" fontId="23" fillId="29" borderId="0" xfId="97" quotePrefix="1" applyFont="1" applyFill="1" applyAlignment="1">
      <alignment horizontal="center" vertical="center"/>
    </xf>
    <xf numFmtId="166" fontId="9" fillId="27" borderId="0" xfId="97" applyFont="1" applyFill="1" applyBorder="1" applyAlignment="1">
      <alignment vertical="center"/>
    </xf>
    <xf numFmtId="166" fontId="9" fillId="25" borderId="0" xfId="97" applyFont="1" applyFill="1" applyBorder="1" applyAlignment="1">
      <alignment vertical="center"/>
    </xf>
    <xf numFmtId="166" fontId="18" fillId="29" borderId="0" xfId="97" applyFont="1" applyFill="1" applyAlignment="1">
      <alignment horizontal="left" vertical="center"/>
    </xf>
    <xf numFmtId="166" fontId="18" fillId="29" borderId="0" xfId="97" applyFont="1" applyFill="1" applyAlignment="1">
      <alignment vertical="center"/>
    </xf>
    <xf numFmtId="166" fontId="9" fillId="0" borderId="0" xfId="97" applyFont="1" applyFill="1" applyBorder="1" applyAlignment="1">
      <alignment vertical="center"/>
    </xf>
    <xf numFmtId="20" fontId="18" fillId="29" borderId="0" xfId="97" applyNumberFormat="1" applyFont="1" applyFill="1" applyAlignment="1">
      <alignment horizontal="center" vertical="center"/>
    </xf>
    <xf numFmtId="166" fontId="7" fillId="29" borderId="0" xfId="97" applyFill="1" applyAlignment="1">
      <alignment vertical="center"/>
    </xf>
    <xf numFmtId="165" fontId="22" fillId="0" borderId="0" xfId="75" quotePrefix="1" applyNumberFormat="1" applyFont="1" applyFill="1" applyAlignment="1" applyProtection="1">
      <alignment horizontal="left" vertical="center"/>
      <protection locked="0"/>
    </xf>
    <xf numFmtId="165" fontId="47" fillId="31" borderId="0" xfId="101" applyNumberFormat="1" applyFont="1" applyFill="1" applyBorder="1" applyAlignment="1">
      <alignment horizontal="left" vertical="center"/>
    </xf>
    <xf numFmtId="0" fontId="47" fillId="31" borderId="0" xfId="101" applyNumberFormat="1" applyFont="1" applyFill="1" applyBorder="1" applyAlignment="1">
      <alignment horizontal="center" vertical="center"/>
    </xf>
    <xf numFmtId="165" fontId="22" fillId="31" borderId="0" xfId="75" applyNumberFormat="1" applyFont="1" applyFill="1" applyBorder="1" applyAlignment="1" applyProtection="1">
      <alignment horizontal="left" vertical="center"/>
    </xf>
    <xf numFmtId="165" fontId="19" fillId="31" borderId="0" xfId="75" applyFont="1" applyFill="1" applyBorder="1" applyAlignment="1">
      <alignment vertical="center"/>
    </xf>
    <xf numFmtId="165" fontId="47" fillId="25" borderId="0" xfId="101" applyNumberFormat="1" applyFont="1" applyFill="1" applyBorder="1" applyAlignment="1">
      <alignment horizontal="left" vertical="center"/>
    </xf>
    <xf numFmtId="0" fontId="22" fillId="25" borderId="0" xfId="101" applyNumberFormat="1" applyFont="1" applyFill="1" applyBorder="1" applyAlignment="1" applyProtection="1">
      <alignment horizontal="left" vertical="center"/>
    </xf>
    <xf numFmtId="165" fontId="19" fillId="25" borderId="0" xfId="75" applyFont="1" applyFill="1" applyBorder="1" applyAlignment="1">
      <alignment vertical="center"/>
    </xf>
    <xf numFmtId="0" fontId="22" fillId="31" borderId="0" xfId="101" applyNumberFormat="1" applyFont="1" applyFill="1" applyBorder="1" applyAlignment="1" applyProtection="1">
      <alignment horizontal="left" vertical="center"/>
    </xf>
    <xf numFmtId="165" fontId="7" fillId="31" borderId="0" xfId="75" applyFont="1" applyFill="1" applyBorder="1" applyAlignment="1">
      <alignment vertical="center"/>
    </xf>
    <xf numFmtId="165" fontId="7" fillId="25" borderId="0" xfId="75" applyFont="1" applyFill="1" applyBorder="1" applyAlignment="1">
      <alignment vertical="center"/>
    </xf>
    <xf numFmtId="165" fontId="7" fillId="26" borderId="0" xfId="75" applyFont="1" applyFill="1" applyBorder="1" applyAlignment="1">
      <alignment horizontal="left" vertical="center"/>
    </xf>
    <xf numFmtId="166" fontId="23" fillId="29" borderId="0" xfId="97" quotePrefix="1" applyFont="1" applyFill="1" applyAlignment="1">
      <alignment horizontal="left" vertical="center"/>
    </xf>
    <xf numFmtId="20" fontId="68" fillId="40" borderId="0" xfId="103" applyNumberFormat="1" applyFont="1" applyFill="1" applyAlignment="1" applyProtection="1">
      <alignment horizontal="center" vertical="center"/>
      <protection locked="0"/>
    </xf>
    <xf numFmtId="0" fontId="0" fillId="0" borderId="0" xfId="0"/>
    <xf numFmtId="165" fontId="19" fillId="25" borderId="0" xfId="75" quotePrefix="1" applyFont="1" applyFill="1" applyAlignment="1" applyProtection="1">
      <alignment horizontal="left" vertical="center"/>
      <protection locked="0"/>
    </xf>
    <xf numFmtId="165" fontId="22" fillId="39" borderId="0" xfId="75" quotePrefix="1" applyNumberFormat="1" applyFont="1" applyFill="1" applyAlignment="1" applyProtection="1">
      <alignment horizontal="left" vertical="center"/>
      <protection locked="0"/>
    </xf>
    <xf numFmtId="166" fontId="9" fillId="39" borderId="0" xfId="97" applyFont="1" applyFill="1" applyBorder="1" applyAlignment="1">
      <alignment vertical="center"/>
    </xf>
    <xf numFmtId="165" fontId="19" fillId="39" borderId="0" xfId="75" applyFont="1" applyFill="1" applyAlignment="1" applyProtection="1">
      <alignment vertical="center"/>
      <protection locked="0"/>
    </xf>
    <xf numFmtId="165" fontId="19" fillId="39" borderId="0" xfId="75" applyNumberFormat="1" applyFont="1" applyFill="1" applyAlignment="1" applyProtection="1">
      <alignment horizontal="left" vertical="center"/>
      <protection locked="0"/>
    </xf>
    <xf numFmtId="165" fontId="19" fillId="39" borderId="0" xfId="75" applyNumberFormat="1" applyFont="1" applyFill="1" applyAlignment="1" applyProtection="1">
      <alignment vertical="center"/>
      <protection locked="0"/>
    </xf>
    <xf numFmtId="20" fontId="19" fillId="39" borderId="0" xfId="75" applyNumberFormat="1" applyFont="1" applyFill="1" applyAlignment="1" applyProtection="1">
      <alignment horizontal="center" vertical="center"/>
      <protection locked="0"/>
    </xf>
    <xf numFmtId="0" fontId="0" fillId="0" borderId="0" xfId="0"/>
    <xf numFmtId="165" fontId="7" fillId="39" borderId="0" xfId="75" applyFont="1" applyFill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5" fontId="22" fillId="25" borderId="0" xfId="73" applyNumberFormat="1" applyFont="1" applyFill="1" applyBorder="1" applyAlignment="1" applyProtection="1">
      <alignment horizontal="left" vertical="center"/>
    </xf>
    <xf numFmtId="165" fontId="22" fillId="27" borderId="0" xfId="73" applyNumberFormat="1" applyFont="1" applyFill="1" applyBorder="1" applyAlignment="1" applyProtection="1">
      <alignment horizontal="left" vertical="center"/>
    </xf>
    <xf numFmtId="165" fontId="17" fillId="25" borderId="0" xfId="73" applyFont="1" applyFill="1" applyBorder="1" applyAlignment="1">
      <alignment horizontal="center" vertical="center"/>
    </xf>
    <xf numFmtId="165" fontId="19" fillId="25" borderId="0" xfId="73" applyFont="1" applyFill="1" applyBorder="1" applyAlignment="1">
      <alignment vertical="center"/>
    </xf>
    <xf numFmtId="165" fontId="7" fillId="25" borderId="0" xfId="73" applyFont="1" applyFill="1" applyBorder="1" applyAlignment="1">
      <alignment horizontal="left" vertical="center"/>
    </xf>
    <xf numFmtId="0" fontId="44" fillId="25" borderId="0" xfId="69" applyFont="1" applyFill="1" applyBorder="1" applyAlignment="1">
      <alignment vertical="center"/>
    </xf>
    <xf numFmtId="165" fontId="7" fillId="25" borderId="0" xfId="73" applyFont="1" applyFill="1" applyBorder="1" applyAlignment="1">
      <alignment vertical="center"/>
    </xf>
    <xf numFmtId="0" fontId="44" fillId="31" borderId="0" xfId="69" applyFont="1" applyFill="1" applyBorder="1" applyAlignment="1">
      <alignment vertical="center"/>
    </xf>
    <xf numFmtId="165" fontId="7" fillId="31" borderId="0" xfId="73" applyFont="1" applyFill="1" applyBorder="1" applyAlignment="1">
      <alignment vertical="center"/>
    </xf>
    <xf numFmtId="165" fontId="19" fillId="31" borderId="0" xfId="73" applyFont="1" applyFill="1" applyBorder="1" applyAlignment="1">
      <alignment vertical="center"/>
    </xf>
    <xf numFmtId="0" fontId="22" fillId="25" borderId="0" xfId="73" quotePrefix="1" applyNumberFormat="1" applyFont="1" applyFill="1" applyAlignment="1" applyProtection="1">
      <alignment horizontal="left" vertical="center"/>
      <protection locked="0"/>
    </xf>
    <xf numFmtId="165" fontId="22" fillId="25" borderId="0" xfId="73" applyNumberFormat="1" applyFont="1" applyFill="1" applyAlignment="1" applyProtection="1">
      <alignment horizontal="left" vertical="center"/>
      <protection locked="0"/>
    </xf>
    <xf numFmtId="20" fontId="19" fillId="25" borderId="0" xfId="73" applyNumberFormat="1" applyFont="1" applyFill="1" applyAlignment="1" applyProtection="1">
      <alignment horizontal="center" vertical="center"/>
      <protection locked="0"/>
    </xf>
    <xf numFmtId="165" fontId="22" fillId="27" borderId="0" xfId="73" applyNumberFormat="1" applyFont="1" applyFill="1" applyAlignment="1" applyProtection="1">
      <alignment horizontal="left" vertical="center"/>
      <protection locked="0"/>
    </xf>
    <xf numFmtId="165" fontId="19" fillId="25" borderId="0" xfId="73" applyFont="1" applyFill="1" applyAlignment="1" applyProtection="1">
      <alignment vertical="center"/>
      <protection locked="0"/>
    </xf>
    <xf numFmtId="20" fontId="19" fillId="27" borderId="0" xfId="73" applyNumberFormat="1" applyFont="1" applyFill="1" applyAlignment="1" applyProtection="1">
      <alignment horizontal="center" vertical="center"/>
      <protection locked="0"/>
    </xf>
    <xf numFmtId="165" fontId="19" fillId="25" borderId="0" xfId="73" applyNumberFormat="1" applyFont="1" applyFill="1" applyAlignment="1" applyProtection="1">
      <alignment horizontal="left" vertical="center"/>
      <protection locked="0"/>
    </xf>
    <xf numFmtId="165" fontId="17" fillId="25" borderId="0" xfId="73" quotePrefix="1" applyFont="1" applyFill="1" applyBorder="1" applyAlignment="1">
      <alignment horizontal="center" vertical="center"/>
    </xf>
    <xf numFmtId="20" fontId="17" fillId="25" borderId="0" xfId="73" quotePrefix="1" applyNumberFormat="1" applyFont="1" applyFill="1" applyBorder="1" applyAlignment="1">
      <alignment horizontal="center" vertical="center"/>
    </xf>
    <xf numFmtId="165" fontId="19" fillId="27" borderId="0" xfId="73" applyFont="1" applyFill="1" applyAlignment="1" applyProtection="1">
      <alignment vertical="center"/>
      <protection locked="0"/>
    </xf>
    <xf numFmtId="165" fontId="47" fillId="31" borderId="0" xfId="76" applyFont="1" applyFill="1" applyBorder="1" applyAlignment="1">
      <alignment horizontal="left" vertical="center"/>
    </xf>
    <xf numFmtId="0" fontId="47" fillId="31" borderId="0" xfId="76" applyNumberFormat="1" applyFont="1" applyFill="1" applyBorder="1" applyAlignment="1">
      <alignment horizontal="center" vertical="center"/>
    </xf>
    <xf numFmtId="165" fontId="22" fillId="31" borderId="0" xfId="73" applyNumberFormat="1" applyFont="1" applyFill="1" applyBorder="1" applyAlignment="1" applyProtection="1">
      <alignment horizontal="left" vertical="center"/>
    </xf>
    <xf numFmtId="0" fontId="22" fillId="31" borderId="0" xfId="76" applyNumberFormat="1" applyFont="1" applyFill="1" applyBorder="1" applyAlignment="1" applyProtection="1">
      <alignment horizontal="left" vertical="center"/>
    </xf>
    <xf numFmtId="0" fontId="22" fillId="0" borderId="0" xfId="73" applyNumberFormat="1" applyFont="1" applyFill="1" applyAlignment="1" applyProtection="1">
      <alignment horizontal="left" vertical="center"/>
      <protection locked="0"/>
    </xf>
    <xf numFmtId="165" fontId="19" fillId="0" borderId="0" xfId="73" applyFont="1" applyFill="1" applyAlignment="1" applyProtection="1">
      <alignment vertical="center"/>
      <protection locked="0"/>
    </xf>
    <xf numFmtId="165" fontId="22" fillId="0" borderId="0" xfId="73" applyNumberFormat="1" applyFont="1" applyFill="1" applyAlignment="1" applyProtection="1">
      <alignment horizontal="left" vertical="center"/>
      <protection locked="0"/>
    </xf>
    <xf numFmtId="165" fontId="19" fillId="0" borderId="0" xfId="73" applyNumberFormat="1" applyFont="1" applyFill="1" applyAlignment="1" applyProtection="1">
      <alignment horizontal="left" vertical="center"/>
      <protection locked="0"/>
    </xf>
    <xf numFmtId="0" fontId="22" fillId="27" borderId="0" xfId="73" applyNumberFormat="1" applyFont="1" applyFill="1" applyAlignment="1" applyProtection="1">
      <alignment horizontal="left" vertical="center"/>
      <protection locked="0"/>
    </xf>
    <xf numFmtId="20" fontId="19" fillId="0" borderId="0" xfId="73" applyNumberFormat="1" applyFont="1" applyFill="1" applyAlignment="1" applyProtection="1">
      <alignment horizontal="center" vertical="center"/>
      <protection locked="0"/>
    </xf>
    <xf numFmtId="0" fontId="16" fillId="29" borderId="0" xfId="77" applyFont="1" applyFill="1" applyAlignment="1">
      <alignment vertical="center"/>
    </xf>
    <xf numFmtId="0" fontId="18" fillId="29" borderId="0" xfId="77" applyFont="1" applyFill="1" applyAlignment="1">
      <alignment horizontal="left" vertical="center"/>
    </xf>
    <xf numFmtId="0" fontId="18" fillId="29" borderId="0" xfId="77" applyFont="1" applyFill="1" applyAlignment="1">
      <alignment vertical="center"/>
    </xf>
    <xf numFmtId="0" fontId="20" fillId="29" borderId="0" xfId="77" applyFont="1" applyFill="1" applyAlignment="1">
      <alignment horizontal="center" vertical="center"/>
    </xf>
    <xf numFmtId="0" fontId="8" fillId="26" borderId="0" xfId="77" applyFont="1" applyFill="1" applyBorder="1" applyAlignment="1">
      <alignment vertical="center"/>
    </xf>
    <xf numFmtId="0" fontId="8" fillId="26" borderId="0" xfId="77" applyFont="1" applyFill="1" applyBorder="1" applyAlignment="1">
      <alignment horizontal="center" vertical="center"/>
    </xf>
    <xf numFmtId="20" fontId="8" fillId="26" borderId="0" xfId="77" applyNumberFormat="1" applyFont="1" applyFill="1" applyBorder="1" applyAlignment="1">
      <alignment horizontal="center" vertical="center"/>
    </xf>
    <xf numFmtId="165" fontId="7" fillId="26" borderId="21" xfId="73" applyFont="1" applyFill="1" applyBorder="1" applyAlignment="1">
      <alignment horizontal="left" vertical="center"/>
    </xf>
    <xf numFmtId="0" fontId="9" fillId="27" borderId="0" xfId="77" applyFont="1" applyFill="1" applyBorder="1" applyAlignment="1">
      <alignment vertical="center"/>
    </xf>
    <xf numFmtId="0" fontId="9" fillId="25" borderId="0" xfId="77" applyFont="1" applyFill="1" applyBorder="1" applyAlignment="1">
      <alignment vertical="center"/>
    </xf>
    <xf numFmtId="0" fontId="19" fillId="25" borderId="0" xfId="77" applyFont="1" applyFill="1" applyAlignment="1" applyProtection="1">
      <alignment vertical="center" wrapText="1"/>
      <protection locked="0"/>
    </xf>
    <xf numFmtId="0" fontId="9" fillId="0" borderId="0" xfId="77" applyFont="1" applyFill="1" applyBorder="1" applyAlignment="1">
      <alignment vertical="center"/>
    </xf>
    <xf numFmtId="0" fontId="22" fillId="0" borderId="0" xfId="73" quotePrefix="1" applyNumberFormat="1" applyFont="1" applyFill="1" applyAlignment="1" applyProtection="1">
      <alignment horizontal="left" vertical="center"/>
      <protection locked="0"/>
    </xf>
    <xf numFmtId="0" fontId="45" fillId="25" borderId="0" xfId="77" applyFont="1" applyFill="1" applyBorder="1" applyAlignment="1">
      <alignment vertical="center"/>
    </xf>
    <xf numFmtId="0" fontId="15" fillId="25" borderId="0" xfId="77" applyFont="1" applyFill="1" applyBorder="1" applyAlignment="1">
      <alignment vertical="center"/>
    </xf>
    <xf numFmtId="20" fontId="45" fillId="25" borderId="0" xfId="77" applyNumberFormat="1" applyFont="1" applyFill="1" applyBorder="1" applyAlignment="1">
      <alignment horizontal="center" vertical="center"/>
    </xf>
    <xf numFmtId="0" fontId="45" fillId="27" borderId="0" xfId="77" applyFont="1" applyFill="1" applyBorder="1" applyAlignment="1">
      <alignment vertical="center"/>
    </xf>
    <xf numFmtId="20" fontId="45" fillId="27" borderId="0" xfId="77" applyNumberFormat="1" applyFont="1" applyFill="1" applyBorder="1" applyAlignment="1">
      <alignment horizontal="center" vertical="center"/>
    </xf>
    <xf numFmtId="49" fontId="22" fillId="25" borderId="0" xfId="73" applyNumberFormat="1" applyFont="1" applyFill="1" applyBorder="1" applyAlignment="1" applyProtection="1">
      <alignment horizontal="left" vertical="center"/>
    </xf>
    <xf numFmtId="165" fontId="47" fillId="25" borderId="0" xfId="76" applyFont="1" applyFill="1" applyBorder="1" applyAlignment="1">
      <alignment horizontal="left" vertical="center"/>
    </xf>
    <xf numFmtId="0" fontId="22" fillId="25" borderId="0" xfId="76" applyNumberFormat="1" applyFont="1" applyFill="1" applyBorder="1" applyAlignment="1" applyProtection="1">
      <alignment horizontal="left" vertical="center"/>
    </xf>
    <xf numFmtId="0" fontId="18" fillId="26" borderId="0" xfId="77" applyFont="1" applyFill="1" applyBorder="1" applyAlignment="1">
      <alignment vertical="center"/>
    </xf>
    <xf numFmtId="0" fontId="21" fillId="26" borderId="0" xfId="73" applyNumberFormat="1" applyFont="1" applyFill="1" applyAlignment="1" applyProtection="1">
      <alignment horizontal="left" vertical="center"/>
      <protection locked="0"/>
    </xf>
    <xf numFmtId="165" fontId="21" fillId="26" borderId="0" xfId="73" applyNumberFormat="1" applyFont="1" applyFill="1" applyAlignment="1" applyProtection="1">
      <alignment horizontal="left" vertical="center"/>
      <protection locked="0"/>
    </xf>
    <xf numFmtId="0" fontId="21" fillId="26" borderId="0" xfId="77" applyFont="1" applyFill="1" applyAlignment="1" applyProtection="1">
      <alignment vertical="center" wrapText="1"/>
      <protection locked="0"/>
    </xf>
    <xf numFmtId="165" fontId="21" fillId="26" borderId="0" xfId="73" applyNumberFormat="1" applyFont="1" applyFill="1" applyAlignment="1" applyProtection="1">
      <alignment vertical="center"/>
      <protection locked="0"/>
    </xf>
    <xf numFmtId="20" fontId="21" fillId="26" borderId="0" xfId="73" applyNumberFormat="1" applyFont="1" applyFill="1" applyAlignment="1" applyProtection="1">
      <alignment horizontal="center" vertical="center"/>
      <protection locked="0"/>
    </xf>
    <xf numFmtId="165" fontId="7" fillId="26" borderId="0" xfId="73" applyFont="1" applyFill="1" applyBorder="1" applyAlignment="1">
      <alignment horizontal="left" vertical="center"/>
    </xf>
    <xf numFmtId="0" fontId="19" fillId="0" borderId="0" xfId="77" applyFont="1" applyFill="1" applyBorder="1" applyAlignment="1">
      <alignment vertical="center"/>
    </xf>
    <xf numFmtId="165" fontId="19" fillId="0" borderId="0" xfId="73" applyNumberFormat="1" applyFont="1" applyFill="1" applyAlignment="1" applyProtection="1">
      <alignment horizontal="center" vertical="center"/>
      <protection locked="0"/>
    </xf>
    <xf numFmtId="165" fontId="19" fillId="25" borderId="0" xfId="73" applyNumberFormat="1" applyFont="1" applyFill="1" applyAlignment="1" applyProtection="1">
      <alignment horizontal="center" vertical="center"/>
      <protection locked="0"/>
    </xf>
    <xf numFmtId="165" fontId="19" fillId="27" borderId="0" xfId="73" applyNumberFormat="1" applyFont="1" applyFill="1" applyAlignment="1" applyProtection="1">
      <alignment horizontal="center" vertical="center"/>
      <protection locked="0"/>
    </xf>
    <xf numFmtId="0" fontId="19" fillId="0" borderId="0" xfId="77" applyFont="1" applyFill="1" applyBorder="1" applyAlignment="1">
      <alignment horizontal="center" vertical="center"/>
    </xf>
    <xf numFmtId="0" fontId="40" fillId="40" borderId="0" xfId="77" applyFont="1" applyFill="1" applyBorder="1" applyAlignment="1">
      <alignment vertical="center"/>
    </xf>
    <xf numFmtId="165" fontId="19" fillId="25" borderId="0" xfId="73" applyNumberFormat="1" applyFont="1" applyFill="1" applyAlignment="1" applyProtection="1">
      <alignment horizontal="left" vertical="center" wrapText="1"/>
      <protection locked="0"/>
    </xf>
    <xf numFmtId="165" fontId="19" fillId="0" borderId="0" xfId="73" quotePrefix="1" applyFont="1" applyFill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8" fillId="26" borderId="20" xfId="0" applyFont="1" applyFill="1" applyBorder="1" applyAlignment="1">
      <alignment horizontal="center" vertical="center"/>
    </xf>
    <xf numFmtId="0" fontId="0" fillId="40" borderId="0" xfId="0" applyFill="1"/>
    <xf numFmtId="0" fontId="19" fillId="0" borderId="0" xfId="0" applyFont="1" applyFill="1" applyBorder="1"/>
    <xf numFmtId="0" fontId="0" fillId="0" borderId="0" xfId="0" applyFill="1" applyBorder="1"/>
    <xf numFmtId="0" fontId="20" fillId="40" borderId="23" xfId="0" quotePrefix="1" applyFont="1" applyFill="1" applyBorder="1" applyAlignment="1">
      <alignment horizontal="center" vertical="center" wrapText="1"/>
    </xf>
    <xf numFmtId="0" fontId="20" fillId="40" borderId="23" xfId="0" applyFont="1" applyFill="1" applyBorder="1" applyAlignment="1">
      <alignment horizontal="center" vertical="center" wrapText="1"/>
    </xf>
    <xf numFmtId="0" fontId="20" fillId="48" borderId="23" xfId="0" applyFont="1" applyFill="1" applyBorder="1" applyAlignment="1">
      <alignment horizontal="center" vertical="center" wrapText="1"/>
    </xf>
    <xf numFmtId="0" fontId="20" fillId="46" borderId="23" xfId="0" applyFont="1" applyFill="1" applyBorder="1" applyAlignment="1">
      <alignment horizontal="center" vertical="center"/>
    </xf>
    <xf numFmtId="0" fontId="20" fillId="46" borderId="23" xfId="0" applyFont="1" applyFill="1" applyBorder="1" applyAlignment="1">
      <alignment horizontal="center" vertical="center" wrapText="1"/>
    </xf>
    <xf numFmtId="0" fontId="19" fillId="46" borderId="0" xfId="0" applyFont="1" applyFill="1" applyBorder="1"/>
    <xf numFmtId="0" fontId="19" fillId="40" borderId="0" xfId="0" applyFont="1" applyFill="1" applyBorder="1"/>
    <xf numFmtId="0" fontId="19" fillId="48" borderId="0" xfId="0" applyFont="1" applyFill="1" applyBorder="1"/>
    <xf numFmtId="0" fontId="0" fillId="46" borderId="0" xfId="0" applyFill="1" applyBorder="1"/>
    <xf numFmtId="0" fontId="19" fillId="40" borderId="21" xfId="0" applyFont="1" applyFill="1" applyBorder="1"/>
    <xf numFmtId="0" fontId="19" fillId="40" borderId="15" xfId="0" applyFont="1" applyFill="1" applyBorder="1"/>
    <xf numFmtId="0" fontId="19" fillId="46" borderId="21" xfId="0" applyFont="1" applyFill="1" applyBorder="1"/>
    <xf numFmtId="0" fontId="19" fillId="46" borderId="15" xfId="0" applyFont="1" applyFill="1" applyBorder="1"/>
    <xf numFmtId="0" fontId="0" fillId="46" borderId="16" xfId="0" applyFill="1" applyBorder="1"/>
    <xf numFmtId="0" fontId="7" fillId="0" borderId="0" xfId="0" applyFont="1" applyAlignment="1">
      <alignment horizontal="center"/>
    </xf>
    <xf numFmtId="0" fontId="75" fillId="0" borderId="0" xfId="0" applyFont="1" applyAlignment="1">
      <alignment horizontal="center" vertical="center" wrapText="1"/>
    </xf>
    <xf numFmtId="0" fontId="75" fillId="40" borderId="0" xfId="0" applyFont="1" applyFill="1" applyAlignment="1">
      <alignment horizontal="center" vertical="center" wrapText="1"/>
    </xf>
    <xf numFmtId="0" fontId="14" fillId="4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8" fillId="0" borderId="0" xfId="0" applyFont="1" applyFill="1" applyAlignment="1">
      <alignment horizontal="left"/>
    </xf>
    <xf numFmtId="0" fontId="71" fillId="0" borderId="0" xfId="0" applyFont="1" applyFill="1" applyAlignment="1">
      <alignment horizontal="left"/>
    </xf>
    <xf numFmtId="0" fontId="28" fillId="0" borderId="0" xfId="0" applyFont="1" applyFill="1"/>
    <xf numFmtId="0" fontId="70" fillId="0" borderId="0" xfId="0" applyFont="1" applyFill="1" applyAlignment="1">
      <alignment horizontal="left"/>
    </xf>
    <xf numFmtId="49" fontId="70" fillId="0" borderId="0" xfId="0" applyNumberFormat="1" applyFont="1" applyFill="1" applyAlignment="1">
      <alignment horizontal="left"/>
    </xf>
    <xf numFmtId="49" fontId="45" fillId="0" borderId="0" xfId="0" quotePrefix="1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70" fillId="0" borderId="12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2" xfId="0" applyFont="1" applyFill="1" applyBorder="1"/>
    <xf numFmtId="0" fontId="70" fillId="0" borderId="0" xfId="0" applyFont="1" applyFill="1" applyBorder="1" applyAlignment="1">
      <alignment horizontal="left"/>
    </xf>
    <xf numFmtId="49" fontId="70" fillId="0" borderId="0" xfId="0" applyNumberFormat="1" applyFont="1" applyFill="1" applyBorder="1" applyAlignment="1">
      <alignment horizontal="left"/>
    </xf>
    <xf numFmtId="0" fontId="69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69" fillId="0" borderId="0" xfId="0" applyFont="1" applyFill="1" applyAlignment="1">
      <alignment horizontal="left"/>
    </xf>
    <xf numFmtId="49" fontId="28" fillId="0" borderId="0" xfId="0" applyNumberFormat="1" applyFont="1" applyFill="1" applyAlignment="1">
      <alignment horizontal="left"/>
    </xf>
    <xf numFmtId="49" fontId="33" fillId="0" borderId="0" xfId="61" applyNumberFormat="1" applyFont="1" applyFill="1" applyAlignment="1" applyProtection="1">
      <alignment horizontal="left"/>
    </xf>
    <xf numFmtId="0" fontId="70" fillId="0" borderId="0" xfId="0" applyFont="1" applyFill="1" applyAlignment="1">
      <alignment horizontal="right"/>
    </xf>
    <xf numFmtId="0" fontId="28" fillId="0" borderId="0" xfId="0" applyFont="1" applyFill="1" applyBorder="1" applyAlignment="1">
      <alignment vertical="top"/>
    </xf>
    <xf numFmtId="0" fontId="29" fillId="0" borderId="0" xfId="0" applyFont="1" applyFill="1" applyBorder="1"/>
    <xf numFmtId="0" fontId="7" fillId="0" borderId="0" xfId="0" applyFont="1"/>
    <xf numFmtId="0" fontId="7" fillId="0" borderId="0" xfId="69"/>
    <xf numFmtId="0" fontId="45" fillId="32" borderId="0" xfId="69" applyFont="1" applyFill="1" applyBorder="1" applyAlignment="1">
      <alignment vertical="center"/>
    </xf>
    <xf numFmtId="20" fontId="45" fillId="32" borderId="0" xfId="69" applyNumberFormat="1" applyFont="1" applyFill="1" applyBorder="1" applyAlignment="1">
      <alignment horizontal="center" vertical="center"/>
    </xf>
    <xf numFmtId="0" fontId="45" fillId="32" borderId="0" xfId="69" applyFont="1" applyFill="1" applyBorder="1" applyAlignment="1">
      <alignment horizontal="center" vertical="center"/>
    </xf>
    <xf numFmtId="0" fontId="46" fillId="25" borderId="0" xfId="69" applyFont="1" applyFill="1" applyBorder="1" applyAlignment="1">
      <alignment horizontal="center" vertical="center"/>
    </xf>
    <xf numFmtId="0" fontId="16" fillId="33" borderId="0" xfId="69" applyFont="1" applyFill="1" applyAlignment="1">
      <alignment vertical="center"/>
    </xf>
    <xf numFmtId="0" fontId="20" fillId="33" borderId="0" xfId="69" applyFont="1" applyFill="1" applyAlignment="1">
      <alignment vertical="center"/>
    </xf>
    <xf numFmtId="0" fontId="7" fillId="29" borderId="0" xfId="69" applyFill="1" applyAlignment="1">
      <alignment vertical="center"/>
    </xf>
    <xf numFmtId="0" fontId="23" fillId="29" borderId="0" xfId="69" quotePrefix="1" applyFont="1" applyFill="1" applyAlignment="1">
      <alignment horizontal="center" vertical="center"/>
    </xf>
    <xf numFmtId="0" fontId="23" fillId="29" borderId="0" xfId="69" applyFont="1" applyFill="1" applyAlignment="1">
      <alignment horizontal="left" vertical="center"/>
    </xf>
    <xf numFmtId="0" fontId="18" fillId="29" borderId="0" xfId="69" applyFont="1" applyFill="1" applyAlignment="1">
      <alignment horizontal="left" vertical="center"/>
    </xf>
    <xf numFmtId="0" fontId="18" fillId="29" borderId="0" xfId="69" applyFont="1" applyFill="1" applyAlignment="1">
      <alignment vertical="center"/>
    </xf>
    <xf numFmtId="20" fontId="18" fillId="29" borderId="0" xfId="69" applyNumberFormat="1" applyFont="1" applyFill="1" applyAlignment="1">
      <alignment horizontal="center" vertical="center"/>
    </xf>
    <xf numFmtId="0" fontId="8" fillId="26" borderId="0" xfId="69" applyFont="1" applyFill="1" applyBorder="1" applyAlignment="1">
      <alignment vertical="center"/>
    </xf>
    <xf numFmtId="0" fontId="8" fillId="26" borderId="0" xfId="69" applyFont="1" applyFill="1" applyBorder="1" applyAlignment="1">
      <alignment horizontal="center" vertical="center"/>
    </xf>
    <xf numFmtId="20" fontId="8" fillId="26" borderId="0" xfId="69" applyNumberFormat="1" applyFont="1" applyFill="1" applyBorder="1" applyAlignment="1">
      <alignment horizontal="center" vertical="center"/>
    </xf>
    <xf numFmtId="165" fontId="7" fillId="26" borderId="21" xfId="75" applyFont="1" applyFill="1" applyBorder="1" applyAlignment="1">
      <alignment horizontal="left" vertical="center"/>
    </xf>
    <xf numFmtId="165" fontId="7" fillId="25" borderId="0" xfId="75" applyFont="1" applyFill="1" applyBorder="1" applyAlignment="1">
      <alignment horizontal="left" vertical="center"/>
    </xf>
    <xf numFmtId="165" fontId="17" fillId="25" borderId="0" xfId="75" applyFont="1" applyFill="1" applyBorder="1" applyAlignment="1">
      <alignment horizontal="center" vertical="center"/>
    </xf>
    <xf numFmtId="165" fontId="17" fillId="25" borderId="0" xfId="75" quotePrefix="1" applyFont="1" applyFill="1" applyBorder="1" applyAlignment="1">
      <alignment horizontal="center" vertical="center"/>
    </xf>
    <xf numFmtId="20" fontId="17" fillId="25" borderId="0" xfId="75" quotePrefix="1" applyNumberFormat="1" applyFont="1" applyFill="1" applyBorder="1" applyAlignment="1">
      <alignment horizontal="center" vertical="center"/>
    </xf>
    <xf numFmtId="165" fontId="19" fillId="25" borderId="0" xfId="75" applyFont="1" applyFill="1" applyBorder="1" applyAlignment="1">
      <alignment horizontal="left" vertical="center"/>
    </xf>
    <xf numFmtId="0" fontId="9" fillId="27" borderId="0" xfId="69" applyFont="1" applyFill="1" applyBorder="1" applyAlignment="1">
      <alignment vertical="center"/>
    </xf>
    <xf numFmtId="0" fontId="22" fillId="27" borderId="0" xfId="75" applyNumberFormat="1" applyFont="1" applyFill="1" applyAlignment="1" applyProtection="1">
      <alignment horizontal="left" vertical="center"/>
      <protection locked="0"/>
    </xf>
    <xf numFmtId="165" fontId="19" fillId="27" borderId="0" xfId="75" applyFont="1" applyFill="1" applyAlignment="1" applyProtection="1">
      <alignment vertical="center"/>
      <protection locked="0"/>
    </xf>
    <xf numFmtId="165" fontId="22" fillId="27" borderId="0" xfId="75" applyNumberFormat="1" applyFont="1" applyFill="1" applyAlignment="1" applyProtection="1">
      <alignment horizontal="left" vertical="center"/>
      <protection locked="0"/>
    </xf>
    <xf numFmtId="165" fontId="19" fillId="27" borderId="0" xfId="75" applyNumberFormat="1" applyFont="1" applyFill="1" applyAlignment="1" applyProtection="1">
      <alignment vertical="center"/>
      <protection locked="0"/>
    </xf>
    <xf numFmtId="20" fontId="19" fillId="27" borderId="0" xfId="75" applyNumberFormat="1" applyFont="1" applyFill="1" applyAlignment="1" applyProtection="1">
      <alignment horizontal="center" vertical="center"/>
      <protection locked="0"/>
    </xf>
    <xf numFmtId="165" fontId="7" fillId="27" borderId="0" xfId="75" applyFont="1" applyFill="1" applyAlignment="1" applyProtection="1">
      <alignment vertical="center"/>
      <protection locked="0"/>
    </xf>
    <xf numFmtId="0" fontId="9" fillId="25" borderId="0" xfId="69" applyFont="1" applyFill="1" applyBorder="1" applyAlignment="1">
      <alignment vertical="center"/>
    </xf>
    <xf numFmtId="0" fontId="22" fillId="25" borderId="0" xfId="75" quotePrefix="1" applyNumberFormat="1" applyFont="1" applyFill="1" applyAlignment="1" applyProtection="1">
      <alignment horizontal="left" vertical="center"/>
      <protection locked="0"/>
    </xf>
    <xf numFmtId="165" fontId="19" fillId="25" borderId="0" xfId="75" applyFont="1" applyFill="1" applyAlignment="1" applyProtection="1">
      <alignment vertical="center"/>
      <protection locked="0"/>
    </xf>
    <xf numFmtId="165" fontId="22" fillId="25" borderId="0" xfId="75" applyNumberFormat="1" applyFont="1" applyFill="1" applyAlignment="1" applyProtection="1">
      <alignment horizontal="left" vertical="center"/>
      <protection locked="0"/>
    </xf>
    <xf numFmtId="165" fontId="19" fillId="25" borderId="0" xfId="75" applyNumberFormat="1" applyFont="1" applyFill="1" applyAlignment="1" applyProtection="1">
      <alignment vertical="center"/>
      <protection locked="0"/>
    </xf>
    <xf numFmtId="20" fontId="19" fillId="25" borderId="0" xfId="75" applyNumberFormat="1" applyFont="1" applyFill="1" applyAlignment="1" applyProtection="1">
      <alignment horizontal="center" vertical="center"/>
      <protection locked="0"/>
    </xf>
    <xf numFmtId="165" fontId="7" fillId="25" borderId="0" xfId="75" applyFont="1" applyFill="1" applyAlignment="1" applyProtection="1">
      <alignment vertical="center"/>
      <protection locked="0"/>
    </xf>
    <xf numFmtId="0" fontId="9" fillId="0" borderId="0" xfId="69" applyFont="1" applyFill="1" applyBorder="1" applyAlignment="1">
      <alignment vertical="center"/>
    </xf>
    <xf numFmtId="0" fontId="22" fillId="0" borderId="0" xfId="75" quotePrefix="1" applyNumberFormat="1" applyFont="1" applyFill="1" applyAlignment="1" applyProtection="1">
      <alignment horizontal="left" vertical="center"/>
      <protection locked="0"/>
    </xf>
    <xf numFmtId="165" fontId="19" fillId="0" borderId="0" xfId="75" applyFont="1" applyFill="1" applyAlignment="1" applyProtection="1">
      <alignment vertical="center"/>
      <protection locked="0"/>
    </xf>
    <xf numFmtId="165" fontId="19" fillId="0" borderId="0" xfId="75" applyNumberFormat="1" applyFont="1" applyFill="1" applyAlignment="1" applyProtection="1">
      <alignment horizontal="left" vertical="center"/>
      <protection locked="0"/>
    </xf>
    <xf numFmtId="165" fontId="22" fillId="0" borderId="0" xfId="75" applyNumberFormat="1" applyFont="1" applyFill="1" applyAlignment="1" applyProtection="1">
      <alignment horizontal="left" vertical="center"/>
      <protection locked="0"/>
    </xf>
    <xf numFmtId="165" fontId="19" fillId="0" borderId="0" xfId="75" applyNumberFormat="1" applyFont="1" applyFill="1" applyAlignment="1" applyProtection="1">
      <alignment vertical="center"/>
      <protection locked="0"/>
    </xf>
    <xf numFmtId="20" fontId="19" fillId="0" borderId="0" xfId="75" applyNumberFormat="1" applyFont="1" applyFill="1" applyAlignment="1" applyProtection="1">
      <alignment horizontal="center" vertical="center"/>
      <protection locked="0"/>
    </xf>
    <xf numFmtId="165" fontId="7" fillId="0" borderId="0" xfId="75" applyFont="1" applyFill="1" applyAlignment="1" applyProtection="1">
      <alignment vertical="center"/>
      <protection locked="0"/>
    </xf>
    <xf numFmtId="165" fontId="22" fillId="25" borderId="0" xfId="75" quotePrefix="1" applyNumberFormat="1" applyFont="1" applyFill="1" applyAlignment="1" applyProtection="1">
      <alignment horizontal="left" vertical="center"/>
      <protection locked="0"/>
    </xf>
    <xf numFmtId="165" fontId="19" fillId="25" borderId="0" xfId="75" applyNumberFormat="1" applyFont="1" applyFill="1" applyAlignment="1" applyProtection="1">
      <alignment horizontal="left" vertical="center"/>
      <protection locked="0"/>
    </xf>
    <xf numFmtId="165" fontId="19" fillId="0" borderId="0" xfId="75" quotePrefix="1" applyNumberFormat="1" applyFont="1" applyFill="1" applyAlignment="1" applyProtection="1">
      <alignment horizontal="left" vertical="center"/>
      <protection locked="0"/>
    </xf>
    <xf numFmtId="165" fontId="19" fillId="25" borderId="0" xfId="75" applyFont="1" applyFill="1" applyAlignment="1" applyProtection="1">
      <alignment horizontal="left" vertical="center"/>
      <protection locked="0"/>
    </xf>
    <xf numFmtId="165" fontId="19" fillId="0" borderId="0" xfId="75" applyFont="1" applyFill="1" applyAlignment="1" applyProtection="1">
      <alignment horizontal="left" vertical="center"/>
      <protection locked="0"/>
    </xf>
    <xf numFmtId="0" fontId="19" fillId="25" borderId="0" xfId="69" applyFont="1" applyFill="1" applyAlignment="1" applyProtection="1">
      <alignment vertical="center" wrapText="1"/>
      <protection locked="0"/>
    </xf>
    <xf numFmtId="0" fontId="7" fillId="27" borderId="13" xfId="69" applyFill="1" applyBorder="1" applyAlignment="1">
      <alignment vertical="center"/>
    </xf>
    <xf numFmtId="165" fontId="7" fillId="27" borderId="0" xfId="74" applyFont="1" applyFill="1" applyAlignment="1" applyProtection="1">
      <alignment vertical="center"/>
      <protection locked="0"/>
    </xf>
    <xf numFmtId="0" fontId="22" fillId="25" borderId="0" xfId="74" applyNumberFormat="1" applyFont="1" applyFill="1" applyAlignment="1" applyProtection="1">
      <alignment horizontal="left" vertical="center"/>
      <protection locked="0"/>
    </xf>
    <xf numFmtId="165" fontId="22" fillId="25" borderId="0" xfId="74" applyNumberFormat="1" applyFont="1" applyFill="1" applyAlignment="1" applyProtection="1">
      <alignment horizontal="left" vertical="center"/>
      <protection locked="0"/>
    </xf>
    <xf numFmtId="165" fontId="19" fillId="25" borderId="0" xfId="74" applyNumberFormat="1" applyFont="1" applyFill="1" applyAlignment="1" applyProtection="1">
      <alignment vertical="center"/>
      <protection locked="0"/>
    </xf>
    <xf numFmtId="165" fontId="7" fillId="25" borderId="0" xfId="74" applyFont="1" applyFill="1" applyAlignment="1" applyProtection="1">
      <alignment vertical="center"/>
      <protection locked="0"/>
    </xf>
    <xf numFmtId="0" fontId="36" fillId="28" borderId="0" xfId="0" applyFont="1" applyFill="1"/>
    <xf numFmtId="166" fontId="45" fillId="32" borderId="0" xfId="97" applyFont="1" applyFill="1" applyBorder="1" applyAlignment="1">
      <alignment vertical="center"/>
    </xf>
    <xf numFmtId="20" fontId="45" fillId="32" borderId="0" xfId="97" applyNumberFormat="1" applyFont="1" applyFill="1" applyBorder="1" applyAlignment="1">
      <alignment horizontal="center" vertical="center"/>
    </xf>
    <xf numFmtId="0" fontId="0" fillId="28" borderId="0" xfId="0" applyFill="1"/>
    <xf numFmtId="166" fontId="45" fillId="32" borderId="0" xfId="97" applyFont="1" applyFill="1" applyBorder="1" applyAlignment="1">
      <alignment horizontal="center" vertical="center"/>
    </xf>
    <xf numFmtId="166" fontId="20" fillId="33" borderId="0" xfId="97" applyFont="1" applyFill="1" applyAlignment="1">
      <alignment vertical="center"/>
    </xf>
    <xf numFmtId="0" fontId="0" fillId="28" borderId="0" xfId="0" applyFill="1" applyAlignment="1">
      <alignment horizontal="center"/>
    </xf>
    <xf numFmtId="0" fontId="0" fillId="28" borderId="27" xfId="0" applyFill="1" applyBorder="1" applyAlignment="1">
      <alignment vertical="center"/>
    </xf>
    <xf numFmtId="0" fontId="26" fillId="34" borderId="0" xfId="77" applyFont="1" applyFill="1" applyBorder="1" applyAlignment="1">
      <alignment vertical="center"/>
    </xf>
    <xf numFmtId="0" fontId="46" fillId="34" borderId="0" xfId="77" applyFont="1" applyFill="1" applyBorder="1" applyAlignment="1">
      <alignment horizontal="center" vertical="center"/>
    </xf>
    <xf numFmtId="0" fontId="20" fillId="34" borderId="0" xfId="77" applyFont="1" applyFill="1" applyBorder="1" applyAlignment="1">
      <alignment vertical="center"/>
    </xf>
    <xf numFmtId="0" fontId="45" fillId="0" borderId="0" xfId="77" applyFont="1" applyFill="1" applyBorder="1" applyAlignment="1">
      <alignment vertical="center"/>
    </xf>
    <xf numFmtId="20" fontId="45" fillId="0" borderId="0" xfId="77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9" fillId="48" borderId="0" xfId="0" applyFont="1" applyFill="1"/>
    <xf numFmtId="0" fontId="7" fillId="48" borderId="0" xfId="0" applyFont="1" applyFill="1"/>
    <xf numFmtId="0" fontId="10" fillId="48" borderId="0" xfId="61" applyFill="1" applyAlignment="1" applyProtection="1"/>
    <xf numFmtId="0" fontId="0" fillId="48" borderId="0" xfId="0" applyFill="1"/>
    <xf numFmtId="0" fontId="0" fillId="41" borderId="0" xfId="0" applyFill="1"/>
    <xf numFmtId="165" fontId="73" fillId="41" borderId="0" xfId="61" applyNumberFormat="1" applyFont="1" applyFill="1" applyBorder="1" applyAlignment="1" applyProtection="1">
      <alignment horizontal="left" vertical="center" indent="3"/>
    </xf>
    <xf numFmtId="0" fontId="7" fillId="50" borderId="0" xfId="0" applyFont="1" applyFill="1"/>
    <xf numFmtId="0" fontId="0" fillId="50" borderId="0" xfId="0" applyFill="1"/>
    <xf numFmtId="0" fontId="10" fillId="50" borderId="0" xfId="61" applyFill="1" applyAlignment="1" applyProtection="1"/>
    <xf numFmtId="0" fontId="19" fillId="41" borderId="0" xfId="0" applyFont="1" applyFill="1"/>
    <xf numFmtId="0" fontId="19" fillId="50" borderId="0" xfId="0" applyFont="1" applyFill="1"/>
    <xf numFmtId="165" fontId="40" fillId="50" borderId="0" xfId="61" applyNumberFormat="1" applyFont="1" applyFill="1" applyBorder="1" applyAlignment="1" applyProtection="1">
      <alignment horizontal="left" vertical="center" indent="3"/>
    </xf>
    <xf numFmtId="0" fontId="0" fillId="51" borderId="0" xfId="0" applyFill="1"/>
    <xf numFmtId="0" fontId="84" fillId="51" borderId="0" xfId="0" applyFont="1" applyFill="1"/>
    <xf numFmtId="0" fontId="10" fillId="51" borderId="0" xfId="61" applyFill="1" applyAlignment="1" applyProtection="1"/>
    <xf numFmtId="0" fontId="19" fillId="51" borderId="0" xfId="0" applyFont="1" applyFill="1"/>
    <xf numFmtId="0" fontId="86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46" borderId="21" xfId="0" applyFill="1" applyBorder="1"/>
    <xf numFmtId="0" fontId="0" fillId="46" borderId="15" xfId="0" applyFill="1" applyBorder="1"/>
    <xf numFmtId="0" fontId="75" fillId="0" borderId="0" xfId="0" applyFont="1" applyBorder="1"/>
    <xf numFmtId="0" fontId="75" fillId="0" borderId="0" xfId="0" applyFont="1" applyBorder="1" applyAlignment="1">
      <alignment vertical="center" wrapText="1"/>
    </xf>
    <xf numFmtId="0" fontId="75" fillId="0" borderId="15" xfId="0" applyFont="1" applyBorder="1" applyAlignment="1">
      <alignment vertical="center" wrapText="1"/>
    </xf>
    <xf numFmtId="0" fontId="75" fillId="0" borderId="0" xfId="0" applyFont="1" applyAlignment="1">
      <alignment vertical="center" wrapText="1"/>
    </xf>
    <xf numFmtId="0" fontId="10" fillId="41" borderId="0" xfId="61" applyFill="1" applyAlignment="1" applyProtection="1"/>
    <xf numFmtId="169" fontId="69" fillId="0" borderId="0" xfId="0" applyNumberFormat="1" applyFont="1" applyFill="1" applyAlignment="1">
      <alignment horizontal="left"/>
    </xf>
    <xf numFmtId="49" fontId="88" fillId="0" borderId="0" xfId="0" applyNumberFormat="1" applyFont="1" applyFill="1" applyAlignment="1">
      <alignment horizontal="left"/>
    </xf>
    <xf numFmtId="0" fontId="39" fillId="0" borderId="0" xfId="61" applyFont="1" applyBorder="1" applyAlignment="1" applyProtection="1">
      <alignment horizontal="left"/>
    </xf>
    <xf numFmtId="0" fontId="0" fillId="27" borderId="0" xfId="0" applyFill="1" applyAlignment="1">
      <alignment horizontal="left" vertical="center"/>
    </xf>
    <xf numFmtId="0" fontId="20" fillId="48" borderId="23" xfId="0" quotePrefix="1" applyFont="1" applyFill="1" applyBorder="1" applyAlignment="1">
      <alignment horizontal="center" vertical="center" wrapText="1"/>
    </xf>
    <xf numFmtId="0" fontId="9" fillId="48" borderId="23" xfId="0" applyFont="1" applyFill="1" applyBorder="1" applyAlignment="1">
      <alignment horizontal="center" vertical="center" wrapText="1"/>
    </xf>
    <xf numFmtId="0" fontId="89" fillId="0" borderId="0" xfId="0" applyFont="1"/>
    <xf numFmtId="0" fontId="89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65" fontId="19" fillId="0" borderId="0" xfId="73" applyFont="1" applyFill="1" applyBorder="1" applyAlignment="1">
      <alignment vertical="center"/>
    </xf>
    <xf numFmtId="20" fontId="19" fillId="0" borderId="0" xfId="73" applyNumberFormat="1" applyFont="1" applyFill="1" applyBorder="1" applyAlignment="1" applyProtection="1">
      <alignment horizontal="center" vertical="center"/>
    </xf>
    <xf numFmtId="165" fontId="19" fillId="0" borderId="0" xfId="73" applyNumberFormat="1" applyFont="1" applyFill="1" applyBorder="1" applyAlignment="1" applyProtection="1">
      <alignment horizontal="right" vertical="center"/>
    </xf>
    <xf numFmtId="165" fontId="22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24" fillId="54" borderId="0" xfId="0" applyFont="1" applyFill="1" applyBorder="1" applyAlignment="1">
      <alignment vertical="center" wrapText="1"/>
    </xf>
    <xf numFmtId="0" fontId="15" fillId="54" borderId="17" xfId="0" applyFont="1" applyFill="1" applyBorder="1"/>
    <xf numFmtId="0" fontId="15" fillId="54" borderId="0" xfId="0" applyFont="1" applyFill="1" applyBorder="1"/>
    <xf numFmtId="0" fontId="87" fillId="54" borderId="0" xfId="0" applyFont="1" applyFill="1" applyBorder="1"/>
    <xf numFmtId="0" fontId="86" fillId="0" borderId="0" xfId="0" applyFont="1" applyFill="1"/>
    <xf numFmtId="0" fontId="8" fillId="55" borderId="26" xfId="0" applyFont="1" applyFill="1" applyBorder="1" applyAlignment="1">
      <alignment horizontal="center" vertical="center"/>
    </xf>
    <xf numFmtId="168" fontId="8" fillId="55" borderId="14" xfId="0" applyNumberFormat="1" applyFont="1" applyFill="1" applyBorder="1" applyAlignment="1">
      <alignment horizontal="center" vertical="center"/>
    </xf>
    <xf numFmtId="0" fontId="24" fillId="54" borderId="0" xfId="0" applyFont="1" applyFill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 wrapText="1"/>
    </xf>
    <xf numFmtId="0" fontId="0" fillId="0" borderId="0" xfId="0"/>
    <xf numFmtId="0" fontId="15" fillId="54" borderId="19" xfId="0" applyFont="1" applyFill="1" applyBorder="1"/>
    <xf numFmtId="0" fontId="19" fillId="40" borderId="24" xfId="0" applyFont="1" applyFill="1" applyBorder="1"/>
    <xf numFmtId="0" fontId="19" fillId="40" borderId="11" xfId="0" applyFont="1" applyFill="1" applyBorder="1"/>
    <xf numFmtId="0" fontId="19" fillId="40" borderId="25" xfId="0" applyFont="1" applyFill="1" applyBorder="1"/>
    <xf numFmtId="0" fontId="43" fillId="26" borderId="12" xfId="0" applyFont="1" applyFill="1" applyBorder="1" applyAlignment="1">
      <alignment horizontal="left" vertical="center" indent="13"/>
    </xf>
    <xf numFmtId="0" fontId="78" fillId="26" borderId="28" xfId="0" applyFont="1" applyFill="1" applyBorder="1" applyAlignment="1">
      <alignment horizontal="left"/>
    </xf>
    <xf numFmtId="0" fontId="78" fillId="26" borderId="15" xfId="0" applyFont="1" applyFill="1" applyBorder="1" applyAlignment="1">
      <alignment horizontal="left"/>
    </xf>
    <xf numFmtId="0" fontId="20" fillId="4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9" fillId="40" borderId="22" xfId="0" applyFont="1" applyFill="1" applyBorder="1"/>
    <xf numFmtId="0" fontId="10" fillId="57" borderId="0" xfId="61" applyFill="1" applyAlignment="1" applyProtection="1"/>
    <xf numFmtId="0" fontId="0" fillId="57" borderId="0" xfId="0" applyFill="1"/>
    <xf numFmtId="0" fontId="91" fillId="57" borderId="0" xfId="0" applyFont="1" applyFill="1"/>
    <xf numFmtId="49" fontId="9" fillId="55" borderId="0" xfId="0" applyNumberFormat="1" applyFont="1" applyFill="1" applyAlignment="1">
      <alignment horizontal="center" wrapText="1"/>
    </xf>
    <xf numFmtId="49" fontId="9" fillId="58" borderId="0" xfId="0" applyNumberFormat="1" applyFont="1" applyFill="1" applyAlignment="1">
      <alignment wrapText="1"/>
    </xf>
    <xf numFmtId="49" fontId="19" fillId="59" borderId="0" xfId="0" applyNumberFormat="1" applyFont="1" applyFill="1" applyAlignment="1">
      <alignment wrapText="1"/>
    </xf>
    <xf numFmtId="49" fontId="13" fillId="0" borderId="0" xfId="0" applyNumberFormat="1" applyFont="1" applyAlignment="1">
      <alignment wrapText="1"/>
    </xf>
    <xf numFmtId="49" fontId="0" fillId="0" borderId="0" xfId="0" applyNumberFormat="1"/>
    <xf numFmtId="49" fontId="9" fillId="58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0" fillId="0" borderId="0" xfId="0" applyNumberFormat="1" applyFont="1" applyBorder="1" applyAlignment="1">
      <alignment wrapText="1"/>
    </xf>
    <xf numFmtId="49" fontId="9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0" fillId="0" borderId="10" xfId="0" applyNumberFormat="1" applyFont="1" applyBorder="1" applyAlignment="1">
      <alignment wrapText="1"/>
    </xf>
    <xf numFmtId="49" fontId="73" fillId="0" borderId="0" xfId="61" applyNumberFormat="1" applyFont="1" applyBorder="1" applyAlignment="1" applyProtection="1">
      <alignment wrapText="1"/>
    </xf>
    <xf numFmtId="49" fontId="93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55" borderId="0" xfId="0" applyNumberFormat="1" applyFont="1" applyFill="1" applyAlignment="1">
      <alignment horizontal="center" wrapText="1"/>
    </xf>
    <xf numFmtId="1" fontId="9" fillId="58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0" fillId="0" borderId="0" xfId="0" applyNumberFormat="1" applyFont="1" applyBorder="1" applyAlignment="1">
      <alignment wrapText="1"/>
    </xf>
    <xf numFmtId="1" fontId="9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8" borderId="0" xfId="0" applyNumberFormat="1" applyFont="1" applyFill="1" applyAlignment="1">
      <alignment wrapText="1"/>
    </xf>
    <xf numFmtId="1" fontId="19" fillId="59" borderId="0" xfId="0" applyNumberFormat="1" applyFont="1" applyFill="1" applyAlignment="1">
      <alignment wrapText="1"/>
    </xf>
    <xf numFmtId="1" fontId="90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49" fontId="9" fillId="58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0" fillId="0" borderId="21" xfId="0" quotePrefix="1" applyNumberFormat="1" applyFont="1" applyBorder="1" applyAlignment="1">
      <alignment wrapText="1"/>
    </xf>
    <xf numFmtId="49" fontId="9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8" borderId="0" xfId="0" quotePrefix="1" applyNumberFormat="1" applyFont="1" applyFill="1" applyAlignment="1">
      <alignment wrapText="1"/>
    </xf>
    <xf numFmtId="49" fontId="90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73" fillId="0" borderId="10" xfId="61" applyNumberFormat="1" applyFont="1" applyBorder="1" applyAlignment="1" applyProtection="1">
      <alignment wrapText="1"/>
    </xf>
    <xf numFmtId="49" fontId="73" fillId="0" borderId="0" xfId="61" applyNumberFormat="1" applyFont="1" applyAlignment="1" applyProtection="1">
      <alignment wrapText="1"/>
    </xf>
    <xf numFmtId="20" fontId="9" fillId="55" borderId="0" xfId="0" applyNumberFormat="1" applyFont="1" applyFill="1" applyAlignment="1">
      <alignment horizontal="center" wrapText="1"/>
    </xf>
    <xf numFmtId="20" fontId="9" fillId="58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0" fillId="0" borderId="0" xfId="0" applyNumberFormat="1" applyFont="1" applyBorder="1" applyAlignment="1">
      <alignment wrapText="1"/>
    </xf>
    <xf numFmtId="20" fontId="9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8" borderId="0" xfId="0" applyNumberFormat="1" applyFont="1" applyFill="1" applyAlignment="1">
      <alignment wrapText="1"/>
    </xf>
    <xf numFmtId="20" fontId="19" fillId="59" borderId="0" xfId="0" applyNumberFormat="1" applyFont="1" applyFill="1" applyAlignment="1">
      <alignment wrapText="1"/>
    </xf>
    <xf numFmtId="20" fontId="90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8" borderId="25" xfId="0" applyNumberFormat="1" applyFont="1" applyFill="1" applyBorder="1" applyAlignment="1">
      <alignment wrapText="1"/>
    </xf>
    <xf numFmtId="20" fontId="13" fillId="0" borderId="15" xfId="0" applyNumberFormat="1" applyFont="1" applyBorder="1" applyAlignment="1">
      <alignment wrapText="1"/>
    </xf>
    <xf numFmtId="20" fontId="13" fillId="0" borderId="16" xfId="0" applyNumberFormat="1" applyFont="1" applyBorder="1" applyAlignment="1">
      <alignment wrapText="1"/>
    </xf>
    <xf numFmtId="20" fontId="9" fillId="0" borderId="15" xfId="0" applyNumberFormat="1" applyFont="1" applyBorder="1" applyAlignment="1">
      <alignment wrapText="1"/>
    </xf>
    <xf numFmtId="20" fontId="90" fillId="0" borderId="15" xfId="0" applyNumberFormat="1" applyFont="1" applyBorder="1" applyAlignment="1">
      <alignment wrapText="1"/>
    </xf>
    <xf numFmtId="20" fontId="94" fillId="0" borderId="15" xfId="0" applyNumberFormat="1" applyFont="1" applyBorder="1" applyAlignment="1">
      <alignment wrapText="1"/>
    </xf>
    <xf numFmtId="20" fontId="7" fillId="0" borderId="15" xfId="0" applyNumberFormat="1" applyFont="1" applyBorder="1" applyAlignment="1">
      <alignment wrapText="1"/>
    </xf>
    <xf numFmtId="20" fontId="90" fillId="0" borderId="16" xfId="0" applyNumberFormat="1" applyFont="1" applyBorder="1" applyAlignment="1">
      <alignment wrapText="1"/>
    </xf>
    <xf numFmtId="0" fontId="87" fillId="5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4" fillId="5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8" fillId="2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0" fillId="47" borderId="0" xfId="0" applyFont="1" applyFill="1" applyAlignment="1">
      <alignment horizontal="center" wrapText="1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justify" vertical="top" wrapText="1"/>
    </xf>
    <xf numFmtId="0" fontId="83" fillId="0" borderId="24" xfId="0" applyFont="1" applyFill="1" applyBorder="1" applyAlignment="1">
      <alignment horizontal="center" vertical="center" wrapText="1" readingOrder="1"/>
    </xf>
    <xf numFmtId="0" fontId="83" fillId="0" borderId="11" xfId="0" applyFont="1" applyFill="1" applyBorder="1" applyAlignment="1">
      <alignment horizontal="center" vertical="center" wrapText="1" readingOrder="1"/>
    </xf>
    <xf numFmtId="0" fontId="83" fillId="0" borderId="25" xfId="0" applyFont="1" applyFill="1" applyBorder="1" applyAlignment="1">
      <alignment horizontal="center" vertical="center" wrapText="1" readingOrder="1"/>
    </xf>
    <xf numFmtId="0" fontId="83" fillId="0" borderId="21" xfId="0" applyFont="1" applyFill="1" applyBorder="1" applyAlignment="1">
      <alignment horizontal="center" vertical="center" wrapText="1" readingOrder="1"/>
    </xf>
    <xf numFmtId="0" fontId="83" fillId="0" borderId="0" xfId="0" applyFont="1" applyFill="1" applyBorder="1" applyAlignment="1">
      <alignment horizontal="center" vertical="center" wrapText="1" readingOrder="1"/>
    </xf>
    <xf numFmtId="0" fontId="83" fillId="0" borderId="15" xfId="0" applyFont="1" applyFill="1" applyBorder="1" applyAlignment="1">
      <alignment horizontal="center" vertical="center" wrapText="1" readingOrder="1"/>
    </xf>
    <xf numFmtId="0" fontId="83" fillId="0" borderId="22" xfId="0" applyFont="1" applyFill="1" applyBorder="1" applyAlignment="1">
      <alignment horizontal="center" vertical="center" wrapText="1" readingOrder="1"/>
    </xf>
    <xf numFmtId="0" fontId="83" fillId="0" borderId="10" xfId="0" applyFont="1" applyFill="1" applyBorder="1" applyAlignment="1">
      <alignment horizontal="center" vertical="center" wrapText="1" readingOrder="1"/>
    </xf>
    <xf numFmtId="0" fontId="83" fillId="0" borderId="16" xfId="0" applyFont="1" applyFill="1" applyBorder="1" applyAlignment="1">
      <alignment horizontal="center" vertical="center" wrapText="1" readingOrder="1"/>
    </xf>
    <xf numFmtId="164" fontId="31" fillId="28" borderId="24" xfId="52" applyFont="1" applyFill="1" applyBorder="1" applyAlignment="1">
      <alignment horizontal="center" vertical="center"/>
    </xf>
    <xf numFmtId="164" fontId="31" fillId="28" borderId="11" xfId="52" applyFont="1" applyFill="1" applyBorder="1" applyAlignment="1">
      <alignment horizontal="center" vertical="center"/>
    </xf>
    <xf numFmtId="164" fontId="31" fillId="28" borderId="25" xfId="52" applyFont="1" applyFill="1" applyBorder="1" applyAlignment="1">
      <alignment horizontal="center" vertical="center"/>
    </xf>
    <xf numFmtId="164" fontId="31" fillId="28" borderId="21" xfId="52" applyFont="1" applyFill="1" applyBorder="1" applyAlignment="1">
      <alignment horizontal="center" vertical="center"/>
    </xf>
    <xf numFmtId="164" fontId="31" fillId="28" borderId="0" xfId="52" applyFont="1" applyFill="1" applyBorder="1" applyAlignment="1">
      <alignment horizontal="center" vertical="center"/>
    </xf>
    <xf numFmtId="164" fontId="31" fillId="28" borderId="15" xfId="52" applyFont="1" applyFill="1" applyBorder="1" applyAlignment="1">
      <alignment horizontal="center" vertical="center"/>
    </xf>
    <xf numFmtId="164" fontId="31" fillId="28" borderId="22" xfId="52" applyFont="1" applyFill="1" applyBorder="1" applyAlignment="1">
      <alignment horizontal="center" vertical="center"/>
    </xf>
    <xf numFmtId="164" fontId="31" fillId="28" borderId="10" xfId="52" applyFont="1" applyFill="1" applyBorder="1" applyAlignment="1">
      <alignment horizontal="center" vertical="center"/>
    </xf>
    <xf numFmtId="164" fontId="31" fillId="28" borderId="16" xfId="52" applyFont="1" applyFill="1" applyBorder="1" applyAlignment="1">
      <alignment horizontal="center" vertical="center"/>
    </xf>
    <xf numFmtId="0" fontId="8" fillId="27" borderId="0" xfId="0" applyFont="1" applyFill="1" applyAlignment="1">
      <alignment horizontal="center" vertical="center" wrapText="1"/>
    </xf>
    <xf numFmtId="0" fontId="8" fillId="27" borderId="0" xfId="0" applyFont="1" applyFill="1" applyAlignment="1">
      <alignment horizontal="center" vertical="center"/>
    </xf>
    <xf numFmtId="0" fontId="32" fillId="27" borderId="0" xfId="61" applyFont="1" applyFill="1" applyAlignment="1" applyProtection="1">
      <alignment horizontal="center" vertical="center"/>
    </xf>
    <xf numFmtId="0" fontId="30" fillId="27" borderId="0" xfId="0" applyFont="1" applyFill="1" applyAlignment="1">
      <alignment horizontal="center" vertical="center"/>
    </xf>
    <xf numFmtId="49" fontId="8" fillId="27" borderId="0" xfId="0" applyNumberFormat="1" applyFont="1" applyFill="1" applyAlignment="1">
      <alignment horizontal="left" vertical="center"/>
    </xf>
    <xf numFmtId="0" fontId="8" fillId="27" borderId="0" xfId="0" applyFont="1" applyFill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0" fillId="0" borderId="0" xfId="0"/>
    <xf numFmtId="0" fontId="19" fillId="48" borderId="0" xfId="0" applyFont="1" applyFill="1" applyAlignment="1">
      <alignment horizontal="left"/>
    </xf>
    <xf numFmtId="0" fontId="67" fillId="42" borderId="21" xfId="61" applyFont="1" applyFill="1" applyBorder="1" applyAlignment="1" applyProtection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43" fillId="34" borderId="19" xfId="61" applyFont="1" applyFill="1" applyBorder="1" applyAlignment="1" applyProtection="1">
      <alignment horizontal="center" vertical="center" wrapText="1"/>
    </xf>
    <xf numFmtId="0" fontId="43" fillId="34" borderId="28" xfId="61" applyFont="1" applyFill="1" applyBorder="1" applyAlignment="1" applyProtection="1">
      <alignment horizontal="center" vertical="center" wrapText="1"/>
    </xf>
    <xf numFmtId="0" fontId="43" fillId="34" borderId="29" xfId="61" applyFont="1" applyFill="1" applyBorder="1" applyAlignment="1" applyProtection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0" fontId="76" fillId="49" borderId="19" xfId="0" applyFont="1" applyFill="1" applyBorder="1" applyAlignment="1">
      <alignment horizontal="center" vertical="center"/>
    </xf>
    <xf numFmtId="0" fontId="76" fillId="49" borderId="28" xfId="0" applyFont="1" applyFill="1" applyBorder="1" applyAlignment="1">
      <alignment horizontal="center" vertical="center"/>
    </xf>
    <xf numFmtId="0" fontId="76" fillId="49" borderId="29" xfId="0" applyFont="1" applyFill="1" applyBorder="1" applyAlignment="1">
      <alignment horizontal="center" vertical="center"/>
    </xf>
    <xf numFmtId="0" fontId="81" fillId="44" borderId="19" xfId="61" applyFont="1" applyFill="1" applyBorder="1" applyAlignment="1" applyProtection="1">
      <alignment horizontal="center" vertical="center" wrapText="1"/>
    </xf>
    <xf numFmtId="0" fontId="81" fillId="44" borderId="28" xfId="61" applyFont="1" applyFill="1" applyBorder="1" applyAlignment="1" applyProtection="1">
      <alignment horizontal="center" vertical="center" wrapText="1"/>
    </xf>
    <xf numFmtId="0" fontId="76" fillId="49" borderId="17" xfId="0" applyFont="1" applyFill="1" applyBorder="1" applyAlignment="1">
      <alignment horizontal="center" vertical="center"/>
    </xf>
    <xf numFmtId="166" fontId="82" fillId="35" borderId="17" xfId="61" applyNumberFormat="1" applyFont="1" applyFill="1" applyBorder="1" applyAlignment="1" applyProtection="1">
      <alignment horizontal="center" vertical="center" wrapText="1"/>
    </xf>
    <xf numFmtId="0" fontId="43" fillId="32" borderId="17" xfId="61" applyFont="1" applyFill="1" applyBorder="1" applyAlignment="1" applyProtection="1">
      <alignment horizontal="center" vertical="center" wrapText="1"/>
    </xf>
    <xf numFmtId="0" fontId="30" fillId="54" borderId="17" xfId="0" applyFont="1" applyFill="1" applyBorder="1" applyAlignment="1">
      <alignment horizontal="center" vertical="center"/>
    </xf>
    <xf numFmtId="0" fontId="82" fillId="36" borderId="17" xfId="61" applyFont="1" applyFill="1" applyBorder="1" applyAlignment="1" applyProtection="1">
      <alignment horizontal="center" vertical="center" wrapText="1"/>
    </xf>
    <xf numFmtId="0" fontId="76" fillId="43" borderId="19" xfId="61" applyFont="1" applyFill="1" applyBorder="1" applyAlignment="1" applyProtection="1">
      <alignment horizontal="center" vertical="center" wrapText="1"/>
    </xf>
    <xf numFmtId="0" fontId="76" fillId="43" borderId="28" xfId="61" applyFont="1" applyFill="1" applyBorder="1" applyAlignment="1" applyProtection="1">
      <alignment horizontal="center" vertical="center" wrapText="1"/>
    </xf>
    <xf numFmtId="0" fontId="76" fillId="43" borderId="29" xfId="61" applyFont="1" applyFill="1" applyBorder="1" applyAlignment="1" applyProtection="1">
      <alignment horizontal="center" vertical="center" wrapText="1"/>
    </xf>
    <xf numFmtId="0" fontId="76" fillId="37" borderId="19" xfId="61" applyFont="1" applyFill="1" applyBorder="1" applyAlignment="1" applyProtection="1">
      <alignment horizontal="center" vertical="center" wrapText="1"/>
    </xf>
    <xf numFmtId="0" fontId="76" fillId="37" borderId="28" xfId="61" applyFont="1" applyFill="1" applyBorder="1" applyAlignment="1" applyProtection="1">
      <alignment horizontal="center" vertical="center" wrapText="1"/>
    </xf>
    <xf numFmtId="0" fontId="77" fillId="56" borderId="28" xfId="61" applyFont="1" applyFill="1" applyBorder="1" applyAlignment="1" applyProtection="1">
      <alignment horizontal="center" vertical="center" wrapText="1"/>
    </xf>
    <xf numFmtId="0" fontId="77" fillId="56" borderId="29" xfId="61" applyFont="1" applyFill="1" applyBorder="1" applyAlignment="1" applyProtection="1">
      <alignment horizontal="center" vertical="center" wrapText="1"/>
    </xf>
    <xf numFmtId="0" fontId="80" fillId="45" borderId="19" xfId="61" applyFont="1" applyFill="1" applyBorder="1" applyAlignment="1" applyProtection="1">
      <alignment horizontal="center" vertical="center" wrapText="1"/>
    </xf>
    <xf numFmtId="0" fontId="80" fillId="45" borderId="28" xfId="61" applyFont="1" applyFill="1" applyBorder="1" applyAlignment="1" applyProtection="1">
      <alignment horizontal="center" vertical="center" wrapText="1"/>
    </xf>
    <xf numFmtId="0" fontId="80" fillId="45" borderId="29" xfId="61" applyFont="1" applyFill="1" applyBorder="1" applyAlignment="1" applyProtection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5" fillId="0" borderId="0" xfId="0" applyFont="1" applyBorder="1" applyAlignment="1">
      <alignment horizontal="center" vertical="center" wrapText="1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77" fillId="56" borderId="19" xfId="61" applyFont="1" applyFill="1" applyBorder="1" applyAlignment="1" applyProtection="1">
      <alignment horizontal="center" vertical="center" wrapText="1"/>
    </xf>
    <xf numFmtId="0" fontId="30" fillId="53" borderId="19" xfId="0" applyFont="1" applyFill="1" applyBorder="1" applyAlignment="1">
      <alignment horizontal="center" vertical="center"/>
    </xf>
    <xf numFmtId="0" fontId="30" fillId="53" borderId="28" xfId="0" applyFont="1" applyFill="1" applyBorder="1" applyAlignment="1">
      <alignment horizontal="center" vertical="center"/>
    </xf>
    <xf numFmtId="0" fontId="79" fillId="48" borderId="17" xfId="0" applyFont="1" applyFill="1" applyBorder="1" applyAlignment="1">
      <alignment horizontal="center" vertical="center" wrapText="1"/>
    </xf>
    <xf numFmtId="0" fontId="79" fillId="48" borderId="18" xfId="0" applyFont="1" applyFill="1" applyBorder="1" applyAlignment="1">
      <alignment horizontal="center" vertical="center" wrapText="1"/>
    </xf>
    <xf numFmtId="0" fontId="25" fillId="54" borderId="0" xfId="0" applyFont="1" applyFill="1" applyBorder="1" applyAlignment="1">
      <alignment horizontal="center" vertical="center"/>
    </xf>
    <xf numFmtId="0" fontId="14" fillId="54" borderId="24" xfId="0" applyFont="1" applyFill="1" applyBorder="1" applyAlignment="1">
      <alignment horizontal="center" vertical="center" wrapText="1"/>
    </xf>
    <xf numFmtId="0" fontId="14" fillId="54" borderId="11" xfId="0" applyFont="1" applyFill="1" applyBorder="1" applyAlignment="1">
      <alignment horizontal="center" vertical="center" wrapText="1"/>
    </xf>
    <xf numFmtId="0" fontId="14" fillId="54" borderId="25" xfId="0" applyFont="1" applyFill="1" applyBorder="1" applyAlignment="1">
      <alignment horizontal="center" vertical="center" wrapText="1"/>
    </xf>
    <xf numFmtId="0" fontId="14" fillId="54" borderId="21" xfId="0" applyFont="1" applyFill="1" applyBorder="1" applyAlignment="1">
      <alignment horizontal="center" vertical="center" wrapText="1"/>
    </xf>
    <xf numFmtId="0" fontId="14" fillId="54" borderId="0" xfId="0" applyFont="1" applyFill="1" applyBorder="1" applyAlignment="1">
      <alignment horizontal="center" vertical="center" wrapText="1"/>
    </xf>
    <xf numFmtId="0" fontId="14" fillId="54" borderId="15" xfId="0" applyFont="1" applyFill="1" applyBorder="1" applyAlignment="1">
      <alignment horizontal="center" vertical="center" wrapText="1"/>
    </xf>
    <xf numFmtId="0" fontId="14" fillId="54" borderId="22" xfId="0" applyFont="1" applyFill="1" applyBorder="1" applyAlignment="1">
      <alignment horizontal="center" vertical="center" wrapText="1"/>
    </xf>
    <xf numFmtId="0" fontId="14" fillId="54" borderId="10" xfId="0" applyFont="1" applyFill="1" applyBorder="1" applyAlignment="1">
      <alignment horizontal="center" vertical="center" wrapText="1"/>
    </xf>
    <xf numFmtId="0" fontId="14" fillId="54" borderId="16" xfId="0" applyFont="1" applyFill="1" applyBorder="1" applyAlignment="1">
      <alignment horizontal="center" vertical="center" wrapText="1"/>
    </xf>
    <xf numFmtId="0" fontId="30" fillId="54" borderId="24" xfId="0" applyFont="1" applyFill="1" applyBorder="1" applyAlignment="1">
      <alignment horizontal="center" vertical="center" wrapText="1"/>
    </xf>
    <xf numFmtId="0" fontId="30" fillId="54" borderId="11" xfId="0" applyFont="1" applyFill="1" applyBorder="1" applyAlignment="1">
      <alignment horizontal="center" vertical="center" wrapText="1"/>
    </xf>
    <xf numFmtId="0" fontId="30" fillId="54" borderId="25" xfId="0" applyFont="1" applyFill="1" applyBorder="1" applyAlignment="1">
      <alignment horizontal="center" vertical="center" wrapText="1"/>
    </xf>
    <xf numFmtId="0" fontId="30" fillId="54" borderId="21" xfId="0" applyFont="1" applyFill="1" applyBorder="1" applyAlignment="1">
      <alignment horizontal="center" vertical="center" wrapText="1"/>
    </xf>
    <xf numFmtId="0" fontId="30" fillId="54" borderId="0" xfId="0" applyFont="1" applyFill="1" applyBorder="1" applyAlignment="1">
      <alignment horizontal="center" vertical="center" wrapText="1"/>
    </xf>
    <xf numFmtId="0" fontId="30" fillId="54" borderId="15" xfId="0" applyFont="1" applyFill="1" applyBorder="1" applyAlignment="1">
      <alignment horizontal="center" vertical="center" wrapText="1"/>
    </xf>
    <xf numFmtId="0" fontId="30" fillId="54" borderId="22" xfId="0" applyFont="1" applyFill="1" applyBorder="1" applyAlignment="1">
      <alignment horizontal="center" vertical="center" wrapText="1"/>
    </xf>
    <xf numFmtId="0" fontId="30" fillId="54" borderId="10" xfId="0" applyFont="1" applyFill="1" applyBorder="1" applyAlignment="1">
      <alignment horizontal="center" vertical="center" wrapText="1"/>
    </xf>
    <xf numFmtId="0" fontId="30" fillId="54" borderId="16" xfId="0" applyFont="1" applyFill="1" applyBorder="1" applyAlignment="1">
      <alignment horizontal="center" vertical="center" wrapText="1"/>
    </xf>
    <xf numFmtId="168" fontId="8" fillId="55" borderId="24" xfId="0" applyNumberFormat="1" applyFont="1" applyFill="1" applyBorder="1" applyAlignment="1">
      <alignment horizontal="center" vertical="center"/>
    </xf>
    <xf numFmtId="168" fontId="8" fillId="55" borderId="11" xfId="0" applyNumberFormat="1" applyFont="1" applyFill="1" applyBorder="1" applyAlignment="1">
      <alignment horizontal="center" vertical="center"/>
    </xf>
    <xf numFmtId="168" fontId="8" fillId="55" borderId="25" xfId="0" applyNumberFormat="1" applyFont="1" applyFill="1" applyBorder="1" applyAlignment="1">
      <alignment horizontal="center" vertical="center"/>
    </xf>
    <xf numFmtId="0" fontId="14" fillId="52" borderId="24" xfId="0" applyFont="1" applyFill="1" applyBorder="1" applyAlignment="1">
      <alignment horizontal="center" vertical="center" wrapText="1"/>
    </xf>
    <xf numFmtId="0" fontId="14" fillId="52" borderId="11" xfId="0" applyFont="1" applyFill="1" applyBorder="1" applyAlignment="1">
      <alignment horizontal="center" vertical="center" wrapText="1"/>
    </xf>
    <xf numFmtId="0" fontId="14" fillId="52" borderId="0" xfId="0" applyFont="1" applyFill="1" applyBorder="1" applyAlignment="1">
      <alignment horizontal="center" vertical="center" wrapText="1"/>
    </xf>
    <xf numFmtId="0" fontId="14" fillId="52" borderId="25" xfId="0" applyFont="1" applyFill="1" applyBorder="1" applyAlignment="1">
      <alignment horizontal="center" vertical="center" wrapText="1"/>
    </xf>
    <xf numFmtId="0" fontId="14" fillId="52" borderId="22" xfId="0" applyFont="1" applyFill="1" applyBorder="1" applyAlignment="1">
      <alignment horizontal="center" vertical="center" wrapText="1"/>
    </xf>
    <xf numFmtId="0" fontId="14" fillId="52" borderId="10" xfId="0" applyFont="1" applyFill="1" applyBorder="1" applyAlignment="1">
      <alignment horizontal="center" vertical="center" wrapText="1"/>
    </xf>
    <xf numFmtId="0" fontId="14" fillId="52" borderId="16" xfId="0" applyFont="1" applyFill="1" applyBorder="1" applyAlignment="1">
      <alignment horizontal="center" vertical="center" wrapText="1"/>
    </xf>
    <xf numFmtId="0" fontId="82" fillId="36" borderId="19" xfId="61" applyFont="1" applyFill="1" applyBorder="1" applyAlignment="1" applyProtection="1">
      <alignment horizontal="center" vertical="center" wrapText="1"/>
    </xf>
    <xf numFmtId="0" fontId="82" fillId="36" borderId="28" xfId="61" applyFont="1" applyFill="1" applyBorder="1" applyAlignment="1" applyProtection="1">
      <alignment horizontal="center" vertical="center" wrapText="1"/>
    </xf>
    <xf numFmtId="0" fontId="82" fillId="36" borderId="29" xfId="61" applyFont="1" applyFill="1" applyBorder="1" applyAlignment="1" applyProtection="1">
      <alignment horizontal="center" vertical="center" wrapText="1"/>
    </xf>
    <xf numFmtId="0" fontId="15" fillId="54" borderId="22" xfId="0" applyFont="1" applyFill="1" applyBorder="1" applyAlignment="1">
      <alignment horizontal="center"/>
    </xf>
    <xf numFmtId="0" fontId="15" fillId="54" borderId="10" xfId="0" applyFont="1" applyFill="1" applyBorder="1" applyAlignment="1">
      <alignment horizontal="center"/>
    </xf>
    <xf numFmtId="0" fontId="76" fillId="37" borderId="29" xfId="61" applyFont="1" applyFill="1" applyBorder="1" applyAlignment="1" applyProtection="1">
      <alignment horizontal="center" vertical="center" wrapText="1"/>
    </xf>
    <xf numFmtId="0" fontId="30" fillId="54" borderId="19" xfId="0" applyFont="1" applyFill="1" applyBorder="1" applyAlignment="1">
      <alignment horizontal="center" vertical="center"/>
    </xf>
    <xf numFmtId="0" fontId="30" fillId="54" borderId="28" xfId="0" applyFont="1" applyFill="1" applyBorder="1" applyAlignment="1">
      <alignment horizontal="center" vertical="center"/>
    </xf>
    <xf numFmtId="0" fontId="30" fillId="54" borderId="29" xfId="0" applyFont="1" applyFill="1" applyBorder="1" applyAlignment="1">
      <alignment horizontal="center" vertical="center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0" xfId="0" applyFont="1" applyFill="1" applyBorder="1" applyAlignment="1">
      <alignment horizontal="center" vertical="center" wrapText="1"/>
    </xf>
    <xf numFmtId="0" fontId="79" fillId="48" borderId="25" xfId="0" applyFont="1" applyFill="1" applyBorder="1" applyAlignment="1">
      <alignment horizontal="center" vertical="center" wrapText="1"/>
    </xf>
    <xf numFmtId="0" fontId="79" fillId="48" borderId="15" xfId="0" applyFont="1" applyFill="1" applyBorder="1" applyAlignment="1">
      <alignment horizontal="center" vertical="center" wrapText="1"/>
    </xf>
    <xf numFmtId="0" fontId="79" fillId="48" borderId="22" xfId="0" applyFont="1" applyFill="1" applyBorder="1" applyAlignment="1">
      <alignment horizontal="center" vertical="center" wrapText="1"/>
    </xf>
    <xf numFmtId="0" fontId="79" fillId="48" borderId="10" xfId="0" applyFont="1" applyFill="1" applyBorder="1" applyAlignment="1">
      <alignment horizontal="center" vertical="center" wrapText="1"/>
    </xf>
    <xf numFmtId="0" fontId="79" fillId="48" borderId="16" xfId="0" applyFont="1" applyFill="1" applyBorder="1" applyAlignment="1">
      <alignment horizontal="center" vertical="center" wrapText="1"/>
    </xf>
    <xf numFmtId="0" fontId="90" fillId="54" borderId="0" xfId="0" applyFont="1" applyFill="1" applyBorder="1" applyAlignment="1">
      <alignment horizontal="left" wrapText="1"/>
    </xf>
    <xf numFmtId="0" fontId="89" fillId="0" borderId="0" xfId="0" applyFont="1" applyBorder="1" applyAlignment="1">
      <alignment horizontal="center"/>
    </xf>
    <xf numFmtId="0" fontId="24" fillId="54" borderId="11" xfId="0" applyFont="1" applyFill="1" applyBorder="1" applyAlignment="1">
      <alignment horizontal="center" vertical="center" wrapText="1"/>
    </xf>
    <xf numFmtId="0" fontId="24" fillId="54" borderId="0" xfId="0" applyFont="1" applyFill="1" applyBorder="1" applyAlignment="1">
      <alignment horizontal="center" vertical="center" wrapText="1"/>
    </xf>
    <xf numFmtId="0" fontId="15" fillId="52" borderId="24" xfId="0" applyFont="1" applyFill="1" applyBorder="1" applyAlignment="1">
      <alignment horizontal="center" vertical="center" wrapText="1"/>
    </xf>
    <xf numFmtId="0" fontId="15" fillId="52" borderId="22" xfId="0" applyFont="1" applyFill="1" applyBorder="1" applyAlignment="1">
      <alignment horizontal="center" vertical="center" wrapText="1"/>
    </xf>
    <xf numFmtId="0" fontId="76" fillId="53" borderId="17" xfId="0" applyFont="1" applyFill="1" applyBorder="1" applyAlignment="1">
      <alignment horizontal="center" vertical="center"/>
    </xf>
    <xf numFmtId="0" fontId="43" fillId="32" borderId="19" xfId="61" applyFont="1" applyFill="1" applyBorder="1" applyAlignment="1" applyProtection="1">
      <alignment horizontal="center" vertical="center" wrapText="1"/>
    </xf>
    <xf numFmtId="0" fontId="43" fillId="32" borderId="28" xfId="61" applyFont="1" applyFill="1" applyBorder="1" applyAlignment="1" applyProtection="1">
      <alignment horizontal="center" vertical="center" wrapText="1"/>
    </xf>
    <xf numFmtId="0" fontId="43" fillId="32" borderId="29" xfId="61" applyFont="1" applyFill="1" applyBorder="1" applyAlignment="1" applyProtection="1">
      <alignment horizontal="center" vertical="center" wrapText="1"/>
    </xf>
    <xf numFmtId="166" fontId="82" fillId="35" borderId="28" xfId="61" applyNumberFormat="1" applyFont="1" applyFill="1" applyBorder="1" applyAlignment="1" applyProtection="1">
      <alignment horizontal="center" vertical="center" wrapText="1"/>
    </xf>
    <xf numFmtId="166" fontId="82" fillId="35" borderId="29" xfId="61" applyNumberFormat="1" applyFont="1" applyFill="1" applyBorder="1" applyAlignment="1" applyProtection="1">
      <alignment horizontal="center" vertical="center" wrapText="1"/>
    </xf>
    <xf numFmtId="166" fontId="82" fillId="35" borderId="19" xfId="61" applyNumberFormat="1" applyFont="1" applyFill="1" applyBorder="1" applyAlignment="1" applyProtection="1">
      <alignment horizontal="center" vertical="center" wrapText="1"/>
    </xf>
    <xf numFmtId="165" fontId="17" fillId="26" borderId="0" xfId="75" applyFont="1" applyFill="1" applyBorder="1" applyAlignment="1">
      <alignment horizontal="center" vertical="center"/>
    </xf>
    <xf numFmtId="0" fontId="17" fillId="32" borderId="0" xfId="69" applyFont="1" applyFill="1" applyBorder="1" applyAlignment="1">
      <alignment horizontal="center" vertical="center"/>
    </xf>
    <xf numFmtId="0" fontId="20" fillId="25" borderId="0" xfId="69" applyFont="1" applyFill="1" applyBorder="1" applyAlignment="1">
      <alignment horizontal="center" vertical="center"/>
    </xf>
    <xf numFmtId="0" fontId="20" fillId="33" borderId="0" xfId="69" applyFont="1" applyFill="1" applyAlignment="1">
      <alignment horizontal="center" vertical="center"/>
    </xf>
    <xf numFmtId="0" fontId="17" fillId="34" borderId="0" xfId="77" applyFont="1" applyFill="1" applyBorder="1" applyAlignment="1">
      <alignment horizontal="center" vertical="center"/>
    </xf>
    <xf numFmtId="0" fontId="20" fillId="34" borderId="0" xfId="77" applyFont="1" applyFill="1" applyAlignment="1">
      <alignment horizontal="center" vertical="center"/>
    </xf>
    <xf numFmtId="165" fontId="17" fillId="26" borderId="0" xfId="73" applyFont="1" applyFill="1" applyBorder="1" applyAlignment="1">
      <alignment horizontal="center" vertical="center"/>
    </xf>
    <xf numFmtId="165" fontId="17" fillId="26" borderId="0" xfId="73" quotePrefix="1" applyFont="1" applyFill="1" applyBorder="1" applyAlignment="1">
      <alignment horizontal="center" vertical="center"/>
    </xf>
    <xf numFmtId="0" fontId="18" fillId="26" borderId="0" xfId="77" applyFont="1" applyFill="1" applyBorder="1" applyAlignment="1">
      <alignment horizontal="center" vertical="center"/>
    </xf>
    <xf numFmtId="166" fontId="20" fillId="25" borderId="0" xfId="97" applyFont="1" applyFill="1" applyBorder="1" applyAlignment="1">
      <alignment horizontal="center" vertical="center"/>
    </xf>
    <xf numFmtId="166" fontId="20" fillId="33" borderId="0" xfId="97" applyFont="1" applyFill="1" applyAlignment="1">
      <alignment horizontal="center" vertical="center"/>
    </xf>
    <xf numFmtId="166" fontId="67" fillId="26" borderId="0" xfId="97" applyFont="1" applyFill="1" applyAlignment="1">
      <alignment horizontal="center"/>
    </xf>
    <xf numFmtId="166" fontId="17" fillId="32" borderId="0" xfId="97" applyFont="1" applyFill="1" applyBorder="1" applyAlignment="1">
      <alignment horizontal="center" vertical="center"/>
    </xf>
    <xf numFmtId="0" fontId="42" fillId="30" borderId="0" xfId="0" applyFont="1" applyFill="1" applyBorder="1" applyAlignment="1">
      <alignment horizontal="center" vertical="center"/>
    </xf>
    <xf numFmtId="0" fontId="17" fillId="26" borderId="0" xfId="0" applyFont="1" applyFill="1" applyAlignment="1">
      <alignment horizontal="center"/>
    </xf>
    <xf numFmtId="0" fontId="0" fillId="0" borderId="0" xfId="0" applyAlignment="1"/>
    <xf numFmtId="0" fontId="17" fillId="30" borderId="0" xfId="0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3" builtinId="27"/>
    <cellStyle name="Bad 2" xfId="49"/>
    <cellStyle name="Bad 3" xfId="102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9"/>
    <cellStyle name="Hyperlink 2 3" xfId="96"/>
    <cellStyle name="Hyperlink 2_11-07-2485-00-0000-wg-tentative-agenda-november-2007 (2)" xfId="64"/>
    <cellStyle name="Hyperlink 3" xfId="95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7"/>
    <cellStyle name="Normal 2 3" xfId="92"/>
    <cellStyle name="Normal 2_11-07-2211-00-0000-wg-tentative-agenda-september-2007" xfId="70"/>
    <cellStyle name="Normal 3" xfId="71"/>
    <cellStyle name="Normal 3 2" xfId="72"/>
    <cellStyle name="Normal 3 3" xfId="94"/>
    <cellStyle name="Normal 3 4" xfId="98"/>
    <cellStyle name="Normal 3 5" xfId="104"/>
    <cellStyle name="Normal 3 6" xfId="105"/>
    <cellStyle name="Normal 3 7" xfId="106"/>
    <cellStyle name="Normal 3 8" xfId="108"/>
    <cellStyle name="Normal 3 9" xfId="109"/>
    <cellStyle name="Normal 4" xfId="93"/>
    <cellStyle name="Normal 5" xfId="107"/>
    <cellStyle name="Normal_00250r0P802-15_WG-Sep00 Meeting Objectives and Agenda" xfId="73"/>
    <cellStyle name="Normal_00250r0P802-15_WG-Sep00 Meeting Objectives and Agenda 4 2" xfId="74"/>
    <cellStyle name="Normal_00250r0P802-15_WG-Sep00 Meeting Objectives and Agenda 5 3" xfId="75"/>
    <cellStyle name="Normal_00250r0P802-15_WG-Sep00 Meeting Objectives and Agenda1" xfId="76"/>
    <cellStyle name="Normal_00250r0P802-15_WG-Sep00 Meeting Objectives and Agenda1 2" xfId="101"/>
    <cellStyle name="Normal_JTC1-DRAFT-CAC-0_11-05-XXX-00-0000-802.11-JTC1 2" xfId="77"/>
    <cellStyle name="Note 2" xfId="78"/>
    <cellStyle name="Note 3" xfId="100"/>
    <cellStyle name="Notiz" xfId="79"/>
    <cellStyle name="Output 2" xfId="80"/>
    <cellStyle name="Schlecht" xfId="81"/>
    <cellStyle name="Title 2" xfId="82"/>
    <cellStyle name="Total 2" xfId="83"/>
    <cellStyle name="Überschrift" xfId="84"/>
    <cellStyle name="Überschrift 1" xfId="85"/>
    <cellStyle name="Überschrift 2" xfId="86"/>
    <cellStyle name="Überschrift 3" xfId="87"/>
    <cellStyle name="Überschrift 4" xfId="88"/>
    <cellStyle name="Verknüpfte Zelle" xfId="89"/>
    <cellStyle name="Warning Text 2" xfId="90"/>
    <cellStyle name="Zelle überprüfen" xfId="9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FFFF"/>
      <color rgb="FFFF99FF"/>
      <color rgb="FFFFCC99"/>
      <color rgb="FF80FFFF"/>
      <color rgb="FF99CCFF"/>
      <color rgb="FF99FF99"/>
      <color rgb="FFFFCCCC"/>
      <color rgb="FFFFFF99"/>
      <color rgb="FFFF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46" Type="http://schemas.openxmlformats.org/officeDocument/2006/relationships/image" Target="../media/image45.png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png"/><Relationship Id="rId3" Type="http://schemas.openxmlformats.org/officeDocument/2006/relationships/image" Target="../media/image47.emf"/><Relationship Id="rId7" Type="http://schemas.openxmlformats.org/officeDocument/2006/relationships/image" Target="../media/image51.jpeg"/><Relationship Id="rId2" Type="http://schemas.openxmlformats.org/officeDocument/2006/relationships/image" Target="../media/image46.wmf"/><Relationship Id="rId1" Type="http://schemas.openxmlformats.org/officeDocument/2006/relationships/hyperlink" Target="#'Anti-Trust'!A1"/><Relationship Id="rId6" Type="http://schemas.openxmlformats.org/officeDocument/2006/relationships/image" Target="../media/image50.emf"/><Relationship Id="rId5" Type="http://schemas.openxmlformats.org/officeDocument/2006/relationships/image" Target="../media/image49.emf"/><Relationship Id="rId4" Type="http://schemas.openxmlformats.org/officeDocument/2006/relationships/image" Target="../media/image48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561974</xdr:colOff>
      <xdr:row>9</xdr:row>
      <xdr:rowOff>57150</xdr:rowOff>
    </xdr:from>
    <xdr:to>
      <xdr:col>8</xdr:col>
      <xdr:colOff>82886</xdr:colOff>
      <xdr:row>22</xdr:row>
      <xdr:rowOff>104775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657224" y="1924050"/>
          <a:ext cx="4978737" cy="2647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3</xdr:col>
      <xdr:colOff>598714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26</xdr:col>
      <xdr:colOff>27215</xdr:colOff>
      <xdr:row>14</xdr:row>
      <xdr:rowOff>13608</xdr:rowOff>
    </xdr:from>
    <xdr:to>
      <xdr:col>32</xdr:col>
      <xdr:colOff>13607</xdr:colOff>
      <xdr:row>14</xdr:row>
      <xdr:rowOff>27214</xdr:rowOff>
    </xdr:to>
    <xdr:cxnSp macro="">
      <xdr:nvCxnSpPr>
        <xdr:cNvPr id="10" name="Straight Connector 9"/>
        <xdr:cNvCxnSpPr/>
      </xdr:nvCxnSpPr>
      <xdr:spPr bwMode="auto">
        <a:xfrm flipH="1">
          <a:off x="18247179" y="3646715"/>
          <a:ext cx="3660321" cy="13606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326572</xdr:rowOff>
    </xdr:from>
    <xdr:to>
      <xdr:col>32</xdr:col>
      <xdr:colOff>40823</xdr:colOff>
      <xdr:row>6</xdr:row>
      <xdr:rowOff>13607</xdr:rowOff>
    </xdr:to>
    <xdr:cxnSp macro="">
      <xdr:nvCxnSpPr>
        <xdr:cNvPr id="13" name="Straight Connector 12"/>
        <xdr:cNvCxnSpPr/>
      </xdr:nvCxnSpPr>
      <xdr:spPr bwMode="auto">
        <a:xfrm flipH="1">
          <a:off x="3415393" y="1850572"/>
          <a:ext cx="18519323" cy="2721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442607" y="6232072"/>
          <a:ext cx="14818178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1</xdr:rowOff>
    </xdr:from>
    <xdr:to>
      <xdr:col>2</xdr:col>
      <xdr:colOff>13607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3415393" y="1864180"/>
          <a:ext cx="13607" cy="4408713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3688786" y="7075714"/>
          <a:ext cx="1238250" cy="1006929"/>
        </a:xfrm>
        <a:prstGeom prst="wedgeRectCallout">
          <a:avLst>
            <a:gd name="adj1" fmla="val -176422"/>
            <a:gd name="adj2" fmla="val -522672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AK / ARC session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4/11-14-0491-00ai-tgai-agenda-waikoloa-may-2014.pptx" TargetMode="External"/><Relationship Id="rId13" Type="http://schemas.openxmlformats.org/officeDocument/2006/relationships/hyperlink" Target="http://www.ieee802.org/11/private/index.shtml" TargetMode="External"/><Relationship Id="rId18" Type="http://schemas.openxmlformats.org/officeDocument/2006/relationships/hyperlink" Target="https://mentor.ieee.org/802.11/dcn/14/11-14-0495" TargetMode="External"/><Relationship Id="rId3" Type="http://schemas.openxmlformats.org/officeDocument/2006/relationships/hyperlink" Target="https://mentor.ieee.org/802.11/dcn/14/11-14-0475-000m-may-2014-agenda.ppt" TargetMode="External"/><Relationship Id="rId21" Type="http://schemas.openxmlformats.org/officeDocument/2006/relationships/printerSettings" Target="../printerSettings/printerSettings12.bin"/><Relationship Id="rId7" Type="http://schemas.openxmlformats.org/officeDocument/2006/relationships/hyperlink" Target="https://mentor.ieee.org/802.11/dcn/14/11-14-0488-0arc-arc-sc-agenda-may-2014.ppt" TargetMode="External"/><Relationship Id="rId12" Type="http://schemas.openxmlformats.org/officeDocument/2006/relationships/hyperlink" Target="http://www.ieee802.org/11/Meetings/Meeting_Plan.html" TargetMode="External"/><Relationship Id="rId17" Type="http://schemas.openxmlformats.org/officeDocument/2006/relationships/hyperlink" Target="https://mentor.ieee.org/802.11/dcn/14/11-14-0470" TargetMode="External"/><Relationship Id="rId2" Type="http://schemas.openxmlformats.org/officeDocument/2006/relationships/hyperlink" Target="https://mentor.ieee.org/802.11/dcn/14/11-14-0469-00ak-may-2014-802-11ak-agenda.pptx" TargetMode="External"/><Relationship Id="rId16" Type="http://schemas.openxmlformats.org/officeDocument/2006/relationships/hyperlink" Target="https://mentor.ieee.org/802.11/dcn/14/11-14-0473" TargetMode="External"/><Relationship Id="rId20" Type="http://schemas.openxmlformats.org/officeDocument/2006/relationships/hyperlink" Target="http://802world.org/attendee" TargetMode="External"/><Relationship Id="rId1" Type="http://schemas.openxmlformats.org/officeDocument/2006/relationships/hyperlink" Target="https://mentor.ieee.org/802.11/dcn/14/11-14-0478-00ax-tgax-may-2014-meeting-agenda.ppt" TargetMode="External"/><Relationship Id="rId6" Type="http://schemas.openxmlformats.org/officeDocument/2006/relationships/hyperlink" Target="https://mentor.ieee.org/802.11/dcn/14/11-14-0487-00ah-may-2014-agenda.pptx" TargetMode="External"/><Relationship Id="rId11" Type="http://schemas.openxmlformats.org/officeDocument/2006/relationships/hyperlink" Target="http://grouper.ieee.org/groups/802/11/Reflector.html" TargetMode="External"/><Relationship Id="rId5" Type="http://schemas.openxmlformats.org/officeDocument/2006/relationships/hyperlink" Target="https://mentor.ieee.org/802.11/dcn/14/11-14-0482-0000-publicity-agenda.ppt" TargetMode="External"/><Relationship Id="rId15" Type="http://schemas.openxmlformats.org/officeDocument/2006/relationships/hyperlink" Target="https://mentor.ieee.org/802.11/dcn/14/11-14-0474" TargetMode="External"/><Relationship Id="rId10" Type="http://schemas.openxmlformats.org/officeDocument/2006/relationships/hyperlink" Target="https://mentor.ieee.org/802.11/documents" TargetMode="External"/><Relationship Id="rId19" Type="http://schemas.openxmlformats.org/officeDocument/2006/relationships/hyperlink" Target="https://mentor.ieee.org/802.11/dcn/14/11-14-0499" TargetMode="External"/><Relationship Id="rId4" Type="http://schemas.openxmlformats.org/officeDocument/2006/relationships/hyperlink" Target="https://mentor.ieee.org/802.11/dcn/14/11-14-0480-00aq-agenda-may-2014.ppt" TargetMode="External"/><Relationship Id="rId9" Type="http://schemas.openxmlformats.org/officeDocument/2006/relationships/hyperlink" Target="http://www.ieee802.org/11/" TargetMode="External"/><Relationship Id="rId14" Type="http://schemas.openxmlformats.org/officeDocument/2006/relationships/hyperlink" Target="http://www.ieee802.org/11/Photographs/officers.ht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4/11-14-0493-00-0000-1st-vice-chair-report-may-2014-waikaloa.pptx" TargetMode="External"/><Relationship Id="rId18" Type="http://schemas.openxmlformats.org/officeDocument/2006/relationships/hyperlink" Target="https://mentor.ieee.org/802.11/dcn/14/11-14-0472-00-0000-may-2014-supplementary-material.ppt" TargetMode="External"/><Relationship Id="rId26" Type="http://schemas.openxmlformats.org/officeDocument/2006/relationships/hyperlink" Target="https://mentor.ieee.org/802.11/dcn/14/11-14-0510-00-0000-may-2014-wg-opening-report.ppt" TargetMode="External"/><Relationship Id="rId39" Type="http://schemas.openxmlformats.org/officeDocument/2006/relationships/hyperlink" Target="https://mentor.ieee.org/802.11/dcn/14/11-14-0471-01-0000-may-2014-snapshots.pptx" TargetMode="External"/><Relationship Id="rId21" Type="http://schemas.openxmlformats.org/officeDocument/2006/relationships/hyperlink" Target="https://mentor.ieee.org/802.11/dcn/14/11-14-0472-00-0000-may-2014-supplementary-material.ppt" TargetMode="External"/><Relationship Id="rId34" Type="http://schemas.openxmlformats.org/officeDocument/2006/relationships/hyperlink" Target="https://mentor.ieee.org/802.11/dcn/14/11-14-0471-01-0000-may-2014-snapshots.pptx" TargetMode="External"/><Relationship Id="rId42" Type="http://schemas.openxmlformats.org/officeDocument/2006/relationships/hyperlink" Target="https://mentor.ieee.org/802.11/dcn/14/11-14-0471-01-0000-may-2014-snapshots.pptx" TargetMode="External"/><Relationship Id="rId47" Type="http://schemas.openxmlformats.org/officeDocument/2006/relationships/hyperlink" Target="https://mentor.ieee.org/802.11/dcn/14/11-14-0472-00-0000-may-2014-supplementary-material.ppt" TargetMode="External"/><Relationship Id="rId50" Type="http://schemas.openxmlformats.org/officeDocument/2006/relationships/hyperlink" Target="https://mentor.ieee.org/802.11/dcn/14/11-14-0472-00-0000-may-2014-supplementary-material.ppt" TargetMode="External"/><Relationship Id="rId55" Type="http://schemas.openxmlformats.org/officeDocument/2006/relationships/hyperlink" Target="https://mentor.ieee.org/802.11/dcn/14/11-14-0474" TargetMode="External"/><Relationship Id="rId63" Type="http://schemas.openxmlformats.org/officeDocument/2006/relationships/hyperlink" Target="https://mentor.ieee.org/802.11/dcn/14/11-14-0474" TargetMode="External"/><Relationship Id="rId68" Type="http://schemas.openxmlformats.org/officeDocument/2006/relationships/hyperlink" Target="https://mentor.ieee.org/802.11/dcn/14/11-14-0473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://standards.ieee.org/board/aud/LMSC.pdf" TargetMode="External"/><Relationship Id="rId71" Type="http://schemas.openxmlformats.org/officeDocument/2006/relationships/hyperlink" Target="https://mentor.ieee.org/802.11/dcn/14/11-14-0473" TargetMode="External"/><Relationship Id="rId2" Type="http://schemas.openxmlformats.org/officeDocument/2006/relationships/hyperlink" Target="http://standards.ieee.org/about/sasb/patcom/materials.html" TargetMode="External"/><Relationship Id="rId16" Type="http://schemas.openxmlformats.org/officeDocument/2006/relationships/hyperlink" Target="https://mentor.ieee.org/802.11/dcn/14/11-14-0493-00-0000-1st-vice-chair-report-may-2014-waikaloa.pptx" TargetMode="External"/><Relationship Id="rId29" Type="http://schemas.openxmlformats.org/officeDocument/2006/relationships/hyperlink" Target="https://mentor.ieee.org/802.11/dcn/14/11-14-0510-00-0000-may-2014-wg-opening-report.ppt" TargetMode="External"/><Relationship Id="rId11" Type="http://schemas.openxmlformats.org/officeDocument/2006/relationships/hyperlink" Target="https://mentor.ieee.org/802.11/dcn/14/11-14-0472-00-0000-may-2014-supplementary-material.ppt" TargetMode="External"/><Relationship Id="rId24" Type="http://schemas.openxmlformats.org/officeDocument/2006/relationships/hyperlink" Target="https://mentor.ieee.org/802.11/dcn/14/11-14-0510-00-0000-may-2014-wg-opening-report.ppt" TargetMode="External"/><Relationship Id="rId32" Type="http://schemas.openxmlformats.org/officeDocument/2006/relationships/hyperlink" Target="https://mentor.ieee.org/802.11/dcn/14/11-14-0471-01-0000-may-2014-snapshots.pptx" TargetMode="External"/><Relationship Id="rId37" Type="http://schemas.openxmlformats.org/officeDocument/2006/relationships/hyperlink" Target="https://mentor.ieee.org/802.11/dcn/14/11-14-0471-01-0000-may-2014-snapshots.pptx" TargetMode="External"/><Relationship Id="rId40" Type="http://schemas.openxmlformats.org/officeDocument/2006/relationships/hyperlink" Target="https://mentor.ieee.org/802.11/dcn/14/11-14-0471-01-0000-may-2014-snapshots.pptx" TargetMode="External"/><Relationship Id="rId45" Type="http://schemas.openxmlformats.org/officeDocument/2006/relationships/hyperlink" Target="https://mentor.ieee.org/802.11/dcn/14/11-14-0470" TargetMode="External"/><Relationship Id="rId53" Type="http://schemas.openxmlformats.org/officeDocument/2006/relationships/hyperlink" Target="https://mentor.ieee.org/802.11/dcn/14/11-14-0474" TargetMode="External"/><Relationship Id="rId58" Type="http://schemas.openxmlformats.org/officeDocument/2006/relationships/hyperlink" Target="https://mentor.ieee.org/802.11/dcn/14/11-14-0474" TargetMode="External"/><Relationship Id="rId66" Type="http://schemas.openxmlformats.org/officeDocument/2006/relationships/hyperlink" Target="https://mentor.ieee.org/802.11/dcn/14/11-14-0474" TargetMode="External"/><Relationship Id="rId74" Type="http://schemas.openxmlformats.org/officeDocument/2006/relationships/hyperlink" Target="https://mentor.ieee.org/802.11/dcn/14/11-14-0472-00-0000-may-2014-supplementary-material.ppt" TargetMode="External"/><Relationship Id="rId5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4/11-14-0493-00-0000-1st-vice-chair-report-may-2014-waikaloa.pptx" TargetMode="External"/><Relationship Id="rId23" Type="http://schemas.openxmlformats.org/officeDocument/2006/relationships/hyperlink" Target="https://mentor.ieee.org/802.11/dcn/14/11-14-0472-00-0000-may-2014-supplementary-material.ppt" TargetMode="External"/><Relationship Id="rId28" Type="http://schemas.openxmlformats.org/officeDocument/2006/relationships/hyperlink" Target="https://mentor.ieee.org/802.11/dcn/14/11-14-0510-00-0000-may-2014-wg-opening-report.ppt" TargetMode="External"/><Relationship Id="rId36" Type="http://schemas.openxmlformats.org/officeDocument/2006/relationships/hyperlink" Target="https://mentor.ieee.org/802.11/dcn/14/11-14-0471-01-0000-may-2014-snapshots.pptx" TargetMode="External"/><Relationship Id="rId49" Type="http://schemas.openxmlformats.org/officeDocument/2006/relationships/hyperlink" Target="https://mentor.ieee.org/802.11/dcn/14/11-14-0472-00-0000-may-2014-supplementary-material.ppt" TargetMode="External"/><Relationship Id="rId57" Type="http://schemas.openxmlformats.org/officeDocument/2006/relationships/hyperlink" Target="https://mentor.ieee.org/802.11/dcn/14/11-14-0474" TargetMode="External"/><Relationship Id="rId61" Type="http://schemas.openxmlformats.org/officeDocument/2006/relationships/hyperlink" Target="https://mentor.ieee.org/802.11/dcn/14/11-14-0474" TargetMode="External"/><Relationship Id="rId10" Type="http://schemas.openxmlformats.org/officeDocument/2006/relationships/hyperlink" Target="https://mentor.ieee.org/802.11/dcn/14/11-14-0510-00-0000-may-2014-wg-opening-report.ppt" TargetMode="External"/><Relationship Id="rId19" Type="http://schemas.openxmlformats.org/officeDocument/2006/relationships/hyperlink" Target="https://mentor.ieee.org/802.11/dcn/14/11-14-0472-00-0000-may-2014-supplementary-material.ppt" TargetMode="External"/><Relationship Id="rId31" Type="http://schemas.openxmlformats.org/officeDocument/2006/relationships/hyperlink" Target="https://mentor.ieee.org/802.11/dcn/14/11-14-0519-00-0000-liaison-from-3gpp-on-rcpi.doc" TargetMode="External"/><Relationship Id="rId44" Type="http://schemas.openxmlformats.org/officeDocument/2006/relationships/hyperlink" Target="https://mentor.ieee.org/802.11/dcn/14/11-14-0471-01-0000-may-2014-snapshots.pptx" TargetMode="External"/><Relationship Id="rId52" Type="http://schemas.openxmlformats.org/officeDocument/2006/relationships/hyperlink" Target="https://mentor.ieee.org/802.16/dcn/16-14-0038" TargetMode="External"/><Relationship Id="rId60" Type="http://schemas.openxmlformats.org/officeDocument/2006/relationships/hyperlink" Target="https://mentor.ieee.org/802.11/dcn/14/11-14-0474" TargetMode="External"/><Relationship Id="rId65" Type="http://schemas.openxmlformats.org/officeDocument/2006/relationships/hyperlink" Target="https://mentor.ieee.org/802.11/dcn/14/11-14-0474" TargetMode="External"/><Relationship Id="rId73" Type="http://schemas.openxmlformats.org/officeDocument/2006/relationships/hyperlink" Target="https://mentor.ieee.org/802.11/dcn/14/11-14-0473" TargetMode="External"/><Relationship Id="rId4" Type="http://schemas.openxmlformats.org/officeDocument/2006/relationships/hyperlink" Target="http://standards.ieee.org/faqs/affiliationFAQ.html" TargetMode="External"/><Relationship Id="rId9" Type="http://schemas.openxmlformats.org/officeDocument/2006/relationships/hyperlink" Target="https://mentor.ieee.org/802.11/dcn/13/11-13-0001-03-0000-802-11-operations-manual.docx" TargetMode="External"/><Relationship Id="rId14" Type="http://schemas.openxmlformats.org/officeDocument/2006/relationships/hyperlink" Target="https://mentor.ieee.org/802.11/dcn/14/11-14-0493-00-0000-1st-vice-chair-report-may-2014-waikaloa.pptx" TargetMode="External"/><Relationship Id="rId22" Type="http://schemas.openxmlformats.org/officeDocument/2006/relationships/hyperlink" Target="https://mentor.ieee.org/802.11/dcn/14/11-14-0472-00-0000-may-2014-supplementary-material.ppt" TargetMode="External"/><Relationship Id="rId27" Type="http://schemas.openxmlformats.org/officeDocument/2006/relationships/hyperlink" Target="https://mentor.ieee.org/802.11/dcn/14/11-14-0510-00-0000-may-2014-wg-opening-report.ppt" TargetMode="External"/><Relationship Id="rId30" Type="http://schemas.openxmlformats.org/officeDocument/2006/relationships/hyperlink" Target="https://mentor.ieee.org/802.11/dcn/14/11-14-0510-00-0000-may-2014-wg-opening-report.ppt" TargetMode="External"/><Relationship Id="rId35" Type="http://schemas.openxmlformats.org/officeDocument/2006/relationships/hyperlink" Target="https://mentor.ieee.org/802.11/dcn/14/11-14-0471-01-0000-may-2014-snapshots.pptx" TargetMode="External"/><Relationship Id="rId43" Type="http://schemas.openxmlformats.org/officeDocument/2006/relationships/hyperlink" Target="https://mentor.ieee.org/802.11/dcn/14/11-14-0471-01-0000-may-2014-snapshots.pptx" TargetMode="External"/><Relationship Id="rId48" Type="http://schemas.openxmlformats.org/officeDocument/2006/relationships/hyperlink" Target="https://mentor.ieee.org/802.11/dcn/14/11-14-0472-00-0000-may-2014-supplementary-material.ppt" TargetMode="External"/><Relationship Id="rId56" Type="http://schemas.openxmlformats.org/officeDocument/2006/relationships/hyperlink" Target="https://mentor.ieee.org/802.11/dcn/14/11-14-0474" TargetMode="External"/><Relationship Id="rId64" Type="http://schemas.openxmlformats.org/officeDocument/2006/relationships/hyperlink" Target="https://mentor.ieee.org/802.11/dcn/14/11-14-0474" TargetMode="External"/><Relationship Id="rId69" Type="http://schemas.openxmlformats.org/officeDocument/2006/relationships/hyperlink" Target="https://mentor.ieee.org/802.11/dcn/14/11-14-0473" TargetMode="External"/><Relationship Id="rId77" Type="http://schemas.openxmlformats.org/officeDocument/2006/relationships/comments" Target="../comments1.xm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4/11-14-0472-00-0000-may-2014-supplementary-material.ppt" TargetMode="External"/><Relationship Id="rId72" Type="http://schemas.openxmlformats.org/officeDocument/2006/relationships/hyperlink" Target="https://mentor.ieee.org/802.11/dcn/14/11-14-0473" TargetMode="External"/><Relationship Id="rId3" Type="http://schemas.openxmlformats.org/officeDocument/2006/relationships/hyperlink" Target="http://www.ieee.org/web/membership/ethics/code_ethics.html" TargetMode="External"/><Relationship Id="rId12" Type="http://schemas.openxmlformats.org/officeDocument/2006/relationships/hyperlink" Target="https://mentor.ieee.org/802.11/dcn/14/11-14-0493-00-0000-1st-vice-chair-report-may-2014-waikaloa.pptx" TargetMode="External"/><Relationship Id="rId17" Type="http://schemas.openxmlformats.org/officeDocument/2006/relationships/hyperlink" Target="https://mentor.ieee.org/802.11/dcn/14/11-14-0493-00-0000-1st-vice-chair-report-may-2014-waikaloa.pptx" TargetMode="External"/><Relationship Id="rId25" Type="http://schemas.openxmlformats.org/officeDocument/2006/relationships/hyperlink" Target="https://mentor.ieee.org/802.11/dcn/14/11-14-0510-00-0000-may-2014-wg-opening-report.ppt" TargetMode="External"/><Relationship Id="rId33" Type="http://schemas.openxmlformats.org/officeDocument/2006/relationships/hyperlink" Target="https://mentor.ieee.org/802.11/dcn/14/11-14-0471-01-0000-may-2014-snapshots.pptx" TargetMode="External"/><Relationship Id="rId38" Type="http://schemas.openxmlformats.org/officeDocument/2006/relationships/hyperlink" Target="https://mentor.ieee.org/802.11/dcn/14/11-14-0471-01-0000-may-2014-snapshots.pptx" TargetMode="External"/><Relationship Id="rId46" Type="http://schemas.openxmlformats.org/officeDocument/2006/relationships/hyperlink" Target="https://mentor.ieee.org/802.11/dcn/14/11-14-0472-00-0000-may-2014-supplementary-material.ppt" TargetMode="External"/><Relationship Id="rId59" Type="http://schemas.openxmlformats.org/officeDocument/2006/relationships/hyperlink" Target="https://mentor.ieee.org/802.11/dcn/14/11-14-0474" TargetMode="External"/><Relationship Id="rId67" Type="http://schemas.openxmlformats.org/officeDocument/2006/relationships/hyperlink" Target="https://mentor.ieee.org/802.11/dcn/14/11-14-0474" TargetMode="External"/><Relationship Id="rId20" Type="http://schemas.openxmlformats.org/officeDocument/2006/relationships/hyperlink" Target="https://mentor.ieee.org/802.11/dcn/14/11-14-0472-00-0000-may-2014-supplementary-material.ppt" TargetMode="External"/><Relationship Id="rId41" Type="http://schemas.openxmlformats.org/officeDocument/2006/relationships/hyperlink" Target="https://mentor.ieee.org/802.11/dcn/14/11-14-0471-01-0000-may-2014-snapshots.pptx" TargetMode="External"/><Relationship Id="rId54" Type="http://schemas.openxmlformats.org/officeDocument/2006/relationships/hyperlink" Target="https://mentor.ieee.org/802.11/dcn/14/11-14-0495" TargetMode="External"/><Relationship Id="rId62" Type="http://schemas.openxmlformats.org/officeDocument/2006/relationships/hyperlink" Target="https://mentor.ieee.org/802.11/dcn/14/11-14-0474" TargetMode="External"/><Relationship Id="rId70" Type="http://schemas.openxmlformats.org/officeDocument/2006/relationships/hyperlink" Target="https://mentor.ieee.org/802.11/dcn/14/11-14-0473" TargetMode="External"/><Relationship Id="rId75" Type="http://schemas.openxmlformats.org/officeDocument/2006/relationships/printerSettings" Target="../printerSettings/printerSettings14.bin"/><Relationship Id="rId1" Type="http://schemas.openxmlformats.org/officeDocument/2006/relationships/hyperlink" Target="https://mentor.ieee.org/802.11/dcn/14/11-14-0470" TargetMode="External"/><Relationship Id="rId6" Type="http://schemas.openxmlformats.org/officeDocument/2006/relationships/hyperlink" Target="http://standards.ieee.org/board/pat/index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66" customWidth="1"/>
    <col min="2" max="2" width="19.7109375" style="172" customWidth="1"/>
    <col min="3" max="3" width="18.7109375" style="172" customWidth="1"/>
    <col min="4" max="5" width="9.140625" style="172"/>
    <col min="6" max="6" width="14.140625" style="172" customWidth="1"/>
    <col min="7" max="7" width="9.140625" style="172"/>
    <col min="8" max="8" width="22" style="172" customWidth="1"/>
    <col min="9" max="9" width="15.140625" style="172" customWidth="1"/>
    <col min="10" max="16384" width="9.140625" style="172"/>
  </cols>
  <sheetData>
    <row r="1" spans="1:15" s="169" customFormat="1" ht="20.100000000000001" customHeight="1" x14ac:dyDescent="0.2">
      <c r="A1" s="167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20.100000000000001" customHeight="1" x14ac:dyDescent="0.3">
      <c r="B2" s="170"/>
      <c r="C2" s="171" t="s">
        <v>44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5" ht="20.100000000000001" customHeight="1" x14ac:dyDescent="0.3">
      <c r="B3" s="170"/>
      <c r="C3" s="173" t="s">
        <v>45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5" ht="20.100000000000001" customHeight="1" x14ac:dyDescent="0.3">
      <c r="B4" s="173" t="s">
        <v>46</v>
      </c>
      <c r="C4" s="173" t="s">
        <v>617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5" ht="20.100000000000001" customHeight="1" x14ac:dyDescent="0.3">
      <c r="B5" s="173" t="s">
        <v>47</v>
      </c>
      <c r="C5" s="174" t="s">
        <v>150</v>
      </c>
      <c r="D5" s="170"/>
      <c r="E5" s="170"/>
      <c r="F5" s="170"/>
      <c r="G5" s="175"/>
      <c r="H5" s="170"/>
      <c r="I5" s="170"/>
      <c r="J5" s="170"/>
      <c r="K5" s="170"/>
      <c r="L5" s="170"/>
      <c r="M5" s="170"/>
    </row>
    <row r="6" spans="1:15" ht="20.100000000000001" customHeight="1" x14ac:dyDescent="0.3">
      <c r="B6" s="173" t="s">
        <v>48</v>
      </c>
      <c r="C6" s="176" t="s">
        <v>185</v>
      </c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5" s="180" customFormat="1" ht="20.100000000000001" customHeight="1" thickBot="1" x14ac:dyDescent="0.35">
      <c r="A7" s="177"/>
      <c r="B7" s="178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</row>
    <row r="8" spans="1:15" s="185" customFormat="1" ht="20.100000000000001" customHeight="1" x14ac:dyDescent="0.3">
      <c r="A8" s="166"/>
      <c r="B8" s="181" t="s">
        <v>49</v>
      </c>
      <c r="C8" s="182" t="s">
        <v>151</v>
      </c>
      <c r="D8" s="183"/>
      <c r="E8" s="183"/>
      <c r="F8" s="183"/>
      <c r="G8" s="183"/>
      <c r="H8" s="184"/>
      <c r="I8" s="184"/>
      <c r="J8" s="184"/>
      <c r="K8" s="184"/>
      <c r="L8" s="184"/>
      <c r="M8" s="184"/>
    </row>
    <row r="9" spans="1:15" ht="20.100000000000001" customHeight="1" x14ac:dyDescent="0.3">
      <c r="B9" s="173" t="s">
        <v>50</v>
      </c>
      <c r="C9" s="295">
        <v>41775</v>
      </c>
      <c r="D9" s="186"/>
      <c r="E9" s="186"/>
      <c r="F9" s="186"/>
      <c r="G9" s="186"/>
      <c r="H9" s="170"/>
      <c r="I9" s="170"/>
      <c r="J9" s="170"/>
      <c r="K9" s="170"/>
      <c r="L9" s="170"/>
      <c r="M9" s="170"/>
    </row>
    <row r="10" spans="1:15" ht="20.100000000000001" customHeight="1" x14ac:dyDescent="0.3">
      <c r="B10" s="173" t="s">
        <v>51</v>
      </c>
      <c r="C10" s="296" t="s">
        <v>152</v>
      </c>
      <c r="D10" s="176"/>
      <c r="E10" s="176"/>
      <c r="F10" s="176"/>
      <c r="G10" s="176"/>
      <c r="H10" s="187"/>
      <c r="I10" s="296" t="s">
        <v>26</v>
      </c>
      <c r="J10" s="176"/>
      <c r="K10" s="186"/>
      <c r="L10" s="186"/>
      <c r="M10" s="186"/>
    </row>
    <row r="11" spans="1:15" ht="20.100000000000001" customHeight="1" x14ac:dyDescent="0.3">
      <c r="B11" s="186"/>
      <c r="C11" s="176" t="s">
        <v>52</v>
      </c>
      <c r="D11" s="176"/>
      <c r="E11" s="176"/>
      <c r="F11" s="176"/>
      <c r="G11" s="176"/>
      <c r="H11" s="187"/>
      <c r="I11" s="176" t="s">
        <v>233</v>
      </c>
      <c r="J11" s="176"/>
      <c r="K11" s="186"/>
      <c r="L11" s="186"/>
      <c r="M11" s="186"/>
    </row>
    <row r="12" spans="1:15" ht="20.100000000000001" customHeight="1" x14ac:dyDescent="0.3">
      <c r="B12" s="186"/>
      <c r="C12" s="176" t="s">
        <v>55</v>
      </c>
      <c r="D12" s="176" t="s">
        <v>153</v>
      </c>
      <c r="E12" s="176"/>
      <c r="F12" s="176"/>
      <c r="G12" s="176"/>
      <c r="H12" s="187"/>
      <c r="I12" s="176" t="s">
        <v>237</v>
      </c>
      <c r="J12" s="176"/>
      <c r="K12" s="186"/>
      <c r="L12" s="186"/>
      <c r="M12" s="186"/>
    </row>
    <row r="13" spans="1:15" ht="20.100000000000001" customHeight="1" x14ac:dyDescent="0.3">
      <c r="B13" s="186"/>
      <c r="C13" s="176" t="s">
        <v>56</v>
      </c>
      <c r="D13" s="176" t="s">
        <v>154</v>
      </c>
      <c r="E13" s="176"/>
      <c r="F13" s="176"/>
      <c r="G13" s="176"/>
      <c r="H13" s="187"/>
      <c r="I13" s="186" t="s">
        <v>111</v>
      </c>
      <c r="J13" s="176"/>
      <c r="K13" s="186"/>
      <c r="L13" s="186"/>
      <c r="M13" s="186"/>
    </row>
    <row r="14" spans="1:15" ht="20.100000000000001" customHeight="1" x14ac:dyDescent="0.3">
      <c r="B14" s="186"/>
      <c r="C14" s="188" t="s">
        <v>158</v>
      </c>
      <c r="D14" s="176"/>
      <c r="E14" s="176"/>
      <c r="F14" s="176"/>
      <c r="G14" s="176"/>
      <c r="H14" s="187"/>
      <c r="I14" s="188" t="s">
        <v>118</v>
      </c>
      <c r="J14" s="176"/>
      <c r="K14" s="186"/>
      <c r="L14" s="186"/>
      <c r="M14" s="186"/>
    </row>
    <row r="15" spans="1:15" ht="20.100000000000001" customHeight="1" x14ac:dyDescent="0.3">
      <c r="B15" s="186"/>
      <c r="C15" s="176"/>
      <c r="D15" s="176"/>
      <c r="E15" s="176"/>
      <c r="F15" s="176"/>
      <c r="G15" s="176"/>
      <c r="H15" s="187"/>
      <c r="I15" s="187"/>
      <c r="J15" s="187"/>
      <c r="K15" s="170"/>
      <c r="L15" s="170"/>
      <c r="M15" s="170"/>
    </row>
    <row r="16" spans="1:15" ht="20.100000000000001" customHeight="1" x14ac:dyDescent="0.3">
      <c r="C16" s="170"/>
      <c r="D16" s="170"/>
      <c r="E16" s="170"/>
      <c r="F16" s="170"/>
      <c r="G16" s="170"/>
      <c r="H16" s="170"/>
      <c r="I16" s="296" t="s">
        <v>232</v>
      </c>
      <c r="J16" s="170"/>
      <c r="K16" s="170"/>
      <c r="L16" s="170"/>
      <c r="M16" s="170"/>
    </row>
    <row r="17" spans="1:16" ht="20.100000000000001" customHeight="1" x14ac:dyDescent="0.3">
      <c r="A17" s="262"/>
      <c r="C17" s="170"/>
      <c r="D17" s="170"/>
      <c r="E17" s="170"/>
      <c r="F17" s="170"/>
      <c r="G17" s="170"/>
      <c r="H17" s="170"/>
      <c r="I17" s="176" t="s">
        <v>234</v>
      </c>
      <c r="J17" s="170"/>
      <c r="K17" s="170"/>
      <c r="L17" s="170"/>
      <c r="M17" s="170"/>
    </row>
    <row r="18" spans="1:16" ht="20.100000000000001" customHeight="1" x14ac:dyDescent="0.3">
      <c r="A18" s="262"/>
      <c r="C18" s="170"/>
      <c r="D18" s="170"/>
      <c r="E18" s="170"/>
      <c r="F18" s="170"/>
      <c r="G18" s="170"/>
      <c r="H18" s="170"/>
      <c r="I18" s="176" t="s">
        <v>236</v>
      </c>
      <c r="J18" s="170"/>
      <c r="K18" s="170"/>
      <c r="L18" s="170"/>
      <c r="M18" s="170"/>
    </row>
    <row r="19" spans="1:16" ht="20.100000000000001" customHeight="1" x14ac:dyDescent="0.3">
      <c r="A19" s="262"/>
      <c r="C19" s="170"/>
      <c r="D19" s="170"/>
      <c r="E19" s="170"/>
      <c r="F19" s="170"/>
      <c r="G19" s="170"/>
      <c r="H19" s="170"/>
      <c r="I19" s="186" t="s">
        <v>235</v>
      </c>
      <c r="J19" s="170"/>
      <c r="K19" s="170"/>
      <c r="L19" s="170"/>
      <c r="M19" s="170"/>
    </row>
    <row r="20" spans="1:16" ht="20.100000000000001" customHeight="1" x14ac:dyDescent="0.25">
      <c r="A20" s="262"/>
      <c r="C20" s="170"/>
      <c r="D20" s="170"/>
      <c r="E20" s="170"/>
      <c r="F20" s="170"/>
      <c r="G20" s="170"/>
      <c r="H20" s="170"/>
      <c r="I20" s="188" t="s">
        <v>270</v>
      </c>
      <c r="J20" s="170"/>
      <c r="K20" s="170"/>
      <c r="L20" s="170"/>
      <c r="M20" s="170"/>
    </row>
    <row r="21" spans="1:16" ht="20.100000000000001" customHeight="1" x14ac:dyDescent="0.3">
      <c r="A21" s="262"/>
      <c r="C21" s="170"/>
      <c r="D21" s="170"/>
      <c r="E21" s="170"/>
      <c r="F21" s="170"/>
      <c r="G21" s="170"/>
      <c r="H21" s="170"/>
      <c r="I21" s="176"/>
      <c r="J21" s="170"/>
      <c r="K21" s="170"/>
      <c r="L21" s="170"/>
      <c r="M21" s="170"/>
    </row>
    <row r="22" spans="1:16" ht="20.100000000000001" customHeight="1" x14ac:dyDescent="0.25">
      <c r="C22" s="405" t="s">
        <v>612</v>
      </c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7"/>
    </row>
    <row r="23" spans="1:16" ht="20.100000000000001" customHeight="1" x14ac:dyDescent="0.3">
      <c r="B23" s="189" t="s">
        <v>611</v>
      </c>
      <c r="C23" s="408"/>
      <c r="D23" s="409"/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10"/>
    </row>
    <row r="24" spans="1:16" ht="20.100000000000001" customHeight="1" x14ac:dyDescent="0.25">
      <c r="C24" s="411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3"/>
    </row>
    <row r="32" spans="1:16" ht="20.100000000000001" customHeight="1" x14ac:dyDescent="0.25">
      <c r="B32" s="190"/>
      <c r="C32" s="404"/>
      <c r="D32" s="404"/>
      <c r="E32" s="404"/>
      <c r="F32" s="404"/>
    </row>
    <row r="33" spans="2:6" ht="20.100000000000001" customHeight="1" x14ac:dyDescent="0.25">
      <c r="B33" s="185"/>
      <c r="C33" s="191"/>
      <c r="D33" s="191"/>
      <c r="E33" s="191"/>
      <c r="F33" s="191"/>
    </row>
    <row r="34" spans="2:6" ht="20.100000000000001" customHeight="1" x14ac:dyDescent="0.25">
      <c r="B34" s="185"/>
      <c r="C34" s="403"/>
      <c r="D34" s="403"/>
      <c r="E34" s="403"/>
      <c r="F34" s="403"/>
    </row>
    <row r="35" spans="2:6" ht="20.100000000000001" customHeight="1" x14ac:dyDescent="0.25">
      <c r="B35" s="185"/>
      <c r="C35" s="191"/>
      <c r="D35" s="191"/>
      <c r="E35" s="191"/>
      <c r="F35" s="191"/>
    </row>
    <row r="36" spans="2:6" ht="20.100000000000001" customHeight="1" x14ac:dyDescent="0.25">
      <c r="B36" s="185"/>
      <c r="C36" s="403"/>
      <c r="D36" s="403"/>
      <c r="E36" s="403"/>
      <c r="F36" s="403"/>
    </row>
    <row r="37" spans="2:6" ht="20.100000000000001" customHeight="1" x14ac:dyDescent="0.25">
      <c r="C37" s="403"/>
      <c r="D37" s="403"/>
      <c r="E37" s="403"/>
      <c r="F37" s="40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F12" sqref="F12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540" t="s">
        <v>23</v>
      </c>
      <c r="C1" s="540"/>
      <c r="D1" s="540"/>
      <c r="E1" s="540"/>
      <c r="F1" s="540"/>
      <c r="G1" s="540"/>
      <c r="H1" s="540"/>
      <c r="I1" s="29"/>
    </row>
    <row r="2" spans="1:10" ht="18" x14ac:dyDescent="0.2">
      <c r="A2" s="30"/>
      <c r="B2" s="543" t="s">
        <v>22</v>
      </c>
      <c r="C2" s="543"/>
      <c r="D2" s="543"/>
      <c r="E2" s="543"/>
      <c r="F2" s="543"/>
      <c r="G2" s="543"/>
      <c r="H2" s="543"/>
      <c r="I2" s="29"/>
    </row>
    <row r="3" spans="1:10" ht="15.75" x14ac:dyDescent="0.2">
      <c r="A3" s="9" t="s">
        <v>40</v>
      </c>
      <c r="B3" s="10" t="s">
        <v>36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40</v>
      </c>
      <c r="B4" s="10" t="s">
        <v>29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40</v>
      </c>
      <c r="B5" s="13" t="s">
        <v>31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541" t="str">
        <f>"CAC AGENDA -  " &amp; TEXT(Parameters!B4,"dddd yyyy-mm-dd") &amp; " 18:00 - 19:30"</f>
        <v>CAC AGENDA -  Sunday 2014-05-11 18:00 - 19:30</v>
      </c>
      <c r="B7" s="541"/>
      <c r="C7" s="541"/>
      <c r="D7" s="541"/>
      <c r="E7" s="541"/>
      <c r="F7" s="541"/>
      <c r="G7" s="541"/>
      <c r="H7" s="541"/>
      <c r="I7" s="541"/>
      <c r="J7" s="8"/>
    </row>
    <row r="8" spans="1:10" ht="20.25" x14ac:dyDescent="0.2">
      <c r="A8" s="303"/>
      <c r="B8" s="304"/>
      <c r="C8" s="304"/>
      <c r="D8" s="304"/>
      <c r="E8" s="304"/>
      <c r="F8" s="304"/>
      <c r="G8" s="15"/>
      <c r="H8" s="305" t="s">
        <v>80</v>
      </c>
      <c r="I8" s="21" t="s">
        <v>27</v>
      </c>
    </row>
    <row r="9" spans="1:10" ht="20.25" x14ac:dyDescent="0.2">
      <c r="A9" s="303"/>
      <c r="B9" s="306"/>
      <c r="C9" s="17">
        <v>1</v>
      </c>
      <c r="D9" s="307"/>
      <c r="E9" s="307" t="s">
        <v>30</v>
      </c>
      <c r="F9" s="1" t="s">
        <v>279</v>
      </c>
      <c r="G9" s="15"/>
      <c r="H9" s="308">
        <f>TIME(18,30,0)</f>
        <v>0.77083333333333337</v>
      </c>
      <c r="I9" s="309">
        <v>5</v>
      </c>
    </row>
    <row r="10" spans="1:10" ht="15" customHeight="1" x14ac:dyDescent="0.2">
      <c r="A10" s="303"/>
      <c r="B10" s="306"/>
      <c r="C10" s="1">
        <f t="shared" ref="C10:C15" si="0">C9+1</f>
        <v>2</v>
      </c>
      <c r="D10" s="1" t="s">
        <v>43</v>
      </c>
      <c r="E10" s="310" t="s">
        <v>25</v>
      </c>
      <c r="F10" s="1" t="s">
        <v>279</v>
      </c>
      <c r="G10" s="15"/>
      <c r="H10" s="16">
        <f t="shared" ref="H10:H15" si="1">H9+TIME(0,I9,0)</f>
        <v>0.77430555555555558</v>
      </c>
      <c r="I10" s="309">
        <v>10</v>
      </c>
    </row>
    <row r="11" spans="1:10" ht="20.25" x14ac:dyDescent="0.2">
      <c r="A11" s="303"/>
      <c r="B11" s="306"/>
      <c r="C11" s="1">
        <f t="shared" si="0"/>
        <v>3</v>
      </c>
      <c r="D11" s="1" t="s">
        <v>43</v>
      </c>
      <c r="E11" s="307" t="s">
        <v>24</v>
      </c>
      <c r="F11" s="1" t="s">
        <v>3</v>
      </c>
      <c r="G11" s="15"/>
      <c r="H11" s="16">
        <f t="shared" si="1"/>
        <v>0.78125</v>
      </c>
      <c r="I11" s="309">
        <v>80</v>
      </c>
    </row>
    <row r="12" spans="1:10" ht="20.25" x14ac:dyDescent="0.2">
      <c r="A12" s="303"/>
      <c r="B12" s="306"/>
      <c r="C12" s="1">
        <f t="shared" si="0"/>
        <v>4</v>
      </c>
      <c r="D12" s="1" t="s">
        <v>43</v>
      </c>
      <c r="E12" s="307" t="s">
        <v>89</v>
      </c>
      <c r="F12" s="1" t="s">
        <v>71</v>
      </c>
      <c r="G12" s="15"/>
      <c r="H12" s="16">
        <f t="shared" si="1"/>
        <v>0.83680555555555558</v>
      </c>
      <c r="I12" s="309">
        <v>15</v>
      </c>
    </row>
    <row r="13" spans="1:10" ht="20.25" x14ac:dyDescent="0.2">
      <c r="A13" s="303"/>
      <c r="B13" s="306"/>
      <c r="C13" s="1">
        <f t="shared" si="0"/>
        <v>5</v>
      </c>
      <c r="D13" s="1" t="s">
        <v>43</v>
      </c>
      <c r="E13" s="307" t="s">
        <v>87</v>
      </c>
      <c r="F13" s="1" t="s">
        <v>279</v>
      </c>
      <c r="G13" s="15"/>
      <c r="H13" s="16">
        <f t="shared" si="1"/>
        <v>0.84722222222222221</v>
      </c>
      <c r="I13" s="309">
        <v>10</v>
      </c>
    </row>
    <row r="14" spans="1:10" s="143" customFormat="1" ht="20.25" x14ac:dyDescent="0.2">
      <c r="A14" s="303"/>
      <c r="B14" s="306"/>
      <c r="C14" s="1">
        <f t="shared" si="0"/>
        <v>6</v>
      </c>
      <c r="D14" s="1" t="s">
        <v>12</v>
      </c>
      <c r="E14" s="307" t="s">
        <v>274</v>
      </c>
      <c r="F14" s="1" t="s">
        <v>279</v>
      </c>
      <c r="G14" s="15"/>
      <c r="H14" s="16">
        <f t="shared" si="1"/>
        <v>0.85416666666666663</v>
      </c>
      <c r="I14" s="309">
        <v>30</v>
      </c>
    </row>
    <row r="15" spans="1:10" ht="20.25" x14ac:dyDescent="0.2">
      <c r="A15" s="303"/>
      <c r="B15" s="306"/>
      <c r="C15" s="311">
        <f t="shared" si="0"/>
        <v>7</v>
      </c>
      <c r="D15" s="1" t="s">
        <v>42</v>
      </c>
      <c r="E15" s="307" t="s">
        <v>41</v>
      </c>
      <c r="F15" s="1"/>
      <c r="G15" s="15"/>
      <c r="H15" s="16">
        <f t="shared" si="1"/>
        <v>0.875</v>
      </c>
      <c r="I15" s="309" t="s">
        <v>38</v>
      </c>
    </row>
    <row r="18" spans="1:9" ht="18" x14ac:dyDescent="0.25">
      <c r="A18" s="541" t="str">
        <f>"CAC AGENDA -  " &amp; TEXT(Parameters!B4+4,"dddd yyyy-mm-dd") &amp; " 19:30 - 21:30"</f>
        <v>CAC AGENDA -  Thursday 2014-05-15 19:30 - 21:30</v>
      </c>
      <c r="B18" s="542"/>
      <c r="C18" s="542"/>
      <c r="D18" s="542"/>
      <c r="E18" s="542"/>
      <c r="F18" s="542"/>
      <c r="G18" s="542"/>
      <c r="H18" s="542"/>
      <c r="I18" s="542"/>
    </row>
    <row r="19" spans="1:9" ht="20.25" x14ac:dyDescent="0.2">
      <c r="A19" s="303"/>
      <c r="B19" s="304"/>
      <c r="C19" s="304"/>
      <c r="D19" s="304"/>
      <c r="E19" s="304"/>
      <c r="F19" s="304"/>
      <c r="G19" s="15"/>
      <c r="H19" s="305" t="s">
        <v>80</v>
      </c>
      <c r="I19" s="21" t="s">
        <v>27</v>
      </c>
    </row>
    <row r="20" spans="1:9" ht="20.25" x14ac:dyDescent="0.2">
      <c r="A20" s="303"/>
      <c r="B20" s="306"/>
      <c r="C20" s="17">
        <v>1</v>
      </c>
      <c r="D20" s="307"/>
      <c r="E20" s="307" t="s">
        <v>30</v>
      </c>
      <c r="F20" s="1" t="s">
        <v>279</v>
      </c>
      <c r="G20" s="15"/>
      <c r="H20" s="308">
        <f>TIME(19,30,0)</f>
        <v>0.8125</v>
      </c>
      <c r="I20" s="309">
        <v>5</v>
      </c>
    </row>
    <row r="21" spans="1:9" ht="20.25" x14ac:dyDescent="0.2">
      <c r="A21" s="303"/>
      <c r="B21" s="306"/>
      <c r="C21" s="1">
        <f>C20+1</f>
        <v>2</v>
      </c>
      <c r="D21" s="1" t="s">
        <v>43</v>
      </c>
      <c r="E21" s="310" t="s">
        <v>15</v>
      </c>
      <c r="F21" s="1" t="s">
        <v>273</v>
      </c>
      <c r="G21" s="15"/>
      <c r="H21" s="16">
        <f>H20+TIME(0,I20,0)</f>
        <v>0.81597222222222221</v>
      </c>
      <c r="I21" s="309">
        <v>20</v>
      </c>
    </row>
    <row r="22" spans="1:9" ht="20.25" x14ac:dyDescent="0.2">
      <c r="A22" s="303"/>
      <c r="B22" s="306"/>
      <c r="C22" s="1">
        <f>C21+1</f>
        <v>3</v>
      </c>
      <c r="D22" s="1" t="s">
        <v>43</v>
      </c>
      <c r="E22" s="307" t="s">
        <v>19</v>
      </c>
      <c r="F22" s="1" t="s">
        <v>273</v>
      </c>
      <c r="G22" s="15"/>
      <c r="H22" s="16">
        <f>H21+TIME(0,I21,0)</f>
        <v>0.82986111111111105</v>
      </c>
      <c r="I22" s="309">
        <v>20</v>
      </c>
    </row>
    <row r="23" spans="1:9" ht="20.25" x14ac:dyDescent="0.2">
      <c r="A23" s="303"/>
      <c r="B23" s="306"/>
      <c r="C23" s="1">
        <f>C22+1</f>
        <v>4</v>
      </c>
      <c r="D23" s="1" t="s">
        <v>43</v>
      </c>
      <c r="E23" s="307" t="s">
        <v>16</v>
      </c>
      <c r="F23" s="1" t="s">
        <v>113</v>
      </c>
      <c r="G23" s="15"/>
      <c r="H23" s="16">
        <f>H22+TIME(0,I22,0)</f>
        <v>0.84374999999999989</v>
      </c>
      <c r="I23" s="309">
        <v>40</v>
      </c>
    </row>
    <row r="24" spans="1:9" ht="20.25" x14ac:dyDescent="0.2">
      <c r="A24" s="303"/>
      <c r="B24" s="306"/>
      <c r="C24" s="1">
        <f>C23+1</f>
        <v>5</v>
      </c>
      <c r="D24" s="1" t="s">
        <v>43</v>
      </c>
      <c r="E24" s="307" t="s">
        <v>613</v>
      </c>
      <c r="F24" s="1" t="s">
        <v>279</v>
      </c>
      <c r="G24" s="15"/>
      <c r="H24" s="16">
        <f>H23+TIME(0,I23,0)</f>
        <v>0.87152777777777768</v>
      </c>
      <c r="I24" s="309">
        <v>0</v>
      </c>
    </row>
    <row r="25" spans="1:9" ht="20.25" x14ac:dyDescent="0.2">
      <c r="A25" s="303"/>
      <c r="B25" s="306"/>
      <c r="C25" s="1">
        <f>C24+1</f>
        <v>6</v>
      </c>
      <c r="D25" s="1" t="s">
        <v>20</v>
      </c>
      <c r="E25" s="307" t="s">
        <v>41</v>
      </c>
      <c r="F25" s="1" t="s">
        <v>279</v>
      </c>
      <c r="G25" s="15"/>
      <c r="H25" s="16">
        <f>H24+TIME(0,I24,0)</f>
        <v>0.87152777777777768</v>
      </c>
      <c r="I25" s="309" t="s">
        <v>38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8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143" customFormat="1" x14ac:dyDescent="0.2">
      <c r="A1" s="192" t="s">
        <v>245</v>
      </c>
      <c r="B1" s="192" t="s">
        <v>155</v>
      </c>
    </row>
    <row r="2" spans="1:2" x14ac:dyDescent="0.2">
      <c r="A2" s="192" t="s">
        <v>243</v>
      </c>
      <c r="B2" t="s">
        <v>156</v>
      </c>
    </row>
    <row r="3" spans="1:2" ht="13.5" thickBot="1" x14ac:dyDescent="0.25">
      <c r="A3" s="192" t="s">
        <v>244</v>
      </c>
      <c r="B3" t="s">
        <v>157</v>
      </c>
    </row>
    <row r="4" spans="1:2" s="143" customFormat="1" x14ac:dyDescent="0.2">
      <c r="A4" s="143" t="s">
        <v>239</v>
      </c>
      <c r="B4" s="263">
        <v>41770</v>
      </c>
    </row>
    <row r="5" spans="1:2" s="143" customFormat="1" x14ac:dyDescent="0.2">
      <c r="A5" s="267" t="s">
        <v>242</v>
      </c>
      <c r="B5" s="264">
        <f>B4+1</f>
        <v>41771</v>
      </c>
    </row>
    <row r="6" spans="1:2" s="143" customFormat="1" ht="13.5" thickBot="1" x14ac:dyDescent="0.25">
      <c r="A6" s="265" t="s">
        <v>240</v>
      </c>
      <c r="B6" s="266">
        <v>6</v>
      </c>
    </row>
    <row r="7" spans="1:2" s="143" customFormat="1" x14ac:dyDescent="0.2">
      <c r="A7" s="265" t="s">
        <v>241</v>
      </c>
      <c r="B7" s="263">
        <f>B4+B6-1</f>
        <v>41775</v>
      </c>
    </row>
    <row r="8" spans="1:2" x14ac:dyDescent="0.2">
      <c r="A8" t="s">
        <v>238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414" t="str">
        <f>Parameters!B1</f>
        <v>145th IEEE 802.11 WIRELESS LOCAL AREA NETWORKS SESSION</v>
      </c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6"/>
      <c r="IS2" s="2" t="s">
        <v>32</v>
      </c>
    </row>
    <row r="3" spans="2:253" ht="15.75" customHeight="1" x14ac:dyDescent="0.2">
      <c r="B3" s="417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9"/>
    </row>
    <row r="4" spans="2:253" ht="15.75" customHeight="1" x14ac:dyDescent="0.2">
      <c r="B4" s="420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2"/>
    </row>
    <row r="5" spans="2:253" ht="21" customHeight="1" x14ac:dyDescent="0.2">
      <c r="B5" s="423" t="str">
        <f>Parameters!B2</f>
        <v>Hilton Waikoloa Village - Waikoloa - Hawaii, USA</v>
      </c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</row>
    <row r="6" spans="2:253" ht="15.75" customHeight="1" x14ac:dyDescent="0.2">
      <c r="B6" s="424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</row>
    <row r="7" spans="2:253" ht="15.75" customHeight="1" x14ac:dyDescent="0.2">
      <c r="B7" s="426" t="str">
        <f>Parameters!B3</f>
        <v>May 11-16, 2014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</row>
    <row r="8" spans="2:253" ht="15.75" customHeight="1" x14ac:dyDescent="0.2">
      <c r="B8" s="426"/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426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425" t="s">
        <v>28</v>
      </c>
      <c r="C25" s="425"/>
      <c r="D25" s="425"/>
      <c r="E25" s="425"/>
      <c r="F25" s="425"/>
      <c r="G25" s="425"/>
      <c r="H25" s="425"/>
      <c r="I25" s="425"/>
      <c r="J25" s="425"/>
      <c r="K25" s="425"/>
      <c r="L25" s="425"/>
      <c r="M25" s="425"/>
      <c r="N25" s="425"/>
      <c r="O25" s="425"/>
      <c r="P25" s="425"/>
    </row>
    <row r="26" spans="2:21" ht="15.75" customHeight="1" x14ac:dyDescent="0.2">
      <c r="B26" s="425"/>
      <c r="C26" s="425"/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5"/>
      <c r="P26" s="425"/>
    </row>
    <row r="27" spans="2:21" ht="15.75" customHeight="1" x14ac:dyDescent="0.2">
      <c r="B27" s="424" t="s">
        <v>299</v>
      </c>
      <c r="C27" s="424"/>
      <c r="D27" s="424"/>
      <c r="E27" s="424"/>
      <c r="F27" s="424"/>
      <c r="G27" s="424"/>
      <c r="H27" s="424"/>
      <c r="I27" s="424"/>
      <c r="J27" s="430"/>
      <c r="K27" s="430"/>
      <c r="L27" s="427" t="str">
        <f>Title!C14</f>
        <v>adrian.p.stephens@ieee.org</v>
      </c>
      <c r="M27" s="428"/>
      <c r="N27" s="428"/>
      <c r="O27" s="428"/>
      <c r="P27" s="428"/>
      <c r="Q27" s="428"/>
      <c r="R27" s="428"/>
    </row>
    <row r="28" spans="2:21" ht="15.75" customHeight="1" x14ac:dyDescent="0.2">
      <c r="B28" s="431"/>
      <c r="C28" s="431"/>
      <c r="D28" s="431"/>
      <c r="E28" s="431"/>
      <c r="F28" s="431"/>
      <c r="G28" s="431"/>
      <c r="H28" s="431"/>
      <c r="I28" s="431"/>
      <c r="J28" s="430"/>
      <c r="K28" s="430"/>
      <c r="L28" s="429"/>
      <c r="M28" s="429"/>
      <c r="N28" s="429"/>
      <c r="O28" s="429"/>
      <c r="P28" s="429"/>
      <c r="Q28" s="429"/>
      <c r="R28" s="429"/>
    </row>
    <row r="29" spans="2:21" ht="15.75" customHeight="1" x14ac:dyDescent="0.2">
      <c r="B29" s="424" t="s">
        <v>117</v>
      </c>
      <c r="C29" s="424"/>
      <c r="D29" s="424"/>
      <c r="E29" s="424"/>
      <c r="F29" s="424"/>
      <c r="G29" s="424"/>
      <c r="H29" s="424"/>
      <c r="I29" s="424"/>
      <c r="J29" s="430"/>
      <c r="K29" s="430"/>
      <c r="L29" s="427" t="str">
        <f>Title!I14</f>
        <v>jrosdahl@ieee.org</v>
      </c>
      <c r="M29" s="428"/>
      <c r="N29" s="428"/>
      <c r="O29" s="428"/>
      <c r="P29" s="428"/>
      <c r="Q29" s="428"/>
      <c r="R29" s="428"/>
    </row>
    <row r="30" spans="2:21" ht="15.75" customHeight="1" x14ac:dyDescent="0.2">
      <c r="B30" s="431"/>
      <c r="C30" s="431"/>
      <c r="D30" s="431"/>
      <c r="E30" s="431"/>
      <c r="F30" s="431"/>
      <c r="G30" s="431"/>
      <c r="H30" s="431"/>
      <c r="I30" s="431"/>
      <c r="J30" s="430"/>
      <c r="K30" s="430"/>
      <c r="L30" s="429"/>
      <c r="M30" s="429"/>
      <c r="N30" s="429"/>
      <c r="O30" s="429"/>
      <c r="P30" s="429"/>
      <c r="Q30" s="429"/>
      <c r="R30" s="429"/>
    </row>
    <row r="31" spans="2:21" ht="15.75" customHeight="1" x14ac:dyDescent="0.2">
      <c r="B31" s="424" t="s">
        <v>159</v>
      </c>
      <c r="C31" s="424"/>
      <c r="D31" s="424"/>
      <c r="E31" s="424"/>
      <c r="F31" s="424"/>
      <c r="G31" s="424"/>
      <c r="H31" s="424"/>
      <c r="I31" s="424"/>
      <c r="J31" s="430"/>
      <c r="K31" s="430"/>
      <c r="L31" s="427" t="str">
        <f>Title!I20</f>
        <v>dstanley@arubanetworks.com</v>
      </c>
      <c r="M31" s="428"/>
      <c r="N31" s="428"/>
      <c r="O31" s="428"/>
      <c r="P31" s="428"/>
      <c r="Q31" s="428"/>
      <c r="R31" s="428"/>
    </row>
    <row r="32" spans="2:21" ht="15.75" customHeight="1" x14ac:dyDescent="0.2">
      <c r="B32" s="431"/>
      <c r="C32" s="431"/>
      <c r="D32" s="431"/>
      <c r="E32" s="431"/>
      <c r="F32" s="431"/>
      <c r="G32" s="431"/>
      <c r="H32" s="431"/>
      <c r="I32" s="431"/>
      <c r="J32" s="430"/>
      <c r="K32" s="430"/>
      <c r="L32" s="429"/>
      <c r="M32" s="429"/>
      <c r="N32" s="429"/>
      <c r="O32" s="429"/>
      <c r="P32" s="429"/>
      <c r="Q32" s="429"/>
      <c r="R32" s="429"/>
    </row>
    <row r="33" spans="10:18" ht="15.75" customHeight="1" x14ac:dyDescent="0.35">
      <c r="J33" s="36"/>
      <c r="K33" s="36"/>
      <c r="L33" s="297"/>
      <c r="M33" s="297"/>
      <c r="N33" s="297"/>
      <c r="O33" s="297"/>
      <c r="P33" s="298"/>
      <c r="Q33" s="298"/>
      <c r="R33" s="298"/>
    </row>
    <row r="34" spans="10:18" ht="15.75" customHeight="1" x14ac:dyDescent="0.2">
      <c r="L34" s="298"/>
      <c r="M34" s="298"/>
      <c r="N34" s="298"/>
      <c r="O34" s="298"/>
      <c r="P34" s="298"/>
      <c r="Q34" s="298"/>
      <c r="R34" s="29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3" zoomScale="80" zoomScaleNormal="80" workbookViewId="0"/>
  </sheetViews>
  <sheetFormatPr defaultRowHeight="12.75" x14ac:dyDescent="0.2"/>
  <cols>
    <col min="1" max="16384" width="9.140625" style="143"/>
  </cols>
  <sheetData>
    <row r="1" spans="2:15" s="2" customFormat="1" x14ac:dyDescent="0.2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4" spans="2:15" ht="13.15" customHeight="1" x14ac:dyDescent="0.2"/>
    <row r="6" spans="2:15" x14ac:dyDescent="0.2">
      <c r="M6" s="432"/>
    </row>
    <row r="7" spans="2:15" x14ac:dyDescent="0.2">
      <c r="M7" s="432"/>
    </row>
    <row r="8" spans="2:15" x14ac:dyDescent="0.2">
      <c r="M8" s="432"/>
    </row>
    <row r="9" spans="2:15" x14ac:dyDescent="0.2">
      <c r="M9" s="432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7" workbookViewId="0">
      <selection activeCell="B30" sqref="B30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15"/>
  </cols>
  <sheetData>
    <row r="1" spans="1:4" s="316" customFormat="1" ht="35.25" x14ac:dyDescent="0.5">
      <c r="A1" s="284" t="s">
        <v>246</v>
      </c>
      <c r="B1" s="284"/>
      <c r="C1" s="284"/>
      <c r="D1" s="284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433" t="s">
        <v>247</v>
      </c>
      <c r="B3" s="433"/>
      <c r="C3" s="268"/>
      <c r="D3" s="268"/>
    </row>
    <row r="4" spans="1:4" s="31" customFormat="1" x14ac:dyDescent="0.2">
      <c r="A4" s="268" t="s">
        <v>186</v>
      </c>
      <c r="B4" s="268" t="s">
        <v>187</v>
      </c>
      <c r="C4" s="268" t="s">
        <v>1</v>
      </c>
      <c r="D4" s="268" t="s">
        <v>188</v>
      </c>
    </row>
    <row r="5" spans="1:4" x14ac:dyDescent="0.2">
      <c r="A5" s="269" t="s">
        <v>189</v>
      </c>
      <c r="B5" s="269" t="s">
        <v>190</v>
      </c>
      <c r="C5" s="269" t="s">
        <v>191</v>
      </c>
      <c r="D5" s="270" t="s">
        <v>207</v>
      </c>
    </row>
    <row r="6" spans="1:4" x14ac:dyDescent="0.2">
      <c r="A6" s="271" t="s">
        <v>212</v>
      </c>
      <c r="B6" s="271" t="s">
        <v>205</v>
      </c>
      <c r="C6" s="271" t="s">
        <v>206</v>
      </c>
      <c r="D6" s="270" t="s">
        <v>208</v>
      </c>
    </row>
    <row r="7" spans="1:4" x14ac:dyDescent="0.2">
      <c r="A7" s="271" t="s">
        <v>209</v>
      </c>
      <c r="B7" s="271" t="s">
        <v>178</v>
      </c>
      <c r="C7" s="271" t="s">
        <v>210</v>
      </c>
      <c r="D7" s="270" t="s">
        <v>211</v>
      </c>
    </row>
    <row r="8" spans="1:4" x14ac:dyDescent="0.2">
      <c r="A8" s="271" t="s">
        <v>213</v>
      </c>
      <c r="B8" s="271" t="s">
        <v>214</v>
      </c>
      <c r="C8" s="271" t="s">
        <v>215</v>
      </c>
      <c r="D8" s="270" t="s">
        <v>216</v>
      </c>
    </row>
    <row r="9" spans="1:4" x14ac:dyDescent="0.2">
      <c r="A9" s="271" t="s">
        <v>217</v>
      </c>
      <c r="B9" s="271" t="s">
        <v>218</v>
      </c>
      <c r="C9" s="271" t="s">
        <v>215</v>
      </c>
      <c r="D9" s="270" t="s">
        <v>219</v>
      </c>
    </row>
    <row r="10" spans="1:4" x14ac:dyDescent="0.2">
      <c r="A10" s="271" t="s">
        <v>222</v>
      </c>
      <c r="B10" s="271" t="s">
        <v>221</v>
      </c>
      <c r="C10" s="271" t="s">
        <v>223</v>
      </c>
      <c r="D10" s="270" t="s">
        <v>224</v>
      </c>
    </row>
    <row r="11" spans="1:4" x14ac:dyDescent="0.2">
      <c r="A11" s="271" t="s">
        <v>91</v>
      </c>
      <c r="B11" s="271" t="s">
        <v>225</v>
      </c>
      <c r="C11" s="271" t="s">
        <v>226</v>
      </c>
      <c r="D11" s="270" t="s">
        <v>227</v>
      </c>
    </row>
    <row r="12" spans="1:4" x14ac:dyDescent="0.2">
      <c r="A12" s="271" t="s">
        <v>228</v>
      </c>
      <c r="B12" s="271" t="s">
        <v>229</v>
      </c>
      <c r="C12" s="271" t="s">
        <v>230</v>
      </c>
      <c r="D12" s="270" t="s">
        <v>231</v>
      </c>
    </row>
    <row r="14" spans="1:4" s="31" customFormat="1" x14ac:dyDescent="0.2">
      <c r="A14" s="277" t="s">
        <v>248</v>
      </c>
      <c r="B14" s="277"/>
      <c r="C14" s="277"/>
      <c r="D14" s="277"/>
    </row>
    <row r="15" spans="1:4" ht="15" x14ac:dyDescent="0.2">
      <c r="A15" s="294" t="s">
        <v>269</v>
      </c>
      <c r="B15" s="273"/>
      <c r="C15" s="272"/>
      <c r="D15" s="272"/>
    </row>
    <row r="16" spans="1:4" ht="15" x14ac:dyDescent="0.2">
      <c r="B16" s="35"/>
    </row>
    <row r="17" spans="1:4" s="31" customFormat="1" ht="15.75" x14ac:dyDescent="0.2">
      <c r="A17" s="278" t="s">
        <v>253</v>
      </c>
      <c r="B17" s="279"/>
      <c r="C17" s="278"/>
      <c r="D17" s="278"/>
    </row>
    <row r="18" spans="1:4" x14ac:dyDescent="0.2">
      <c r="A18" s="274" t="s">
        <v>249</v>
      </c>
      <c r="B18" s="276" t="s">
        <v>250</v>
      </c>
      <c r="C18" s="275"/>
      <c r="D18" s="275"/>
    </row>
    <row r="19" spans="1:4" x14ac:dyDescent="0.2">
      <c r="A19" s="274" t="s">
        <v>251</v>
      </c>
      <c r="B19" s="276" t="s">
        <v>252</v>
      </c>
      <c r="C19" s="275"/>
      <c r="D19" s="275"/>
    </row>
    <row r="20" spans="1:4" x14ac:dyDescent="0.2">
      <c r="A20" s="274" t="s">
        <v>254</v>
      </c>
      <c r="B20" s="276" t="s">
        <v>255</v>
      </c>
      <c r="C20" s="275"/>
      <c r="D20" s="275"/>
    </row>
    <row r="21" spans="1:4" x14ac:dyDescent="0.2">
      <c r="A21" s="274" t="s">
        <v>256</v>
      </c>
      <c r="B21" s="276" t="s">
        <v>257</v>
      </c>
      <c r="C21" s="275"/>
      <c r="D21" s="275"/>
    </row>
    <row r="22" spans="1:4" x14ac:dyDescent="0.2">
      <c r="A22" s="274" t="s">
        <v>258</v>
      </c>
      <c r="B22" s="276" t="s">
        <v>259</v>
      </c>
      <c r="C22" s="275"/>
      <c r="D22" s="275"/>
    </row>
    <row r="23" spans="1:4" x14ac:dyDescent="0.2">
      <c r="A23" s="274" t="s">
        <v>260</v>
      </c>
      <c r="B23" s="276" t="s">
        <v>261</v>
      </c>
      <c r="C23" s="275"/>
      <c r="D23" s="275"/>
    </row>
    <row r="24" spans="1:4" x14ac:dyDescent="0.2">
      <c r="B24" s="143"/>
    </row>
    <row r="25" spans="1:4" s="31" customFormat="1" x14ac:dyDescent="0.2">
      <c r="A25" s="283" t="s">
        <v>262</v>
      </c>
      <c r="B25" s="283"/>
      <c r="C25" s="283"/>
      <c r="D25" s="283"/>
    </row>
    <row r="26" spans="1:4" x14ac:dyDescent="0.2">
      <c r="A26" s="281" t="s">
        <v>283</v>
      </c>
      <c r="B26" s="282" t="s">
        <v>602</v>
      </c>
      <c r="C26" s="280"/>
      <c r="D26" s="280"/>
    </row>
    <row r="27" spans="1:4" x14ac:dyDescent="0.2">
      <c r="A27" s="281" t="s">
        <v>284</v>
      </c>
      <c r="B27" s="282" t="s">
        <v>594</v>
      </c>
      <c r="C27" s="280"/>
      <c r="D27" s="280"/>
    </row>
    <row r="28" spans="1:4" x14ac:dyDescent="0.2">
      <c r="A28" s="281" t="s">
        <v>285</v>
      </c>
      <c r="B28" s="282" t="s">
        <v>596</v>
      </c>
      <c r="C28" s="280"/>
      <c r="D28" s="280"/>
    </row>
    <row r="29" spans="1:4" x14ac:dyDescent="0.2">
      <c r="A29" s="281" t="s">
        <v>286</v>
      </c>
      <c r="B29" s="282" t="s">
        <v>595</v>
      </c>
      <c r="C29" s="280"/>
      <c r="D29" s="280"/>
    </row>
    <row r="30" spans="1:4" x14ac:dyDescent="0.2">
      <c r="A30" s="281" t="s">
        <v>19</v>
      </c>
      <c r="B30" s="282" t="s">
        <v>603</v>
      </c>
      <c r="C30" s="280"/>
      <c r="D30" s="280"/>
    </row>
    <row r="31" spans="1:4" x14ac:dyDescent="0.2">
      <c r="A31" s="281" t="s">
        <v>287</v>
      </c>
      <c r="B31" s="282" t="s">
        <v>604</v>
      </c>
      <c r="C31" s="280"/>
      <c r="D31" s="280"/>
    </row>
    <row r="32" spans="1:4" ht="14.25" x14ac:dyDescent="0.2">
      <c r="A32" s="281" t="s">
        <v>288</v>
      </c>
      <c r="B32" s="282" t="s">
        <v>597</v>
      </c>
      <c r="C32" s="280"/>
      <c r="D32" s="280"/>
    </row>
    <row r="33" spans="1:4" x14ac:dyDescent="0.2">
      <c r="A33" s="281" t="s">
        <v>289</v>
      </c>
      <c r="B33" s="282" t="s">
        <v>605</v>
      </c>
      <c r="C33" s="280"/>
      <c r="D33" s="280"/>
    </row>
    <row r="34" spans="1:4" ht="14.25" x14ac:dyDescent="0.2">
      <c r="A34" s="281" t="s">
        <v>290</v>
      </c>
      <c r="B34" s="282" t="s">
        <v>606</v>
      </c>
      <c r="C34" s="280"/>
      <c r="D34" s="280"/>
    </row>
    <row r="35" spans="1:4" x14ac:dyDescent="0.2">
      <c r="B35" s="321"/>
    </row>
    <row r="36" spans="1:4" s="333" customFormat="1" x14ac:dyDescent="0.2">
      <c r="A36" s="334" t="s">
        <v>293</v>
      </c>
      <c r="B36" s="332" t="s">
        <v>294</v>
      </c>
    </row>
  </sheetData>
  <sortState ref="A26:D33">
    <sortCondition ref="B26:B33"/>
  </sortState>
  <mergeCells count="1">
    <mergeCell ref="A3:B3"/>
  </mergeCells>
  <hyperlinks>
    <hyperlink ref="D5" r:id="rId1"/>
    <hyperlink ref="D6" r:id="rId2"/>
    <hyperlink ref="D7" r:id="rId3"/>
    <hyperlink ref="D8" r:id="rId4"/>
    <hyperlink ref="D9" r:id="rId5"/>
    <hyperlink ref="D10" r:id="rId6"/>
    <hyperlink ref="D11" r:id="rId7"/>
    <hyperlink ref="D12" r:id="rId8"/>
    <hyperlink ref="B18" r:id="rId9"/>
    <hyperlink ref="B19" r:id="rId10"/>
    <hyperlink ref="B20" r:id="rId11"/>
    <hyperlink ref="B21" r:id="rId12"/>
    <hyperlink ref="B22" r:id="rId13"/>
    <hyperlink ref="B23" r:id="rId14"/>
    <hyperlink ref="B31" r:id="rId15"/>
    <hyperlink ref="B30" r:id="rId16"/>
    <hyperlink ref="B26" r:id="rId17"/>
    <hyperlink ref="B33" r:id="rId18"/>
    <hyperlink ref="B34" r:id="rId19"/>
    <hyperlink ref="A15" location="'802.11 WG Agenda'!A1" display="Refer to the 802.11 WG Agenda for links to policy documents under which the session operates."/>
    <hyperlink ref="B36" r:id="rId20"/>
  </hyperlinks>
  <pageMargins left="0.7" right="0.7" top="0.75" bottom="0.75" header="0.3" footer="0.3"/>
  <pageSetup paperSize="9" orientation="portrait" horizontalDpi="1200" verticalDpi="1200"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98"/>
  <sheetViews>
    <sheetView zoomScale="70" zoomScaleNormal="70" workbookViewId="0">
      <selection activeCell="K18" sqref="K18:K21"/>
    </sheetView>
  </sheetViews>
  <sheetFormatPr defaultRowHeight="12.75" outlineLevelCol="1" x14ac:dyDescent="0.2"/>
  <cols>
    <col min="1" max="1" width="18.140625" style="75" customWidth="1" collapsed="1"/>
    <col min="2" max="2" width="33" hidden="1" customWidth="1" outlineLevel="1"/>
    <col min="3" max="3" width="9.140625" style="285"/>
    <col min="4" max="6" width="9.140625" style="286"/>
    <col min="7" max="7" width="9.140625" style="287" customWidth="1" collapsed="1"/>
    <col min="8" max="8" width="9.140625" hidden="1" customWidth="1" outlineLevel="1"/>
    <col min="9" max="9" width="10.85546875" customWidth="1"/>
    <col min="13" max="13" width="9.140625" customWidth="1" collapsed="1"/>
    <col min="14" max="14" width="9.140625" hidden="1" customWidth="1" outlineLevel="1"/>
    <col min="19" max="19" width="9.140625" customWidth="1" collapsed="1"/>
    <col min="20" max="20" width="9.140625" hidden="1" customWidth="1" outlineLevel="1"/>
    <col min="25" max="25" width="9.140625" customWidth="1" collapsed="1"/>
    <col min="26" max="26" width="9.140625" hidden="1" customWidth="1" outlineLevel="1"/>
    <col min="31" max="31" width="9.140625" style="142" customWidth="1" collapsed="1"/>
    <col min="32" max="32" width="9.140625" hidden="1" customWidth="1" outlineLevel="1"/>
    <col min="33" max="16384" width="9.140625" style="15"/>
  </cols>
  <sheetData>
    <row r="1" spans="1:32" ht="27.75" customHeight="1" x14ac:dyDescent="0.2">
      <c r="A1" s="516" t="str">
        <f>"Agenda R" &amp;Parameters!B8</f>
        <v>Agenda R5</v>
      </c>
      <c r="B1" s="517" t="str">
        <f>Parameters!B2</f>
        <v>Hilton Waikoloa Village - Waikoloa - Hawaii, USA</v>
      </c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  <c r="AA1" s="517"/>
      <c r="AB1" s="517"/>
      <c r="AC1" s="517"/>
      <c r="AD1" s="517"/>
      <c r="AE1" s="517"/>
      <c r="AF1" s="517"/>
    </row>
    <row r="2" spans="1:32" ht="20.25" customHeight="1" x14ac:dyDescent="0.2">
      <c r="A2" s="517"/>
      <c r="B2" s="319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</row>
    <row r="3" spans="1:32" ht="30" x14ac:dyDescent="0.2">
      <c r="A3" s="517"/>
      <c r="B3" s="469" t="str">
        <f>Parameters!B3</f>
        <v>May 11-16, 2014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</row>
    <row r="4" spans="1:32" ht="21" thickBot="1" x14ac:dyDescent="0.35">
      <c r="A4" s="144"/>
      <c r="B4" s="326" t="s">
        <v>85</v>
      </c>
      <c r="C4" s="327"/>
      <c r="D4" s="327"/>
      <c r="E4" s="327"/>
      <c r="F4" s="327"/>
      <c r="G4" s="327"/>
      <c r="H4" s="328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</row>
    <row r="5" spans="1:32" ht="20.25" x14ac:dyDescent="0.2">
      <c r="A5" s="317" t="s">
        <v>84</v>
      </c>
      <c r="B5" s="318">
        <f>Parameters!B4</f>
        <v>41770</v>
      </c>
      <c r="C5" s="488">
        <f>B5+1</f>
        <v>41771</v>
      </c>
      <c r="D5" s="489"/>
      <c r="E5" s="489"/>
      <c r="F5" s="489"/>
      <c r="G5" s="489"/>
      <c r="H5" s="490"/>
      <c r="I5" s="488">
        <f>B5+2</f>
        <v>41772</v>
      </c>
      <c r="J5" s="489"/>
      <c r="K5" s="489"/>
      <c r="L5" s="489"/>
      <c r="M5" s="489"/>
      <c r="N5" s="490"/>
      <c r="O5" s="488">
        <f>B5+3</f>
        <v>41773</v>
      </c>
      <c r="P5" s="489"/>
      <c r="Q5" s="489"/>
      <c r="R5" s="489"/>
      <c r="S5" s="489"/>
      <c r="T5" s="490"/>
      <c r="U5" s="488">
        <f>B5+4</f>
        <v>41774</v>
      </c>
      <c r="V5" s="489"/>
      <c r="W5" s="489"/>
      <c r="X5" s="489"/>
      <c r="Y5" s="489"/>
      <c r="Z5" s="490"/>
      <c r="AA5" s="488">
        <f>B5+5</f>
        <v>41775</v>
      </c>
      <c r="AB5" s="489"/>
      <c r="AC5" s="489"/>
      <c r="AD5" s="489"/>
      <c r="AE5" s="489"/>
      <c r="AF5" s="490"/>
    </row>
    <row r="6" spans="1:32" ht="27" customHeight="1" x14ac:dyDescent="0.25">
      <c r="A6" s="151" t="s">
        <v>33</v>
      </c>
      <c r="B6" s="153"/>
      <c r="C6" s="159"/>
      <c r="D6" s="153"/>
      <c r="E6" s="153"/>
      <c r="F6" s="153"/>
      <c r="G6" s="153"/>
      <c r="H6" s="160"/>
      <c r="I6" s="322" t="s">
        <v>166</v>
      </c>
      <c r="J6" s="501" t="s">
        <v>506</v>
      </c>
      <c r="K6" s="502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</row>
    <row r="7" spans="1:32" ht="15.75" customHeight="1" x14ac:dyDescent="0.2">
      <c r="A7" s="148" t="s">
        <v>75</v>
      </c>
      <c r="B7" s="146"/>
      <c r="C7" s="491" t="s">
        <v>263</v>
      </c>
      <c r="D7" s="492"/>
      <c r="E7" s="492"/>
      <c r="F7" s="492"/>
      <c r="G7" s="493"/>
      <c r="H7" s="494"/>
      <c r="I7" s="323"/>
      <c r="J7" s="521" t="s">
        <v>34</v>
      </c>
      <c r="K7" s="453" t="s">
        <v>10</v>
      </c>
      <c r="L7" s="324"/>
      <c r="M7" s="324"/>
      <c r="N7" s="325"/>
      <c r="O7" s="498" t="s">
        <v>86</v>
      </c>
      <c r="P7" s="440" t="s">
        <v>160</v>
      </c>
      <c r="Q7" s="453" t="s">
        <v>10</v>
      </c>
      <c r="R7" s="464" t="s">
        <v>9</v>
      </c>
      <c r="S7" s="154"/>
      <c r="T7" s="154"/>
      <c r="U7" s="526" t="s">
        <v>106</v>
      </c>
      <c r="V7" s="440" t="s">
        <v>160</v>
      </c>
      <c r="W7" s="457" t="s">
        <v>120</v>
      </c>
      <c r="X7" s="464" t="s">
        <v>9</v>
      </c>
      <c r="Y7" s="154"/>
      <c r="Z7" s="154"/>
      <c r="AA7" s="479" t="s">
        <v>162</v>
      </c>
      <c r="AB7" s="480"/>
      <c r="AC7" s="480"/>
      <c r="AD7" s="480"/>
      <c r="AE7" s="480"/>
      <c r="AF7" s="481"/>
    </row>
    <row r="8" spans="1:32" ht="15.75" customHeight="1" x14ac:dyDescent="0.2">
      <c r="A8" s="148" t="s">
        <v>74</v>
      </c>
      <c r="B8" s="146"/>
      <c r="C8" s="495"/>
      <c r="D8" s="496"/>
      <c r="E8" s="496"/>
      <c r="F8" s="496"/>
      <c r="G8" s="496"/>
      <c r="H8" s="497"/>
      <c r="I8" s="157"/>
      <c r="J8" s="522"/>
      <c r="K8" s="454"/>
      <c r="L8" s="154"/>
      <c r="M8" s="154"/>
      <c r="N8" s="158"/>
      <c r="O8" s="499"/>
      <c r="P8" s="441"/>
      <c r="Q8" s="454"/>
      <c r="R8" s="455"/>
      <c r="S8" s="154"/>
      <c r="T8" s="154"/>
      <c r="U8" s="524"/>
      <c r="V8" s="441"/>
      <c r="W8" s="458"/>
      <c r="X8" s="455"/>
      <c r="Y8" s="154"/>
      <c r="Z8" s="154"/>
      <c r="AA8" s="482"/>
      <c r="AB8" s="483"/>
      <c r="AC8" s="483"/>
      <c r="AD8" s="483"/>
      <c r="AE8" s="483"/>
      <c r="AF8" s="484"/>
    </row>
    <row r="9" spans="1:32" ht="15.75" customHeight="1" x14ac:dyDescent="0.2">
      <c r="A9" s="148" t="s">
        <v>72</v>
      </c>
      <c r="B9" s="146"/>
      <c r="C9" s="470" t="s">
        <v>264</v>
      </c>
      <c r="D9" s="471"/>
      <c r="E9" s="471"/>
      <c r="F9" s="471"/>
      <c r="G9" s="471"/>
      <c r="H9" s="472"/>
      <c r="I9" s="157"/>
      <c r="J9" s="522"/>
      <c r="K9" s="454"/>
      <c r="L9" s="154"/>
      <c r="M9" s="154"/>
      <c r="N9" s="158"/>
      <c r="O9" s="499"/>
      <c r="P9" s="441"/>
      <c r="Q9" s="454"/>
      <c r="R9" s="455"/>
      <c r="S9" s="154"/>
      <c r="T9" s="154"/>
      <c r="U9" s="524"/>
      <c r="V9" s="441"/>
      <c r="W9" s="458"/>
      <c r="X9" s="455"/>
      <c r="Y9" s="154"/>
      <c r="Z9" s="154"/>
      <c r="AA9" s="482"/>
      <c r="AB9" s="483"/>
      <c r="AC9" s="483"/>
      <c r="AD9" s="483"/>
      <c r="AE9" s="483"/>
      <c r="AF9" s="484"/>
    </row>
    <row r="10" spans="1:32" ht="15.75" customHeight="1" x14ac:dyDescent="0.2">
      <c r="A10" s="148" t="s">
        <v>73</v>
      </c>
      <c r="B10" s="146"/>
      <c r="C10" s="476"/>
      <c r="D10" s="477"/>
      <c r="E10" s="477"/>
      <c r="F10" s="477"/>
      <c r="G10" s="477"/>
      <c r="H10" s="478"/>
      <c r="I10" s="157"/>
      <c r="J10" s="523"/>
      <c r="K10" s="503"/>
      <c r="L10" s="154"/>
      <c r="M10" s="154"/>
      <c r="N10" s="158"/>
      <c r="O10" s="500"/>
      <c r="P10" s="442"/>
      <c r="Q10" s="503"/>
      <c r="R10" s="456"/>
      <c r="S10" s="154"/>
      <c r="T10" s="154"/>
      <c r="U10" s="525"/>
      <c r="V10" s="442"/>
      <c r="W10" s="459"/>
      <c r="X10" s="456"/>
      <c r="Y10" s="154"/>
      <c r="Z10" s="154"/>
      <c r="AA10" s="482"/>
      <c r="AB10" s="483"/>
      <c r="AC10" s="483"/>
      <c r="AD10" s="483"/>
      <c r="AE10" s="483"/>
      <c r="AF10" s="484"/>
    </row>
    <row r="11" spans="1:32" ht="27" customHeight="1" x14ac:dyDescent="0.2">
      <c r="A11" s="299" t="s">
        <v>58</v>
      </c>
      <c r="B11" s="146"/>
      <c r="C11" s="467" t="s">
        <v>37</v>
      </c>
      <c r="D11" s="467"/>
      <c r="E11" s="467"/>
      <c r="F11" s="467"/>
      <c r="G11" s="467"/>
      <c r="H11" s="467"/>
      <c r="I11" s="467" t="s">
        <v>37</v>
      </c>
      <c r="J11" s="467"/>
      <c r="K11" s="467"/>
      <c r="L11" s="467"/>
      <c r="M11" s="467"/>
      <c r="N11" s="467"/>
      <c r="O11" s="468" t="s">
        <v>37</v>
      </c>
      <c r="P11" s="467"/>
      <c r="Q11" s="467"/>
      <c r="R11" s="467"/>
      <c r="S11" s="467"/>
      <c r="T11" s="467"/>
      <c r="U11" s="467" t="s">
        <v>37</v>
      </c>
      <c r="V11" s="467"/>
      <c r="W11" s="467"/>
      <c r="X11" s="467"/>
      <c r="Y11" s="467"/>
      <c r="Z11" s="467"/>
      <c r="AA11" s="483"/>
      <c r="AB11" s="483"/>
      <c r="AC11" s="483"/>
      <c r="AD11" s="483"/>
      <c r="AE11" s="483"/>
      <c r="AF11" s="484"/>
    </row>
    <row r="12" spans="1:32" ht="15.75" customHeight="1" x14ac:dyDescent="0.2">
      <c r="A12" s="149" t="s">
        <v>57</v>
      </c>
      <c r="B12" s="146"/>
      <c r="C12" s="504" t="s">
        <v>114</v>
      </c>
      <c r="D12" s="440" t="s">
        <v>160</v>
      </c>
      <c r="E12" s="154"/>
      <c r="F12" s="457" t="s">
        <v>120</v>
      </c>
      <c r="G12" s="323"/>
      <c r="H12" s="154"/>
      <c r="I12" s="457" t="s">
        <v>120</v>
      </c>
      <c r="J12" s="440" t="s">
        <v>160</v>
      </c>
      <c r="K12" s="464" t="s">
        <v>9</v>
      </c>
      <c r="L12" s="443" t="s">
        <v>121</v>
      </c>
      <c r="M12" s="154"/>
      <c r="N12" s="158"/>
      <c r="O12" s="470" t="s">
        <v>161</v>
      </c>
      <c r="P12" s="471"/>
      <c r="Q12" s="471"/>
      <c r="R12" s="471"/>
      <c r="S12" s="471"/>
      <c r="T12" s="472"/>
      <c r="U12" s="450" t="s">
        <v>112</v>
      </c>
      <c r="V12" s="453" t="s">
        <v>10</v>
      </c>
      <c r="W12" s="457" t="s">
        <v>120</v>
      </c>
      <c r="X12" s="443" t="s">
        <v>121</v>
      </c>
      <c r="Y12" s="154"/>
      <c r="Z12" s="154"/>
      <c r="AA12" s="482"/>
      <c r="AB12" s="483"/>
      <c r="AC12" s="483"/>
      <c r="AD12" s="483"/>
      <c r="AE12" s="483"/>
      <c r="AF12" s="484"/>
    </row>
    <row r="13" spans="1:32" ht="15.75" customHeight="1" x14ac:dyDescent="0.2">
      <c r="A13" s="149" t="s">
        <v>59</v>
      </c>
      <c r="B13" s="146"/>
      <c r="C13" s="505"/>
      <c r="D13" s="441"/>
      <c r="E13" s="154"/>
      <c r="F13" s="458"/>
      <c r="G13" s="157"/>
      <c r="H13" s="154"/>
      <c r="I13" s="458"/>
      <c r="J13" s="441"/>
      <c r="K13" s="455"/>
      <c r="L13" s="444"/>
      <c r="M13" s="154"/>
      <c r="N13" s="158"/>
      <c r="O13" s="473"/>
      <c r="P13" s="474"/>
      <c r="Q13" s="474"/>
      <c r="R13" s="474"/>
      <c r="S13" s="474"/>
      <c r="T13" s="475"/>
      <c r="U13" s="451"/>
      <c r="V13" s="454"/>
      <c r="W13" s="458"/>
      <c r="X13" s="444"/>
      <c r="Y13" s="154"/>
      <c r="Z13" s="154"/>
      <c r="AA13" s="482"/>
      <c r="AB13" s="483"/>
      <c r="AC13" s="483"/>
      <c r="AD13" s="483"/>
      <c r="AE13" s="483"/>
      <c r="AF13" s="484"/>
    </row>
    <row r="14" spans="1:32" ht="15.75" customHeight="1" x14ac:dyDescent="0.2">
      <c r="A14" s="149" t="s">
        <v>60</v>
      </c>
      <c r="B14" s="146"/>
      <c r="C14" s="505"/>
      <c r="D14" s="441"/>
      <c r="E14" s="154"/>
      <c r="F14" s="458"/>
      <c r="G14" s="157"/>
      <c r="H14" s="154"/>
      <c r="I14" s="458"/>
      <c r="J14" s="441"/>
      <c r="K14" s="455"/>
      <c r="L14" s="444"/>
      <c r="M14" s="154"/>
      <c r="N14" s="158"/>
      <c r="O14" s="473"/>
      <c r="P14" s="474"/>
      <c r="Q14" s="474"/>
      <c r="R14" s="474"/>
      <c r="S14" s="474"/>
      <c r="T14" s="475"/>
      <c r="U14" s="451"/>
      <c r="V14" s="454"/>
      <c r="W14" s="458"/>
      <c r="X14" s="444"/>
      <c r="Y14" s="154"/>
      <c r="Z14" s="154"/>
      <c r="AA14" s="485"/>
      <c r="AB14" s="486"/>
      <c r="AC14" s="486"/>
      <c r="AD14" s="486"/>
      <c r="AE14" s="486"/>
      <c r="AF14" s="487"/>
    </row>
    <row r="15" spans="1:32" ht="15.75" customHeight="1" x14ac:dyDescent="0.2">
      <c r="A15" s="149" t="s">
        <v>61</v>
      </c>
      <c r="B15" s="146"/>
      <c r="C15" s="506"/>
      <c r="D15" s="442"/>
      <c r="E15" s="154"/>
      <c r="F15" s="459"/>
      <c r="G15" s="331"/>
      <c r="H15" s="154"/>
      <c r="I15" s="459"/>
      <c r="J15" s="442"/>
      <c r="K15" s="455"/>
      <c r="L15" s="444"/>
      <c r="M15" s="154"/>
      <c r="N15" s="158"/>
      <c r="O15" s="476"/>
      <c r="P15" s="477"/>
      <c r="Q15" s="477"/>
      <c r="R15" s="477"/>
      <c r="S15" s="477"/>
      <c r="T15" s="478"/>
      <c r="U15" s="452"/>
      <c r="V15" s="503"/>
      <c r="W15" s="459"/>
      <c r="X15" s="444"/>
      <c r="Y15" s="154"/>
      <c r="Z15" s="154"/>
      <c r="AA15" s="146"/>
      <c r="AB15" s="146"/>
      <c r="AC15" s="146"/>
      <c r="AD15" s="146"/>
      <c r="AE15" s="146"/>
      <c r="AF15" s="146"/>
    </row>
    <row r="16" spans="1:32" ht="15.75" customHeight="1" x14ac:dyDescent="0.2">
      <c r="A16" s="150" t="s">
        <v>78</v>
      </c>
      <c r="B16" s="146"/>
      <c r="C16" s="467" t="s">
        <v>70</v>
      </c>
      <c r="D16" s="467"/>
      <c r="E16" s="467"/>
      <c r="F16" s="467"/>
      <c r="G16" s="467"/>
      <c r="H16" s="467"/>
      <c r="I16" s="467" t="s">
        <v>70</v>
      </c>
      <c r="J16" s="467"/>
      <c r="K16" s="467"/>
      <c r="L16" s="467"/>
      <c r="M16" s="467"/>
      <c r="N16" s="467"/>
      <c r="O16" s="468" t="s">
        <v>70</v>
      </c>
      <c r="P16" s="467"/>
      <c r="Q16" s="467"/>
      <c r="R16" s="467"/>
      <c r="S16" s="467"/>
      <c r="T16" s="467"/>
      <c r="U16" s="467" t="s">
        <v>70</v>
      </c>
      <c r="V16" s="467"/>
      <c r="W16" s="467"/>
      <c r="X16" s="467"/>
      <c r="Y16" s="467"/>
      <c r="Z16" s="467"/>
      <c r="AA16" s="146"/>
      <c r="AB16" s="146"/>
      <c r="AC16" s="146"/>
      <c r="AD16" s="146"/>
      <c r="AE16" s="146"/>
      <c r="AF16" s="146"/>
    </row>
    <row r="17" spans="1:32" ht="15.75" customHeight="1" x14ac:dyDescent="0.2">
      <c r="A17" s="150" t="s">
        <v>79</v>
      </c>
      <c r="B17" s="146"/>
      <c r="C17" s="467"/>
      <c r="D17" s="467"/>
      <c r="E17" s="467"/>
      <c r="F17" s="467"/>
      <c r="G17" s="467"/>
      <c r="H17" s="467"/>
      <c r="I17" s="467"/>
      <c r="J17" s="467"/>
      <c r="K17" s="467"/>
      <c r="L17" s="467"/>
      <c r="M17" s="467"/>
      <c r="N17" s="467"/>
      <c r="O17" s="468"/>
      <c r="P17" s="467"/>
      <c r="Q17" s="467"/>
      <c r="R17" s="467"/>
      <c r="S17" s="467"/>
      <c r="T17" s="467"/>
      <c r="U17" s="467"/>
      <c r="V17" s="467"/>
      <c r="W17" s="467"/>
      <c r="X17" s="467"/>
      <c r="Y17" s="467"/>
      <c r="Z17" s="467"/>
      <c r="AA17" s="146"/>
      <c r="AB17" s="146"/>
      <c r="AC17" s="146"/>
      <c r="AD17" s="146"/>
      <c r="AE17" s="146"/>
      <c r="AF17" s="146"/>
    </row>
    <row r="18" spans="1:32" ht="15.75" customHeight="1" x14ac:dyDescent="0.2">
      <c r="A18" s="149" t="s">
        <v>123</v>
      </c>
      <c r="B18" s="146"/>
      <c r="C18" s="450" t="s">
        <v>112</v>
      </c>
      <c r="D18" s="453" t="s">
        <v>10</v>
      </c>
      <c r="E18" s="154"/>
      <c r="F18" s="443" t="s">
        <v>121</v>
      </c>
      <c r="G18" s="323"/>
      <c r="H18" s="158"/>
      <c r="I18" s="450" t="s">
        <v>112</v>
      </c>
      <c r="J18" s="453" t="s">
        <v>10</v>
      </c>
      <c r="K18" s="464" t="s">
        <v>9</v>
      </c>
      <c r="L18" s="436" t="s">
        <v>88</v>
      </c>
      <c r="M18" s="154"/>
      <c r="N18" s="158"/>
      <c r="O18" s="450" t="s">
        <v>112</v>
      </c>
      <c r="P18" s="453" t="s">
        <v>10</v>
      </c>
      <c r="Q18" s="443" t="s">
        <v>121</v>
      </c>
      <c r="R18" s="464" t="s">
        <v>9</v>
      </c>
      <c r="S18" s="154"/>
      <c r="T18" s="154"/>
      <c r="U18" s="465" t="s">
        <v>167</v>
      </c>
      <c r="V18" s="440" t="s">
        <v>160</v>
      </c>
      <c r="W18" s="154"/>
      <c r="X18" s="436" t="s">
        <v>88</v>
      </c>
      <c r="Y18" s="154"/>
      <c r="Z18" s="154"/>
      <c r="AA18" s="146"/>
      <c r="AB18" s="146"/>
      <c r="AC18" s="146"/>
      <c r="AD18" s="146"/>
      <c r="AE18" s="146"/>
      <c r="AF18" s="146"/>
    </row>
    <row r="19" spans="1:32" ht="15.75" customHeight="1" x14ac:dyDescent="0.2">
      <c r="A19" s="149" t="s">
        <v>124</v>
      </c>
      <c r="B19" s="146"/>
      <c r="C19" s="451"/>
      <c r="D19" s="454"/>
      <c r="E19" s="154"/>
      <c r="F19" s="444"/>
      <c r="G19" s="157"/>
      <c r="H19" s="158"/>
      <c r="I19" s="451"/>
      <c r="J19" s="454"/>
      <c r="K19" s="455"/>
      <c r="L19" s="437"/>
      <c r="M19" s="154"/>
      <c r="N19" s="158"/>
      <c r="O19" s="451"/>
      <c r="P19" s="454"/>
      <c r="Q19" s="444"/>
      <c r="R19" s="455"/>
      <c r="S19" s="154"/>
      <c r="T19" s="154"/>
      <c r="U19" s="466"/>
      <c r="V19" s="441"/>
      <c r="W19" s="154"/>
      <c r="X19" s="437"/>
      <c r="Y19" s="154"/>
      <c r="Z19" s="154"/>
      <c r="AA19" s="146"/>
      <c r="AB19" s="146"/>
      <c r="AC19" s="146"/>
      <c r="AD19" s="146"/>
      <c r="AE19" s="146"/>
      <c r="AF19" s="146"/>
    </row>
    <row r="20" spans="1:32" ht="15.75" customHeight="1" x14ac:dyDescent="0.2">
      <c r="A20" s="149" t="s">
        <v>125</v>
      </c>
      <c r="B20" s="146"/>
      <c r="C20" s="451"/>
      <c r="D20" s="454"/>
      <c r="E20" s="154"/>
      <c r="F20" s="444"/>
      <c r="G20" s="157"/>
      <c r="H20" s="158"/>
      <c r="I20" s="451"/>
      <c r="J20" s="454"/>
      <c r="K20" s="455"/>
      <c r="L20" s="437"/>
      <c r="M20" s="154"/>
      <c r="N20" s="158"/>
      <c r="O20" s="451"/>
      <c r="P20" s="454"/>
      <c r="Q20" s="444"/>
      <c r="R20" s="455"/>
      <c r="S20" s="154"/>
      <c r="T20" s="154"/>
      <c r="U20" s="466"/>
      <c r="V20" s="441"/>
      <c r="W20" s="154"/>
      <c r="X20" s="437"/>
      <c r="Y20" s="154"/>
      <c r="Z20" s="154"/>
      <c r="AA20" s="146"/>
      <c r="AB20" s="146"/>
      <c r="AC20" s="146"/>
      <c r="AD20" s="146"/>
      <c r="AE20" s="146"/>
      <c r="AF20" s="146"/>
    </row>
    <row r="21" spans="1:32" ht="16.5" customHeight="1" x14ac:dyDescent="0.2">
      <c r="A21" s="149" t="s">
        <v>127</v>
      </c>
      <c r="B21" s="146"/>
      <c r="C21" s="451"/>
      <c r="D21" s="454"/>
      <c r="E21" s="154"/>
      <c r="F21" s="444"/>
      <c r="G21" s="331"/>
      <c r="H21" s="158"/>
      <c r="I21" s="451"/>
      <c r="J21" s="454"/>
      <c r="K21" s="455"/>
      <c r="L21" s="437"/>
      <c r="M21" s="154"/>
      <c r="N21" s="158"/>
      <c r="O21" s="452"/>
      <c r="P21" s="454"/>
      <c r="Q21" s="444"/>
      <c r="R21" s="455"/>
      <c r="S21" s="154"/>
      <c r="T21" s="154"/>
      <c r="U21" s="466"/>
      <c r="V21" s="441"/>
      <c r="W21" s="154"/>
      <c r="X21" s="437"/>
      <c r="Y21" s="154"/>
      <c r="Z21" s="154"/>
      <c r="AA21" s="146"/>
      <c r="AB21" s="146"/>
      <c r="AC21" s="146"/>
      <c r="AD21" s="146"/>
      <c r="AE21" s="146"/>
      <c r="AF21" s="146"/>
    </row>
    <row r="22" spans="1:32" ht="25.5" x14ac:dyDescent="0.25">
      <c r="A22" s="300" t="s">
        <v>62</v>
      </c>
      <c r="B22" s="146"/>
      <c r="C22" s="467" t="s">
        <v>37</v>
      </c>
      <c r="D22" s="467"/>
      <c r="E22" s="467"/>
      <c r="F22" s="467"/>
      <c r="G22" s="467"/>
      <c r="H22" s="467"/>
      <c r="I22" s="467" t="s">
        <v>37</v>
      </c>
      <c r="J22" s="467"/>
      <c r="K22" s="467"/>
      <c r="L22" s="467"/>
      <c r="M22" s="467"/>
      <c r="N22" s="467"/>
      <c r="O22" s="468" t="s">
        <v>37</v>
      </c>
      <c r="P22" s="467"/>
      <c r="Q22" s="467"/>
      <c r="R22" s="467"/>
      <c r="S22" s="467"/>
      <c r="T22" s="467"/>
      <c r="U22" s="467" t="s">
        <v>37</v>
      </c>
      <c r="V22" s="467"/>
      <c r="W22" s="467"/>
      <c r="X22" s="467"/>
      <c r="Y22" s="467"/>
      <c r="Z22" s="467"/>
      <c r="AA22" s="146"/>
      <c r="AB22" s="314" t="s">
        <v>265</v>
      </c>
      <c r="AC22" s="315"/>
      <c r="AD22" s="315"/>
      <c r="AE22" s="315"/>
      <c r="AF22" s="146"/>
    </row>
    <row r="23" spans="1:32" ht="15.75" customHeight="1" x14ac:dyDescent="0.25">
      <c r="A23" s="149" t="s">
        <v>53</v>
      </c>
      <c r="B23" s="518" t="s">
        <v>165</v>
      </c>
      <c r="C23" s="451" t="s">
        <v>112</v>
      </c>
      <c r="D23" s="441" t="s">
        <v>160</v>
      </c>
      <c r="E23" s="455" t="s">
        <v>9</v>
      </c>
      <c r="F23" s="323"/>
      <c r="G23" s="462" t="s">
        <v>107</v>
      </c>
      <c r="H23" s="154"/>
      <c r="I23" s="451" t="s">
        <v>112</v>
      </c>
      <c r="J23" s="441" t="s">
        <v>160</v>
      </c>
      <c r="K23" s="154"/>
      <c r="L23" s="524" t="s">
        <v>106</v>
      </c>
      <c r="M23" s="462" t="s">
        <v>107</v>
      </c>
      <c r="N23" s="158"/>
      <c r="O23" s="154"/>
      <c r="P23" s="453" t="s">
        <v>10</v>
      </c>
      <c r="Q23" s="451" t="s">
        <v>112</v>
      </c>
      <c r="R23" s="154"/>
      <c r="S23" s="462" t="s">
        <v>107</v>
      </c>
      <c r="T23" s="154"/>
      <c r="U23" s="451" t="s">
        <v>112</v>
      </c>
      <c r="V23" s="453" t="s">
        <v>10</v>
      </c>
      <c r="W23" s="154"/>
      <c r="X23" s="455" t="s">
        <v>9</v>
      </c>
      <c r="Y23" s="154"/>
      <c r="Z23" s="154"/>
      <c r="AA23" s="146"/>
      <c r="AB23" s="315" t="s">
        <v>266</v>
      </c>
      <c r="AC23" s="315"/>
      <c r="AD23" s="315"/>
      <c r="AE23" s="315"/>
      <c r="AF23" s="146"/>
    </row>
    <row r="24" spans="1:32" ht="15.75" customHeight="1" x14ac:dyDescent="0.25">
      <c r="A24" s="149" t="s">
        <v>54</v>
      </c>
      <c r="B24" s="519"/>
      <c r="C24" s="451"/>
      <c r="D24" s="441"/>
      <c r="E24" s="455"/>
      <c r="F24" s="157"/>
      <c r="G24" s="462"/>
      <c r="H24" s="154"/>
      <c r="I24" s="451"/>
      <c r="J24" s="441"/>
      <c r="K24" s="154"/>
      <c r="L24" s="524"/>
      <c r="M24" s="462"/>
      <c r="N24" s="158"/>
      <c r="O24" s="154"/>
      <c r="P24" s="454"/>
      <c r="Q24" s="451"/>
      <c r="R24" s="154"/>
      <c r="S24" s="462"/>
      <c r="T24" s="154"/>
      <c r="U24" s="451"/>
      <c r="V24" s="454"/>
      <c r="W24" s="154"/>
      <c r="X24" s="455"/>
      <c r="Y24" s="154"/>
      <c r="Z24" s="154"/>
      <c r="AA24" s="146"/>
      <c r="AB24" s="315" t="s">
        <v>281</v>
      </c>
      <c r="AC24" s="315"/>
      <c r="AD24" s="315"/>
      <c r="AE24" s="315"/>
      <c r="AF24" s="146"/>
    </row>
    <row r="25" spans="1:32" ht="15.75" customHeight="1" x14ac:dyDescent="0.25">
      <c r="A25" s="149" t="s">
        <v>76</v>
      </c>
      <c r="B25" s="154"/>
      <c r="C25" s="451"/>
      <c r="D25" s="441"/>
      <c r="E25" s="455"/>
      <c r="F25" s="157"/>
      <c r="G25" s="462"/>
      <c r="H25" s="154"/>
      <c r="I25" s="451"/>
      <c r="J25" s="441"/>
      <c r="K25" s="154"/>
      <c r="L25" s="524"/>
      <c r="M25" s="462"/>
      <c r="N25" s="158"/>
      <c r="O25" s="154"/>
      <c r="P25" s="454"/>
      <c r="Q25" s="451"/>
      <c r="R25" s="154"/>
      <c r="S25" s="462"/>
      <c r="T25" s="154"/>
      <c r="U25" s="451"/>
      <c r="V25" s="454"/>
      <c r="W25" s="154"/>
      <c r="X25" s="455"/>
      <c r="Y25" s="154"/>
      <c r="Z25" s="154"/>
      <c r="AA25" s="146"/>
      <c r="AB25" s="315" t="s">
        <v>267</v>
      </c>
      <c r="AC25" s="315"/>
      <c r="AD25" s="315"/>
      <c r="AE25" s="315"/>
      <c r="AF25" s="146"/>
    </row>
    <row r="26" spans="1:32" ht="16.5" customHeight="1" x14ac:dyDescent="0.25">
      <c r="A26" s="149" t="s">
        <v>77</v>
      </c>
      <c r="B26" s="154"/>
      <c r="C26" s="452"/>
      <c r="D26" s="442"/>
      <c r="E26" s="456"/>
      <c r="F26" s="331"/>
      <c r="G26" s="463"/>
      <c r="H26" s="154"/>
      <c r="I26" s="452"/>
      <c r="J26" s="442"/>
      <c r="K26" s="154"/>
      <c r="L26" s="525"/>
      <c r="M26" s="463"/>
      <c r="N26" s="158"/>
      <c r="O26" s="154"/>
      <c r="P26" s="454"/>
      <c r="Q26" s="452"/>
      <c r="R26" s="154"/>
      <c r="S26" s="463"/>
      <c r="T26" s="154"/>
      <c r="U26" s="452"/>
      <c r="V26" s="454"/>
      <c r="W26" s="154"/>
      <c r="X26" s="456"/>
      <c r="Y26" s="154"/>
      <c r="Z26" s="154"/>
      <c r="AA26" s="146"/>
      <c r="AB26" s="315" t="s">
        <v>280</v>
      </c>
      <c r="AC26" s="315"/>
      <c r="AD26" s="315"/>
      <c r="AE26" s="315"/>
      <c r="AF26" s="146"/>
    </row>
    <row r="27" spans="1:32" ht="15.75" customHeight="1" x14ac:dyDescent="0.25">
      <c r="A27" s="150" t="s">
        <v>63</v>
      </c>
      <c r="B27" s="520" t="s">
        <v>164</v>
      </c>
      <c r="C27" s="507" t="s">
        <v>90</v>
      </c>
      <c r="D27" s="508"/>
      <c r="E27" s="508"/>
      <c r="F27" s="508"/>
      <c r="G27" s="508"/>
      <c r="H27" s="509"/>
      <c r="I27" s="467" t="s">
        <v>90</v>
      </c>
      <c r="J27" s="467"/>
      <c r="K27" s="467"/>
      <c r="L27" s="467"/>
      <c r="M27" s="467"/>
      <c r="N27" s="467"/>
      <c r="O27" s="155"/>
      <c r="P27" s="155"/>
      <c r="Q27" s="155"/>
      <c r="R27" s="155"/>
      <c r="S27" s="155"/>
      <c r="T27" s="155"/>
      <c r="U27" s="467" t="s">
        <v>90</v>
      </c>
      <c r="V27" s="467"/>
      <c r="W27" s="467"/>
      <c r="X27" s="467"/>
      <c r="Y27" s="467"/>
      <c r="Z27" s="467"/>
      <c r="AA27" s="146"/>
      <c r="AB27" s="315" t="s">
        <v>268</v>
      </c>
      <c r="AC27" s="315"/>
      <c r="AD27" s="315"/>
      <c r="AE27" s="315"/>
      <c r="AF27" s="146"/>
    </row>
    <row r="28" spans="1:32" ht="15.75" customHeight="1" x14ac:dyDescent="0.2">
      <c r="A28" s="150" t="s">
        <v>64</v>
      </c>
      <c r="B28" s="520"/>
      <c r="C28" s="507"/>
      <c r="D28" s="508"/>
      <c r="E28" s="508"/>
      <c r="F28" s="508"/>
      <c r="G28" s="508"/>
      <c r="H28" s="510"/>
      <c r="I28" s="467"/>
      <c r="J28" s="467"/>
      <c r="K28" s="467"/>
      <c r="L28" s="467"/>
      <c r="M28" s="467"/>
      <c r="N28" s="467"/>
      <c r="O28" s="479" t="s">
        <v>163</v>
      </c>
      <c r="P28" s="480"/>
      <c r="Q28" s="480"/>
      <c r="R28" s="480"/>
      <c r="S28" s="480"/>
      <c r="T28" s="481"/>
      <c r="U28" s="467"/>
      <c r="V28" s="467"/>
      <c r="W28" s="467"/>
      <c r="X28" s="467"/>
      <c r="Y28" s="467"/>
      <c r="Z28" s="467"/>
      <c r="AA28" s="146"/>
      <c r="AB28" s="514" t="s">
        <v>282</v>
      </c>
      <c r="AC28" s="514"/>
      <c r="AD28" s="514"/>
      <c r="AE28" s="514"/>
      <c r="AF28" s="146"/>
    </row>
    <row r="29" spans="1:32" ht="15.75" customHeight="1" x14ac:dyDescent="0.2">
      <c r="A29" s="150" t="s">
        <v>65</v>
      </c>
      <c r="B29" s="520"/>
      <c r="C29" s="511"/>
      <c r="D29" s="512"/>
      <c r="E29" s="512"/>
      <c r="F29" s="512"/>
      <c r="G29" s="512"/>
      <c r="H29" s="513"/>
      <c r="I29" s="467"/>
      <c r="J29" s="467"/>
      <c r="K29" s="467"/>
      <c r="L29" s="467"/>
      <c r="M29" s="467"/>
      <c r="N29" s="467"/>
      <c r="O29" s="482"/>
      <c r="P29" s="483"/>
      <c r="Q29" s="483"/>
      <c r="R29" s="483"/>
      <c r="S29" s="483"/>
      <c r="T29" s="484"/>
      <c r="U29" s="467"/>
      <c r="V29" s="467"/>
      <c r="W29" s="467"/>
      <c r="X29" s="467"/>
      <c r="Y29" s="467"/>
      <c r="Z29" s="467"/>
      <c r="AA29" s="146"/>
      <c r="AB29" s="514"/>
      <c r="AC29" s="514"/>
      <c r="AD29" s="514"/>
      <c r="AE29" s="514"/>
      <c r="AF29" s="146"/>
    </row>
    <row r="30" spans="1:32" ht="15.75" customHeight="1" x14ac:dyDescent="0.2">
      <c r="A30" s="149" t="s">
        <v>66</v>
      </c>
      <c r="B30" s="520"/>
      <c r="C30" s="157"/>
      <c r="D30" s="440" t="s">
        <v>160</v>
      </c>
      <c r="E30" s="154"/>
      <c r="F30" s="457" t="s">
        <v>120</v>
      </c>
      <c r="G30" s="323"/>
      <c r="H30" s="158"/>
      <c r="I30" s="157"/>
      <c r="J30" s="440" t="s">
        <v>160</v>
      </c>
      <c r="K30" s="453" t="s">
        <v>10</v>
      </c>
      <c r="L30" s="154"/>
      <c r="M30" s="154"/>
      <c r="N30" s="158"/>
      <c r="O30" s="482"/>
      <c r="P30" s="483"/>
      <c r="Q30" s="483"/>
      <c r="R30" s="483"/>
      <c r="S30" s="483"/>
      <c r="T30" s="484"/>
      <c r="U30" s="504" t="s">
        <v>164</v>
      </c>
      <c r="V30" s="154"/>
      <c r="W30" s="154"/>
      <c r="X30" s="154"/>
      <c r="Y30" s="154"/>
      <c r="Z30" s="154"/>
      <c r="AA30" s="146"/>
      <c r="AB30" s="146"/>
      <c r="AC30" s="146"/>
      <c r="AD30" s="146"/>
      <c r="AE30" s="146"/>
      <c r="AF30" s="146"/>
    </row>
    <row r="31" spans="1:32" ht="15.75" customHeight="1" x14ac:dyDescent="0.2">
      <c r="A31" s="149" t="s">
        <v>67</v>
      </c>
      <c r="B31" s="154"/>
      <c r="C31" s="157"/>
      <c r="D31" s="441"/>
      <c r="E31" s="154"/>
      <c r="F31" s="458"/>
      <c r="G31" s="157"/>
      <c r="H31" s="158"/>
      <c r="I31" s="157"/>
      <c r="J31" s="441"/>
      <c r="K31" s="454"/>
      <c r="L31" s="154"/>
      <c r="M31" s="154"/>
      <c r="N31" s="158"/>
      <c r="O31" s="485"/>
      <c r="P31" s="486"/>
      <c r="Q31" s="486"/>
      <c r="R31" s="486"/>
      <c r="S31" s="486"/>
      <c r="T31" s="487"/>
      <c r="U31" s="505"/>
      <c r="V31" s="154"/>
      <c r="W31" s="154"/>
      <c r="X31" s="154"/>
      <c r="Y31" s="154"/>
      <c r="Z31" s="154"/>
      <c r="AA31" s="146"/>
      <c r="AB31" s="146"/>
      <c r="AC31" s="146"/>
      <c r="AD31" s="146"/>
      <c r="AE31" s="146"/>
      <c r="AF31" s="146"/>
    </row>
    <row r="32" spans="1:32" ht="15.75" customHeight="1" x14ac:dyDescent="0.2">
      <c r="A32" s="149" t="s">
        <v>68</v>
      </c>
      <c r="B32" s="154"/>
      <c r="C32" s="157"/>
      <c r="D32" s="441"/>
      <c r="E32" s="154"/>
      <c r="F32" s="458"/>
      <c r="G32" s="157"/>
      <c r="H32" s="158"/>
      <c r="I32" s="157"/>
      <c r="J32" s="441"/>
      <c r="K32" s="454"/>
      <c r="L32" s="154"/>
      <c r="M32" s="154"/>
      <c r="N32" s="158"/>
      <c r="O32" s="154"/>
      <c r="P32" s="154"/>
      <c r="Q32" s="154"/>
      <c r="R32" s="154"/>
      <c r="S32" s="154"/>
      <c r="T32" s="154"/>
      <c r="U32" s="505"/>
      <c r="V32" s="154"/>
      <c r="W32" s="154"/>
      <c r="X32" s="154"/>
      <c r="Y32" s="154"/>
      <c r="Z32" s="154"/>
      <c r="AA32" s="146"/>
      <c r="AB32" s="146"/>
      <c r="AC32" s="146"/>
      <c r="AD32" s="146"/>
      <c r="AE32" s="146"/>
      <c r="AF32" s="146"/>
    </row>
    <row r="33" spans="1:32" ht="15.75" customHeight="1" x14ac:dyDescent="0.2">
      <c r="A33" s="149" t="s">
        <v>69</v>
      </c>
      <c r="B33" s="154"/>
      <c r="C33" s="157"/>
      <c r="D33" s="442"/>
      <c r="E33" s="154"/>
      <c r="F33" s="459"/>
      <c r="G33" s="157"/>
      <c r="H33" s="158"/>
      <c r="I33" s="157"/>
      <c r="J33" s="442"/>
      <c r="K33" s="454"/>
      <c r="L33" s="154"/>
      <c r="M33" s="154"/>
      <c r="N33" s="158"/>
      <c r="O33" s="154"/>
      <c r="P33" s="154"/>
      <c r="Q33" s="154"/>
      <c r="R33" s="154"/>
      <c r="S33" s="154"/>
      <c r="T33" s="154"/>
      <c r="U33" s="506"/>
      <c r="V33" s="154"/>
      <c r="W33" s="154"/>
      <c r="X33" s="154"/>
      <c r="Y33" s="154"/>
      <c r="Z33" s="154"/>
      <c r="AA33" s="146"/>
      <c r="AB33" s="146"/>
      <c r="AC33" s="146"/>
      <c r="AD33" s="146"/>
      <c r="AE33" s="146"/>
      <c r="AF33" s="146"/>
    </row>
    <row r="34" spans="1:32" ht="15.75" x14ac:dyDescent="0.2">
      <c r="A34" s="152" t="s">
        <v>81</v>
      </c>
      <c r="B34" s="153"/>
      <c r="C34" s="159"/>
      <c r="D34" s="153"/>
      <c r="E34" s="153"/>
      <c r="F34" s="153"/>
      <c r="G34" s="153"/>
      <c r="H34" s="160"/>
      <c r="I34" s="159"/>
      <c r="J34" s="153"/>
      <c r="K34" s="153"/>
      <c r="L34" s="153"/>
      <c r="M34" s="153"/>
      <c r="N34" s="160"/>
      <c r="O34" s="153"/>
      <c r="P34" s="153"/>
      <c r="Q34" s="153"/>
      <c r="R34" s="153"/>
      <c r="S34" s="153"/>
      <c r="T34" s="160"/>
      <c r="U34" s="159"/>
      <c r="V34" s="153"/>
      <c r="W34" s="153"/>
      <c r="X34" s="153"/>
      <c r="Y34" s="153"/>
      <c r="Z34" s="160"/>
      <c r="AA34" s="146"/>
      <c r="AB34" s="146"/>
      <c r="AC34" s="146"/>
      <c r="AD34" s="146"/>
      <c r="AE34" s="146"/>
      <c r="AF34" s="146"/>
    </row>
    <row r="35" spans="1:32" ht="15.75" x14ac:dyDescent="0.2">
      <c r="A35" s="329" t="s">
        <v>82</v>
      </c>
      <c r="B35" s="156"/>
      <c r="C35" s="288"/>
      <c r="D35" s="156"/>
      <c r="E35" s="156"/>
      <c r="F35" s="156"/>
      <c r="G35" s="156"/>
      <c r="H35" s="289"/>
      <c r="I35" s="288"/>
      <c r="J35" s="156"/>
      <c r="K35" s="156"/>
      <c r="L35" s="156"/>
      <c r="M35" s="156"/>
      <c r="N35" s="289"/>
      <c r="O35" s="156"/>
      <c r="P35" s="156"/>
      <c r="Q35" s="156"/>
      <c r="R35" s="156"/>
      <c r="S35" s="156"/>
      <c r="T35" s="289"/>
      <c r="U35" s="288"/>
      <c r="V35" s="156"/>
      <c r="W35" s="156"/>
      <c r="X35" s="156"/>
      <c r="Y35" s="156"/>
      <c r="Z35" s="161"/>
      <c r="AA35" s="147"/>
      <c r="AB35" s="147"/>
      <c r="AC35" s="147"/>
      <c r="AD35" s="147"/>
      <c r="AE35" s="147"/>
      <c r="AF35" s="147"/>
    </row>
    <row r="36" spans="1:32" x14ac:dyDescent="0.2">
      <c r="A36" s="330"/>
      <c r="B36" s="286"/>
      <c r="C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</row>
    <row r="37" spans="1:32" s="302" customFormat="1" ht="27" customHeight="1" x14ac:dyDescent="0.35">
      <c r="A37" s="515" t="s">
        <v>271</v>
      </c>
      <c r="B37" s="515"/>
      <c r="C37" s="515"/>
      <c r="D37" s="515"/>
      <c r="E37" s="515"/>
      <c r="F37" s="515"/>
      <c r="G37" s="515"/>
      <c r="H37" s="515"/>
      <c r="I37" s="515"/>
      <c r="J37" s="515"/>
      <c r="K37" s="515"/>
      <c r="L37" s="515"/>
      <c r="M37" s="515"/>
      <c r="N37" s="515"/>
      <c r="O37" s="515"/>
      <c r="P37" s="515"/>
      <c r="Q37" s="515"/>
      <c r="R37" s="515"/>
      <c r="S37" s="515"/>
      <c r="T37" s="515"/>
      <c r="U37" s="515"/>
      <c r="V37" s="515"/>
      <c r="W37" s="515"/>
      <c r="X37" s="515"/>
      <c r="Y37" s="515"/>
      <c r="Z37" s="301"/>
      <c r="AA37" s="301"/>
      <c r="AB37" s="301"/>
      <c r="AC37" s="301"/>
      <c r="AD37" s="301"/>
      <c r="AE37" s="301"/>
      <c r="AF37" s="301"/>
    </row>
    <row r="38" spans="1:32" ht="23.25" x14ac:dyDescent="0.35">
      <c r="A38" s="330"/>
      <c r="B38" s="320"/>
      <c r="C38" s="286"/>
      <c r="D38" s="290"/>
      <c r="E38" s="290"/>
      <c r="F38" s="290"/>
      <c r="G38" s="290"/>
      <c r="H38" s="290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</row>
    <row r="39" spans="1:32" ht="26.25" customHeight="1" x14ac:dyDescent="0.2">
      <c r="A39" s="162"/>
      <c r="B39" s="165" t="s">
        <v>169</v>
      </c>
      <c r="C39" s="448" t="s">
        <v>164</v>
      </c>
      <c r="D39" s="461" t="s">
        <v>171</v>
      </c>
      <c r="E39" s="460"/>
      <c r="F39" s="460"/>
      <c r="G39" s="460"/>
      <c r="H39" s="460"/>
      <c r="O39" s="143"/>
    </row>
    <row r="40" spans="1:32" ht="23.25" x14ac:dyDescent="0.2">
      <c r="B40" s="164"/>
      <c r="C40" s="448"/>
      <c r="D40" s="461"/>
      <c r="E40" s="460"/>
      <c r="F40" s="460"/>
      <c r="G40" s="460"/>
      <c r="H40" s="460"/>
      <c r="I40" s="142"/>
      <c r="J40" s="142"/>
      <c r="K40" s="142"/>
      <c r="L40" s="142"/>
      <c r="M40" s="142"/>
      <c r="N40" s="142"/>
      <c r="O40" s="143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F40" s="142"/>
    </row>
    <row r="41" spans="1:32" ht="23.25" x14ac:dyDescent="0.2">
      <c r="A41" s="162"/>
      <c r="B41" s="164"/>
      <c r="C41" s="448"/>
      <c r="D41" s="461"/>
      <c r="E41" s="460"/>
      <c r="F41" s="460"/>
      <c r="G41" s="460"/>
      <c r="H41" s="460"/>
    </row>
    <row r="42" spans="1:32" ht="10.5" customHeight="1" x14ac:dyDescent="0.2">
      <c r="B42" s="164"/>
      <c r="C42" s="448"/>
      <c r="D42" s="461"/>
      <c r="E42" s="460"/>
      <c r="F42" s="460"/>
      <c r="G42" s="460"/>
      <c r="H42" s="460"/>
    </row>
    <row r="43" spans="1:32" ht="16.5" customHeight="1" x14ac:dyDescent="0.2">
      <c r="B43" s="164"/>
      <c r="C43" s="448" t="s">
        <v>114</v>
      </c>
      <c r="D43" s="460" t="s">
        <v>172</v>
      </c>
      <c r="E43" s="460"/>
      <c r="F43" s="460"/>
      <c r="G43" s="460"/>
      <c r="H43" s="460"/>
    </row>
    <row r="44" spans="1:32" ht="12.75" customHeight="1" x14ac:dyDescent="0.2">
      <c r="B44" s="164"/>
      <c r="C44" s="448"/>
      <c r="D44" s="460"/>
      <c r="E44" s="460"/>
      <c r="F44" s="460"/>
      <c r="G44" s="460"/>
      <c r="H44" s="460"/>
    </row>
    <row r="45" spans="1:32" ht="12.75" customHeight="1" x14ac:dyDescent="0.2">
      <c r="B45" s="164"/>
      <c r="C45" s="448"/>
      <c r="D45" s="460"/>
      <c r="E45" s="460"/>
      <c r="F45" s="460"/>
      <c r="G45" s="460"/>
      <c r="H45" s="460"/>
    </row>
    <row r="46" spans="1:32" ht="16.5" customHeight="1" x14ac:dyDescent="0.2">
      <c r="B46" s="164"/>
      <c r="C46" s="448"/>
      <c r="D46" s="460"/>
      <c r="E46" s="460"/>
      <c r="F46" s="460"/>
      <c r="G46" s="460"/>
      <c r="H46" s="460"/>
    </row>
    <row r="47" spans="1:32" ht="53.25" customHeight="1" x14ac:dyDescent="0.25">
      <c r="B47" s="164"/>
      <c r="C47" s="313" t="s">
        <v>166</v>
      </c>
      <c r="D47" s="461" t="s">
        <v>173</v>
      </c>
      <c r="E47" s="460"/>
      <c r="F47" s="460"/>
      <c r="G47" s="460"/>
      <c r="H47" s="460"/>
    </row>
    <row r="48" spans="1:32" ht="23.25" x14ac:dyDescent="0.2">
      <c r="B48" s="163"/>
      <c r="D48" s="291"/>
      <c r="E48" s="291"/>
      <c r="F48" s="291"/>
      <c r="G48" s="292"/>
      <c r="H48" s="293"/>
    </row>
    <row r="49" spans="2:32" ht="46.5" x14ac:dyDescent="0.25">
      <c r="B49" s="165" t="s">
        <v>170</v>
      </c>
      <c r="C49" s="446" t="s">
        <v>106</v>
      </c>
      <c r="D49" s="461" t="s">
        <v>174</v>
      </c>
      <c r="E49" s="460"/>
      <c r="F49" s="460"/>
      <c r="G49" s="460"/>
      <c r="H49" s="460"/>
      <c r="I49" s="142"/>
      <c r="J49" s="142"/>
      <c r="K49" s="142"/>
      <c r="L49" s="142"/>
      <c r="M49" s="142"/>
      <c r="N49" s="142"/>
      <c r="O49" s="142"/>
      <c r="P49" s="313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F49" s="142"/>
    </row>
    <row r="50" spans="2:32" ht="3" customHeight="1" x14ac:dyDescent="0.2">
      <c r="B50" s="164"/>
      <c r="C50" s="446"/>
      <c r="D50" s="461"/>
      <c r="E50" s="460"/>
      <c r="F50" s="460"/>
      <c r="G50" s="460"/>
      <c r="H50" s="460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F50" s="142"/>
    </row>
    <row r="51" spans="2:32" ht="8.25" customHeight="1" x14ac:dyDescent="0.2">
      <c r="B51" s="164"/>
      <c r="C51" s="446"/>
      <c r="D51" s="461"/>
      <c r="E51" s="460"/>
      <c r="F51" s="460"/>
      <c r="G51" s="460"/>
      <c r="H51" s="460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F51" s="142"/>
    </row>
    <row r="52" spans="2:32" ht="8.25" customHeight="1" x14ac:dyDescent="0.2">
      <c r="B52" s="164"/>
      <c r="C52" s="446"/>
      <c r="D52" s="461"/>
      <c r="E52" s="460"/>
      <c r="F52" s="460"/>
      <c r="G52" s="460"/>
      <c r="H52" s="460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F52" s="142"/>
    </row>
    <row r="53" spans="2:32" ht="23.25" x14ac:dyDescent="0.2">
      <c r="B53" s="164"/>
      <c r="C53" s="447" t="s">
        <v>34</v>
      </c>
      <c r="D53" s="461" t="s">
        <v>175</v>
      </c>
      <c r="E53" s="460"/>
      <c r="F53" s="460"/>
      <c r="G53" s="460"/>
      <c r="H53" s="460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F53" s="142"/>
    </row>
    <row r="54" spans="2:32" ht="10.5" customHeight="1" x14ac:dyDescent="0.2">
      <c r="B54" s="164"/>
      <c r="C54" s="447"/>
      <c r="D54" s="461"/>
      <c r="E54" s="460"/>
      <c r="F54" s="460"/>
      <c r="G54" s="460"/>
      <c r="H54" s="460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F54" s="142"/>
    </row>
    <row r="55" spans="2:32" ht="11.25" customHeight="1" x14ac:dyDescent="0.2">
      <c r="B55" s="164"/>
      <c r="C55" s="447"/>
      <c r="D55" s="461"/>
      <c r="E55" s="460"/>
      <c r="F55" s="460"/>
      <c r="G55" s="460"/>
      <c r="H55" s="460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F55" s="142"/>
    </row>
    <row r="56" spans="2:32" ht="15" customHeight="1" x14ac:dyDescent="0.2">
      <c r="B56" s="164"/>
      <c r="C56" s="447"/>
      <c r="D56" s="461"/>
      <c r="E56" s="460"/>
      <c r="F56" s="460"/>
      <c r="G56" s="460"/>
      <c r="H56" s="460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F56" s="142"/>
    </row>
    <row r="57" spans="2:32" ht="8.25" customHeight="1" x14ac:dyDescent="0.2">
      <c r="B57" s="164"/>
      <c r="C57" s="448" t="s">
        <v>167</v>
      </c>
      <c r="D57" s="460" t="s">
        <v>176</v>
      </c>
      <c r="E57" s="460"/>
      <c r="F57" s="460"/>
      <c r="G57" s="460"/>
      <c r="H57" s="460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F57" s="142"/>
    </row>
    <row r="58" spans="2:32" ht="9" customHeight="1" x14ac:dyDescent="0.2">
      <c r="B58" s="164"/>
      <c r="C58" s="448"/>
      <c r="D58" s="460"/>
      <c r="E58" s="460"/>
      <c r="F58" s="460"/>
      <c r="G58" s="460"/>
      <c r="H58" s="460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F58" s="142"/>
    </row>
    <row r="59" spans="2:32" ht="9" customHeight="1" x14ac:dyDescent="0.2">
      <c r="B59" s="164"/>
      <c r="C59" s="448"/>
      <c r="D59" s="460"/>
      <c r="E59" s="460"/>
      <c r="F59" s="460"/>
      <c r="G59" s="460"/>
      <c r="H59" s="460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F59" s="142"/>
    </row>
    <row r="60" spans="2:32" ht="23.25" x14ac:dyDescent="0.2">
      <c r="B60" s="164"/>
      <c r="C60" s="448"/>
      <c r="D60" s="460"/>
      <c r="E60" s="460"/>
      <c r="F60" s="460"/>
      <c r="G60" s="460"/>
      <c r="H60" s="460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F60" s="142"/>
    </row>
    <row r="61" spans="2:32" ht="15" customHeight="1" x14ac:dyDescent="0.2">
      <c r="B61" s="164"/>
      <c r="C61" s="449" t="s">
        <v>86</v>
      </c>
      <c r="D61" s="461" t="s">
        <v>177</v>
      </c>
      <c r="E61" s="460"/>
      <c r="F61" s="460"/>
      <c r="G61" s="460"/>
      <c r="H61" s="460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F61" s="142"/>
    </row>
    <row r="62" spans="2:32" ht="15" customHeight="1" x14ac:dyDescent="0.2">
      <c r="B62" s="164"/>
      <c r="C62" s="449"/>
      <c r="D62" s="461"/>
      <c r="E62" s="460"/>
      <c r="F62" s="460"/>
      <c r="G62" s="460"/>
      <c r="H62" s="460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F62" s="142"/>
    </row>
    <row r="63" spans="2:32" ht="15" customHeight="1" x14ac:dyDescent="0.2">
      <c r="B63" s="164"/>
      <c r="C63" s="449"/>
      <c r="D63" s="461"/>
      <c r="E63" s="460"/>
      <c r="F63" s="460"/>
      <c r="G63" s="460"/>
      <c r="H63" s="460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F63" s="142"/>
    </row>
    <row r="64" spans="2:32" ht="15" customHeight="1" x14ac:dyDescent="0.2">
      <c r="B64" s="164"/>
      <c r="C64" s="449"/>
      <c r="D64" s="461"/>
      <c r="E64" s="460"/>
      <c r="F64" s="460"/>
      <c r="G64" s="460"/>
      <c r="H64" s="460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F64" s="142"/>
    </row>
    <row r="65" spans="2:32" ht="23.25" x14ac:dyDescent="0.2">
      <c r="B65" s="163"/>
      <c r="D65" s="291"/>
      <c r="E65" s="291"/>
      <c r="F65" s="291"/>
      <c r="G65" s="292"/>
      <c r="H65" s="293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F65" s="142"/>
    </row>
    <row r="66" spans="2:32" ht="23.25" customHeight="1" x14ac:dyDescent="0.2">
      <c r="B66" s="165" t="s">
        <v>168</v>
      </c>
      <c r="C66" s="450" t="s">
        <v>112</v>
      </c>
      <c r="D66" s="460" t="s">
        <v>178</v>
      </c>
      <c r="E66" s="460"/>
      <c r="F66" s="460"/>
      <c r="G66" s="460"/>
      <c r="H66" s="460"/>
    </row>
    <row r="67" spans="2:32" ht="12.75" customHeight="1" x14ac:dyDescent="0.2">
      <c r="B67" s="145"/>
      <c r="C67" s="451"/>
      <c r="D67" s="460"/>
      <c r="E67" s="460"/>
      <c r="F67" s="460"/>
      <c r="G67" s="460"/>
      <c r="H67" s="460"/>
    </row>
    <row r="68" spans="2:32" ht="12.75" customHeight="1" x14ac:dyDescent="0.2">
      <c r="B68" s="145"/>
      <c r="C68" s="451"/>
      <c r="D68" s="460"/>
      <c r="E68" s="460"/>
      <c r="F68" s="460"/>
      <c r="G68" s="460"/>
      <c r="H68" s="460"/>
    </row>
    <row r="69" spans="2:32" ht="12.75" customHeight="1" x14ac:dyDescent="0.2">
      <c r="B69" s="145"/>
      <c r="C69" s="452"/>
      <c r="D69" s="460"/>
      <c r="E69" s="460"/>
      <c r="F69" s="460"/>
      <c r="G69" s="460"/>
      <c r="H69" s="460"/>
    </row>
    <row r="70" spans="2:32" ht="12.75" customHeight="1" x14ac:dyDescent="0.2">
      <c r="B70" s="145"/>
      <c r="C70" s="453" t="s">
        <v>10</v>
      </c>
      <c r="D70" s="460" t="s">
        <v>179</v>
      </c>
      <c r="E70" s="460"/>
      <c r="F70" s="460"/>
      <c r="G70" s="460"/>
      <c r="H70" s="460"/>
    </row>
    <row r="71" spans="2:32" ht="12.75" customHeight="1" x14ac:dyDescent="0.2">
      <c r="B71" s="145"/>
      <c r="C71" s="454"/>
      <c r="D71" s="460"/>
      <c r="E71" s="460"/>
      <c r="F71" s="460"/>
      <c r="G71" s="460"/>
      <c r="H71" s="460"/>
    </row>
    <row r="72" spans="2:32" ht="12.75" customHeight="1" x14ac:dyDescent="0.2">
      <c r="B72" s="145"/>
      <c r="C72" s="454"/>
      <c r="D72" s="460"/>
      <c r="E72" s="460"/>
      <c r="F72" s="460"/>
      <c r="G72" s="460"/>
      <c r="H72" s="460"/>
    </row>
    <row r="73" spans="2:32" ht="12.75" customHeight="1" x14ac:dyDescent="0.2">
      <c r="B73" s="145"/>
      <c r="C73" s="454"/>
      <c r="D73" s="460"/>
      <c r="E73" s="460"/>
      <c r="F73" s="460"/>
      <c r="G73" s="460"/>
      <c r="H73" s="460"/>
    </row>
    <row r="74" spans="2:32" ht="12.75" customHeight="1" x14ac:dyDescent="0.2">
      <c r="B74" s="145"/>
      <c r="C74" s="455" t="s">
        <v>9</v>
      </c>
      <c r="D74" s="460" t="s">
        <v>8</v>
      </c>
      <c r="E74" s="460"/>
      <c r="F74" s="460"/>
      <c r="G74" s="460"/>
      <c r="H74" s="460"/>
    </row>
    <row r="75" spans="2:32" ht="12.75" customHeight="1" x14ac:dyDescent="0.2">
      <c r="B75" s="145"/>
      <c r="C75" s="455"/>
      <c r="D75" s="460"/>
      <c r="E75" s="460"/>
      <c r="F75" s="460"/>
      <c r="G75" s="460"/>
      <c r="H75" s="460"/>
    </row>
    <row r="76" spans="2:32" ht="12.75" customHeight="1" x14ac:dyDescent="0.2">
      <c r="B76" s="145"/>
      <c r="C76" s="455"/>
      <c r="D76" s="460"/>
      <c r="E76" s="460"/>
      <c r="F76" s="460"/>
      <c r="G76" s="460"/>
      <c r="H76" s="460"/>
    </row>
    <row r="77" spans="2:32" ht="12.75" customHeight="1" x14ac:dyDescent="0.2">
      <c r="B77" s="145"/>
      <c r="C77" s="456"/>
      <c r="D77" s="460"/>
      <c r="E77" s="460"/>
      <c r="F77" s="460"/>
      <c r="G77" s="460"/>
      <c r="H77" s="460"/>
    </row>
    <row r="78" spans="2:32" ht="12.75" customHeight="1" x14ac:dyDescent="0.2">
      <c r="B78" s="145"/>
      <c r="C78" s="457" t="s">
        <v>120</v>
      </c>
      <c r="D78" s="460" t="s">
        <v>122</v>
      </c>
      <c r="E78" s="460"/>
      <c r="F78" s="460"/>
      <c r="G78" s="460"/>
      <c r="H78" s="460"/>
    </row>
    <row r="79" spans="2:32" ht="12.75" customHeight="1" x14ac:dyDescent="0.2">
      <c r="B79" s="145"/>
      <c r="C79" s="458"/>
      <c r="D79" s="460"/>
      <c r="E79" s="460"/>
      <c r="F79" s="460"/>
      <c r="G79" s="460"/>
      <c r="H79" s="460"/>
    </row>
    <row r="80" spans="2:32" ht="12.75" customHeight="1" x14ac:dyDescent="0.2">
      <c r="B80" s="145"/>
      <c r="C80" s="458"/>
      <c r="D80" s="460"/>
      <c r="E80" s="460"/>
      <c r="F80" s="460"/>
      <c r="G80" s="460"/>
      <c r="H80" s="460"/>
    </row>
    <row r="81" spans="2:8" ht="12.75" customHeight="1" x14ac:dyDescent="0.2">
      <c r="B81" s="145"/>
      <c r="C81" s="459"/>
      <c r="D81" s="460"/>
      <c r="E81" s="460"/>
      <c r="F81" s="460"/>
      <c r="G81" s="460"/>
      <c r="H81" s="460"/>
    </row>
    <row r="82" spans="2:8" ht="12.75" customHeight="1" x14ac:dyDescent="0.2">
      <c r="B82" s="145"/>
      <c r="C82" s="443" t="s">
        <v>121</v>
      </c>
      <c r="D82" s="460" t="s">
        <v>180</v>
      </c>
      <c r="E82" s="460"/>
      <c r="F82" s="460"/>
      <c r="G82" s="460"/>
      <c r="H82" s="460"/>
    </row>
    <row r="83" spans="2:8" ht="12.75" customHeight="1" x14ac:dyDescent="0.2">
      <c r="B83" s="145"/>
      <c r="C83" s="444"/>
      <c r="D83" s="460"/>
      <c r="E83" s="460"/>
      <c r="F83" s="460"/>
      <c r="G83" s="460"/>
      <c r="H83" s="460"/>
    </row>
    <row r="84" spans="2:8" ht="12.75" customHeight="1" x14ac:dyDescent="0.2">
      <c r="B84" s="145"/>
      <c r="C84" s="444"/>
      <c r="D84" s="460"/>
      <c r="E84" s="460"/>
      <c r="F84" s="460"/>
      <c r="G84" s="460"/>
      <c r="H84" s="460"/>
    </row>
    <row r="85" spans="2:8" ht="12.75" customHeight="1" x14ac:dyDescent="0.2">
      <c r="B85" s="145"/>
      <c r="C85" s="444"/>
      <c r="D85" s="460"/>
      <c r="E85" s="460"/>
      <c r="F85" s="460"/>
      <c r="G85" s="460"/>
      <c r="H85" s="460"/>
    </row>
    <row r="86" spans="2:8" x14ac:dyDescent="0.2">
      <c r="B86" s="145"/>
      <c r="C86" s="445" t="s">
        <v>160</v>
      </c>
      <c r="D86" s="460" t="s">
        <v>181</v>
      </c>
      <c r="E86" s="460"/>
      <c r="F86" s="460"/>
      <c r="G86" s="460"/>
      <c r="H86" s="460"/>
    </row>
    <row r="87" spans="2:8" x14ac:dyDescent="0.2">
      <c r="B87" s="145"/>
      <c r="C87" s="445"/>
      <c r="D87" s="460"/>
      <c r="E87" s="460"/>
      <c r="F87" s="460"/>
      <c r="G87" s="460"/>
      <c r="H87" s="460"/>
    </row>
    <row r="88" spans="2:8" x14ac:dyDescent="0.2">
      <c r="B88" s="145"/>
      <c r="C88" s="445"/>
      <c r="D88" s="460"/>
      <c r="E88" s="460"/>
      <c r="F88" s="460"/>
      <c r="G88" s="460"/>
      <c r="H88" s="460"/>
    </row>
    <row r="89" spans="2:8" x14ac:dyDescent="0.2">
      <c r="B89" s="145"/>
      <c r="C89" s="445"/>
      <c r="D89" s="460"/>
      <c r="E89" s="460"/>
      <c r="F89" s="460"/>
      <c r="G89" s="460"/>
      <c r="H89" s="460"/>
    </row>
    <row r="90" spans="2:8" ht="23.25" x14ac:dyDescent="0.2">
      <c r="D90" s="291"/>
      <c r="E90" s="291"/>
      <c r="F90" s="291"/>
      <c r="G90" s="292"/>
      <c r="H90" s="293"/>
    </row>
    <row r="91" spans="2:8" ht="24.75" customHeight="1" x14ac:dyDescent="0.2">
      <c r="B91" s="165" t="s">
        <v>182</v>
      </c>
      <c r="C91" s="434" t="s">
        <v>107</v>
      </c>
      <c r="D91" s="435" t="s">
        <v>183</v>
      </c>
      <c r="E91" s="435"/>
      <c r="F91" s="435"/>
      <c r="G91" s="435"/>
      <c r="H91" s="435"/>
    </row>
    <row r="92" spans="2:8" x14ac:dyDescent="0.2">
      <c r="B92" s="145"/>
      <c r="C92" s="434"/>
      <c r="D92" s="435"/>
      <c r="E92" s="435"/>
      <c r="F92" s="435"/>
      <c r="G92" s="435"/>
      <c r="H92" s="435"/>
    </row>
    <row r="93" spans="2:8" x14ac:dyDescent="0.2">
      <c r="B93" s="145"/>
      <c r="C93" s="434"/>
      <c r="D93" s="435"/>
      <c r="E93" s="435"/>
      <c r="F93" s="435"/>
      <c r="G93" s="435"/>
      <c r="H93" s="435"/>
    </row>
    <row r="94" spans="2:8" x14ac:dyDescent="0.2">
      <c r="B94" s="145"/>
      <c r="C94" s="434"/>
      <c r="D94" s="435"/>
      <c r="E94" s="435"/>
      <c r="F94" s="435"/>
      <c r="G94" s="435"/>
      <c r="H94" s="435"/>
    </row>
    <row r="95" spans="2:8" x14ac:dyDescent="0.2">
      <c r="B95" s="145"/>
      <c r="C95" s="436" t="s">
        <v>88</v>
      </c>
      <c r="D95" s="439" t="s">
        <v>184</v>
      </c>
      <c r="E95" s="439"/>
      <c r="F95" s="439"/>
      <c r="G95" s="439"/>
      <c r="H95" s="439"/>
    </row>
    <row r="96" spans="2:8" x14ac:dyDescent="0.2">
      <c r="B96" s="145"/>
      <c r="C96" s="437"/>
      <c r="D96" s="439"/>
      <c r="E96" s="439"/>
      <c r="F96" s="439"/>
      <c r="G96" s="439"/>
      <c r="H96" s="439"/>
    </row>
    <row r="97" spans="2:8" x14ac:dyDescent="0.2">
      <c r="B97" s="145"/>
      <c r="C97" s="437"/>
      <c r="D97" s="439"/>
      <c r="E97" s="439"/>
      <c r="F97" s="439"/>
      <c r="G97" s="439"/>
      <c r="H97" s="439"/>
    </row>
    <row r="98" spans="2:8" x14ac:dyDescent="0.2">
      <c r="B98" s="145"/>
      <c r="C98" s="438"/>
      <c r="D98" s="439"/>
      <c r="E98" s="439"/>
      <c r="F98" s="439"/>
      <c r="G98" s="439"/>
      <c r="H98" s="439"/>
    </row>
  </sheetData>
  <mergeCells count="116">
    <mergeCell ref="AB28:AE29"/>
    <mergeCell ref="A37:Y37"/>
    <mergeCell ref="A1:A3"/>
    <mergeCell ref="B1:AF1"/>
    <mergeCell ref="D66:H69"/>
    <mergeCell ref="D70:H73"/>
    <mergeCell ref="D74:H77"/>
    <mergeCell ref="D78:H81"/>
    <mergeCell ref="D82:H85"/>
    <mergeCell ref="D39:H42"/>
    <mergeCell ref="D43:H46"/>
    <mergeCell ref="D47:H47"/>
    <mergeCell ref="D49:H52"/>
    <mergeCell ref="D53:H56"/>
    <mergeCell ref="D57:H60"/>
    <mergeCell ref="U30:U33"/>
    <mergeCell ref="B23:B24"/>
    <mergeCell ref="B27:B30"/>
    <mergeCell ref="L18:L21"/>
    <mergeCell ref="J7:J10"/>
    <mergeCell ref="K7:K10"/>
    <mergeCell ref="L23:L26"/>
    <mergeCell ref="U7:U10"/>
    <mergeCell ref="K30:K33"/>
    <mergeCell ref="F30:F33"/>
    <mergeCell ref="O28:T31"/>
    <mergeCell ref="E23:E26"/>
    <mergeCell ref="C22:H22"/>
    <mergeCell ref="C27:H29"/>
    <mergeCell ref="I27:N29"/>
    <mergeCell ref="U27:Z29"/>
    <mergeCell ref="U23:U26"/>
    <mergeCell ref="C16:H17"/>
    <mergeCell ref="I16:N17"/>
    <mergeCell ref="O16:T17"/>
    <mergeCell ref="U16:Z17"/>
    <mergeCell ref="P23:P26"/>
    <mergeCell ref="V23:V26"/>
    <mergeCell ref="C18:C21"/>
    <mergeCell ref="C23:C26"/>
    <mergeCell ref="I18:I21"/>
    <mergeCell ref="I23:I26"/>
    <mergeCell ref="O18:O21"/>
    <mergeCell ref="Q23:Q26"/>
    <mergeCell ref="D23:D26"/>
    <mergeCell ref="X23:X26"/>
    <mergeCell ref="G23:G26"/>
    <mergeCell ref="M23:M26"/>
    <mergeCell ref="F12:F15"/>
    <mergeCell ref="I12:I15"/>
    <mergeCell ref="W7:W10"/>
    <mergeCell ref="W12:W15"/>
    <mergeCell ref="F18:F21"/>
    <mergeCell ref="L12:L15"/>
    <mergeCell ref="Q18:Q21"/>
    <mergeCell ref="K18:K21"/>
    <mergeCell ref="R7:R10"/>
    <mergeCell ref="Q7:Q10"/>
    <mergeCell ref="U11:Z11"/>
    <mergeCell ref="V18:V21"/>
    <mergeCell ref="V12:V15"/>
    <mergeCell ref="P18:P21"/>
    <mergeCell ref="U12:U15"/>
    <mergeCell ref="C11:H11"/>
    <mergeCell ref="I11:N11"/>
    <mergeCell ref="O11:T11"/>
    <mergeCell ref="C12:C15"/>
    <mergeCell ref="D12:D15"/>
    <mergeCell ref="S23:S26"/>
    <mergeCell ref="R18:R21"/>
    <mergeCell ref="U18:U21"/>
    <mergeCell ref="U22:Z22"/>
    <mergeCell ref="O22:T22"/>
    <mergeCell ref="I22:N22"/>
    <mergeCell ref="B3:AF3"/>
    <mergeCell ref="O12:T15"/>
    <mergeCell ref="AA7:AF14"/>
    <mergeCell ref="C5:H5"/>
    <mergeCell ref="I5:N5"/>
    <mergeCell ref="O5:T5"/>
    <mergeCell ref="U5:Z5"/>
    <mergeCell ref="AA5:AF5"/>
    <mergeCell ref="X12:X15"/>
    <mergeCell ref="P7:P10"/>
    <mergeCell ref="V7:V10"/>
    <mergeCell ref="C7:H8"/>
    <mergeCell ref="C9:H10"/>
    <mergeCell ref="X7:X10"/>
    <mergeCell ref="O7:O10"/>
    <mergeCell ref="J6:K6"/>
    <mergeCell ref="K12:K15"/>
    <mergeCell ref="X18:X21"/>
    <mergeCell ref="C91:C94"/>
    <mergeCell ref="D91:H94"/>
    <mergeCell ref="C95:C98"/>
    <mergeCell ref="D95:H98"/>
    <mergeCell ref="D30:D33"/>
    <mergeCell ref="J12:J15"/>
    <mergeCell ref="J23:J26"/>
    <mergeCell ref="J30:J33"/>
    <mergeCell ref="C82:C85"/>
    <mergeCell ref="C86:C89"/>
    <mergeCell ref="C49:C52"/>
    <mergeCell ref="C53:C56"/>
    <mergeCell ref="C57:C60"/>
    <mergeCell ref="C61:C64"/>
    <mergeCell ref="C39:C42"/>
    <mergeCell ref="C43:C46"/>
    <mergeCell ref="C66:C69"/>
    <mergeCell ref="C70:C73"/>
    <mergeCell ref="C74:C77"/>
    <mergeCell ref="C78:C81"/>
    <mergeCell ref="D86:H89"/>
    <mergeCell ref="D61:H64"/>
    <mergeCell ref="D18:D21"/>
    <mergeCell ref="J18:J21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L18:L21" location="JTC1!A1" tooltip="JTC1 Agenda" display="JTC1"/>
    <hyperlink ref="L23:L26" location="REG!A1" tooltip="Regulatory Standing Committee" display="REG"/>
    <hyperlink ref="U7:U10" location="REG!A1" tooltip="Regulatory Standing Committee" display="REG"/>
    <hyperlink ref="C49:C52" location="REG!A1" tooltip="Regulatory Standing Committee" display="REG"/>
    <hyperlink ref="C61:C64" location="'ARC SC'!A1" display="ARC"/>
    <hyperlink ref="C91:C94" r:id="rId4" tooltip="IEEE 802.24 Smart Grid TAG" display="Smart Grid"/>
    <hyperlink ref="C95:C98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8"/>
  <sheetViews>
    <sheetView tabSelected="1" topLeftCell="A138" workbookViewId="0">
      <selection sqref="A1:H1"/>
    </sheetView>
  </sheetViews>
  <sheetFormatPr defaultRowHeight="12.75" x14ac:dyDescent="0.2"/>
  <cols>
    <col min="1" max="1" width="12.7109375" style="339" customWidth="1"/>
    <col min="2" max="2" width="6.7109375" style="339" customWidth="1"/>
    <col min="3" max="3" width="50.7109375" style="339" customWidth="1"/>
    <col min="4" max="4" width="12.7109375" style="339" customWidth="1"/>
    <col min="5" max="5" width="13.7109375" style="339" customWidth="1"/>
    <col min="6" max="6" width="8.7109375" style="387" customWidth="1"/>
    <col min="7" max="7" width="10.7109375" style="34" customWidth="1"/>
    <col min="8" max="8" width="8.7109375" style="387" customWidth="1"/>
  </cols>
  <sheetData>
    <row r="1" spans="1:8" ht="24.95" customHeight="1" x14ac:dyDescent="0.4">
      <c r="A1" s="402" t="str">
        <f>Parameters!B1</f>
        <v>145th IEEE 802.11 WIRELESS LOCAL AREA NETWORKS SESSION</v>
      </c>
      <c r="B1" s="397"/>
      <c r="C1" s="397"/>
      <c r="D1" s="397"/>
      <c r="E1" s="397"/>
      <c r="F1" s="397"/>
      <c r="G1" s="397"/>
      <c r="H1" s="397"/>
    </row>
    <row r="2" spans="1:8" ht="24.95" customHeight="1" x14ac:dyDescent="0.4">
      <c r="A2" s="402" t="str">
        <f>Parameters!B2</f>
        <v>Hilton Waikoloa Village - Waikoloa - Hawaii, USA</v>
      </c>
      <c r="B2" s="397"/>
      <c r="C2" s="397"/>
      <c r="D2" s="397"/>
      <c r="E2" s="397"/>
      <c r="F2" s="397"/>
      <c r="G2" s="397"/>
      <c r="H2" s="397"/>
    </row>
    <row r="3" spans="1:8" ht="24.95" customHeight="1" x14ac:dyDescent="0.4">
      <c r="A3" s="402" t="str">
        <f>Parameters!B3</f>
        <v>May 11-16, 2014</v>
      </c>
      <c r="B3" s="397"/>
      <c r="C3" s="397"/>
      <c r="D3" s="397"/>
      <c r="E3" s="397"/>
      <c r="F3" s="397"/>
      <c r="G3" s="397"/>
      <c r="H3" s="397"/>
    </row>
    <row r="4" spans="1:8" ht="18" customHeight="1" x14ac:dyDescent="0.25">
      <c r="A4" s="396" t="s">
        <v>303</v>
      </c>
      <c r="B4" s="397"/>
      <c r="C4" s="397"/>
      <c r="D4" s="397"/>
      <c r="E4" s="397"/>
      <c r="F4" s="397"/>
      <c r="G4" s="397"/>
      <c r="H4" s="397"/>
    </row>
    <row r="5" spans="1:8" ht="18" customHeight="1" x14ac:dyDescent="0.25">
      <c r="A5" s="396" t="s">
        <v>304</v>
      </c>
      <c r="B5" s="397"/>
      <c r="C5" s="397"/>
      <c r="D5" s="397"/>
      <c r="E5" s="397"/>
      <c r="F5" s="397"/>
      <c r="G5" s="397"/>
      <c r="H5" s="397"/>
    </row>
    <row r="6" spans="1:8" ht="18" customHeight="1" x14ac:dyDescent="0.25">
      <c r="A6" s="396" t="s">
        <v>305</v>
      </c>
      <c r="B6" s="397"/>
      <c r="C6" s="397"/>
      <c r="D6" s="397"/>
      <c r="E6" s="397"/>
      <c r="F6" s="397"/>
      <c r="G6" s="397"/>
      <c r="H6" s="397"/>
    </row>
    <row r="7" spans="1:8" ht="18" customHeight="1" x14ac:dyDescent="0.25">
      <c r="A7" s="396" t="s">
        <v>531</v>
      </c>
      <c r="B7" s="397"/>
      <c r="C7" s="397"/>
      <c r="D7" s="397"/>
      <c r="E7" s="397"/>
      <c r="F7" s="397"/>
      <c r="G7" s="397"/>
      <c r="H7" s="397"/>
    </row>
    <row r="8" spans="1:8" ht="30" customHeight="1" x14ac:dyDescent="0.4">
      <c r="A8" s="398" t="str">
        <f>"Agenda R" &amp; Parameters!$B$8</f>
        <v>Agenda R5</v>
      </c>
      <c r="B8" s="399"/>
      <c r="C8" s="399"/>
      <c r="D8" s="399"/>
      <c r="E8" s="399"/>
      <c r="F8" s="399"/>
      <c r="G8" s="399"/>
      <c r="H8" s="399"/>
    </row>
    <row r="12" spans="1:8" ht="15.75" x14ac:dyDescent="0.25">
      <c r="A12" s="400" t="s">
        <v>306</v>
      </c>
      <c r="B12" s="401"/>
      <c r="C12" s="401"/>
      <c r="D12" s="401"/>
      <c r="E12" s="401"/>
      <c r="F12" s="401"/>
      <c r="G12" s="401"/>
      <c r="H12" s="401"/>
    </row>
    <row r="13" spans="1:8" s="18" customFormat="1" ht="31.5" x14ac:dyDescent="0.25">
      <c r="A13" s="335" t="s">
        <v>307</v>
      </c>
      <c r="B13" s="335" t="s">
        <v>308</v>
      </c>
      <c r="C13" s="335" t="s">
        <v>187</v>
      </c>
      <c r="D13" s="335" t="s">
        <v>149</v>
      </c>
      <c r="E13" s="335" t="s">
        <v>309</v>
      </c>
      <c r="F13" s="375" t="s">
        <v>83</v>
      </c>
      <c r="G13" s="351" t="s">
        <v>310</v>
      </c>
      <c r="H13" s="375" t="s">
        <v>311</v>
      </c>
    </row>
    <row r="14" spans="1:8" ht="15.75" x14ac:dyDescent="0.25">
      <c r="A14" s="363" t="s">
        <v>537</v>
      </c>
      <c r="B14" s="340"/>
      <c r="C14" s="340" t="s">
        <v>312</v>
      </c>
      <c r="D14" s="340"/>
      <c r="E14" s="340"/>
      <c r="F14" s="376"/>
      <c r="G14" s="352"/>
      <c r="H14" s="388"/>
    </row>
    <row r="15" spans="1:8" ht="15" x14ac:dyDescent="0.2">
      <c r="A15" s="364" t="s">
        <v>538</v>
      </c>
      <c r="B15" s="341" t="s">
        <v>11</v>
      </c>
      <c r="C15" s="341" t="s">
        <v>313</v>
      </c>
      <c r="D15" s="341"/>
      <c r="E15" s="341" t="s">
        <v>279</v>
      </c>
      <c r="F15" s="377">
        <v>0.38194444444444442</v>
      </c>
      <c r="G15" s="353">
        <v>0</v>
      </c>
      <c r="H15" s="389">
        <f t="shared" ref="H15:H21" si="0">F15+TIME(0,G15,0)</f>
        <v>0.38194444444444442</v>
      </c>
    </row>
    <row r="16" spans="1:8" ht="15" x14ac:dyDescent="0.2">
      <c r="A16" s="364" t="s">
        <v>539</v>
      </c>
      <c r="B16" s="341" t="s">
        <v>11</v>
      </c>
      <c r="C16" s="341" t="s">
        <v>314</v>
      </c>
      <c r="D16" s="341"/>
      <c r="E16" s="341" t="s">
        <v>3</v>
      </c>
      <c r="F16" s="377">
        <f t="shared" ref="F16:F21" si="1">H15</f>
        <v>0.38194444444444442</v>
      </c>
      <c r="G16" s="353">
        <v>1</v>
      </c>
      <c r="H16" s="389">
        <f t="shared" si="0"/>
        <v>0.38263888888888886</v>
      </c>
    </row>
    <row r="17" spans="1:8" ht="30" x14ac:dyDescent="0.2">
      <c r="A17" s="364" t="s">
        <v>540</v>
      </c>
      <c r="B17" s="341" t="s">
        <v>11</v>
      </c>
      <c r="C17" s="341" t="s">
        <v>317</v>
      </c>
      <c r="D17" s="348" t="s">
        <v>317</v>
      </c>
      <c r="E17" s="341" t="s">
        <v>279</v>
      </c>
      <c r="F17" s="377">
        <f t="shared" si="1"/>
        <v>0.38263888888888886</v>
      </c>
      <c r="G17" s="353">
        <v>1</v>
      </c>
      <c r="H17" s="389">
        <f t="shared" si="0"/>
        <v>0.3833333333333333</v>
      </c>
    </row>
    <row r="18" spans="1:8" ht="30" x14ac:dyDescent="0.2">
      <c r="A18" s="364" t="s">
        <v>541</v>
      </c>
      <c r="B18" s="341" t="s">
        <v>2</v>
      </c>
      <c r="C18" s="341" t="s">
        <v>315</v>
      </c>
      <c r="D18" s="348" t="s">
        <v>530</v>
      </c>
      <c r="E18" s="341" t="s">
        <v>279</v>
      </c>
      <c r="F18" s="377">
        <f t="shared" si="1"/>
        <v>0.3833333333333333</v>
      </c>
      <c r="G18" s="353">
        <v>1</v>
      </c>
      <c r="H18" s="389">
        <f t="shared" si="0"/>
        <v>0.38402777777777775</v>
      </c>
    </row>
    <row r="19" spans="1:8" ht="30" x14ac:dyDescent="0.2">
      <c r="A19" s="364" t="s">
        <v>542</v>
      </c>
      <c r="B19" s="341" t="s">
        <v>2</v>
      </c>
      <c r="C19" s="341" t="s">
        <v>316</v>
      </c>
      <c r="D19" s="341"/>
      <c r="E19" s="341" t="s">
        <v>35</v>
      </c>
      <c r="F19" s="377">
        <f t="shared" si="1"/>
        <v>0.38402777777777775</v>
      </c>
      <c r="G19" s="353">
        <v>1</v>
      </c>
      <c r="H19" s="389">
        <f t="shared" si="0"/>
        <v>0.38472222222222219</v>
      </c>
    </row>
    <row r="20" spans="1:8" ht="15" x14ac:dyDescent="0.2">
      <c r="A20" s="364" t="s">
        <v>543</v>
      </c>
      <c r="B20" s="341" t="s">
        <v>11</v>
      </c>
      <c r="C20" s="341" t="s">
        <v>301</v>
      </c>
      <c r="D20" s="341"/>
      <c r="E20" s="341" t="s">
        <v>279</v>
      </c>
      <c r="F20" s="377">
        <f t="shared" si="1"/>
        <v>0.38472222222222219</v>
      </c>
      <c r="G20" s="353">
        <v>0</v>
      </c>
      <c r="H20" s="389">
        <f t="shared" si="0"/>
        <v>0.38472222222222219</v>
      </c>
    </row>
    <row r="21" spans="1:8" ht="15" x14ac:dyDescent="0.2">
      <c r="A21" s="365" t="s">
        <v>544</v>
      </c>
      <c r="B21" s="342"/>
      <c r="C21" s="342"/>
      <c r="D21" s="342"/>
      <c r="E21" s="342"/>
      <c r="F21" s="378">
        <f t="shared" si="1"/>
        <v>0.38472222222222219</v>
      </c>
      <c r="G21" s="354">
        <v>0</v>
      </c>
      <c r="H21" s="390">
        <f t="shared" si="0"/>
        <v>0.38472222222222219</v>
      </c>
    </row>
    <row r="23" spans="1:8" ht="15.75" x14ac:dyDescent="0.25">
      <c r="A23" s="363" t="s">
        <v>545</v>
      </c>
      <c r="B23" s="340"/>
      <c r="C23" s="340" t="s">
        <v>302</v>
      </c>
      <c r="D23" s="340"/>
      <c r="E23" s="340"/>
      <c r="F23" s="376"/>
      <c r="G23" s="352"/>
      <c r="H23" s="388"/>
    </row>
    <row r="24" spans="1:8" ht="15.75" x14ac:dyDescent="0.25">
      <c r="A24" s="366" t="s">
        <v>546</v>
      </c>
      <c r="B24" s="343" t="s">
        <v>11</v>
      </c>
      <c r="C24" s="343" t="s">
        <v>318</v>
      </c>
      <c r="D24" s="343"/>
      <c r="E24" s="343"/>
      <c r="F24" s="379"/>
      <c r="G24" s="355"/>
      <c r="H24" s="391"/>
    </row>
    <row r="25" spans="1:8" ht="28.5" x14ac:dyDescent="0.2">
      <c r="A25" s="367" t="s">
        <v>319</v>
      </c>
      <c r="B25" s="344" t="s">
        <v>11</v>
      </c>
      <c r="C25" s="344" t="s">
        <v>511</v>
      </c>
      <c r="D25" s="349" t="s">
        <v>320</v>
      </c>
      <c r="E25" s="344" t="s">
        <v>273</v>
      </c>
      <c r="F25" s="380">
        <f>H21</f>
        <v>0.38472222222222219</v>
      </c>
      <c r="G25" s="356">
        <v>6</v>
      </c>
      <c r="H25" s="392">
        <f>F25+TIME(0,G25,0)</f>
        <v>0.38888888888888884</v>
      </c>
    </row>
    <row r="26" spans="1:8" ht="15" x14ac:dyDescent="0.25">
      <c r="A26" s="368" t="s">
        <v>321</v>
      </c>
      <c r="B26" s="345" t="s">
        <v>11</v>
      </c>
      <c r="C26" s="345" t="s">
        <v>532</v>
      </c>
      <c r="D26" s="345"/>
      <c r="E26" s="345"/>
      <c r="F26" s="381"/>
      <c r="G26" s="357"/>
      <c r="H26" s="393"/>
    </row>
    <row r="27" spans="1:8" ht="25.5" x14ac:dyDescent="0.2">
      <c r="A27" s="369" t="s">
        <v>322</v>
      </c>
      <c r="B27" s="346" t="s">
        <v>11</v>
      </c>
      <c r="C27" s="346" t="s">
        <v>323</v>
      </c>
      <c r="D27" s="350" t="s">
        <v>324</v>
      </c>
      <c r="E27" s="346" t="s">
        <v>273</v>
      </c>
      <c r="F27" s="382">
        <f>H25</f>
        <v>0.38888888888888884</v>
      </c>
      <c r="G27" s="358">
        <v>0</v>
      </c>
      <c r="H27" s="394">
        <f t="shared" ref="H27:H37" si="2">F27+TIME(0,G27,0)</f>
        <v>0.38888888888888884</v>
      </c>
    </row>
    <row r="28" spans="1:8" ht="25.5" x14ac:dyDescent="0.2">
      <c r="A28" s="369" t="s">
        <v>325</v>
      </c>
      <c r="B28" s="346" t="s">
        <v>11</v>
      </c>
      <c r="C28" s="346" t="s">
        <v>326</v>
      </c>
      <c r="D28" s="350" t="s">
        <v>327</v>
      </c>
      <c r="E28" s="346" t="s">
        <v>273</v>
      </c>
      <c r="F28" s="382">
        <f t="shared" ref="F28:F37" si="3">H27</f>
        <v>0.38888888888888884</v>
      </c>
      <c r="G28" s="358">
        <v>0</v>
      </c>
      <c r="H28" s="394">
        <f t="shared" si="2"/>
        <v>0.38888888888888884</v>
      </c>
    </row>
    <row r="29" spans="1:8" x14ac:dyDescent="0.2">
      <c r="A29" s="369" t="s">
        <v>328</v>
      </c>
      <c r="B29" s="346" t="s">
        <v>11</v>
      </c>
      <c r="C29" s="346" t="s">
        <v>329</v>
      </c>
      <c r="D29" s="346"/>
      <c r="E29" s="346" t="s">
        <v>273</v>
      </c>
      <c r="F29" s="382">
        <f t="shared" si="3"/>
        <v>0.38888888888888884</v>
      </c>
      <c r="G29" s="358">
        <v>0</v>
      </c>
      <c r="H29" s="394">
        <f t="shared" si="2"/>
        <v>0.38888888888888884</v>
      </c>
    </row>
    <row r="30" spans="1:8" x14ac:dyDescent="0.2">
      <c r="A30" s="369" t="s">
        <v>330</v>
      </c>
      <c r="B30" s="346" t="s">
        <v>11</v>
      </c>
      <c r="C30" s="346" t="s">
        <v>331</v>
      </c>
      <c r="D30" s="350" t="s">
        <v>332</v>
      </c>
      <c r="E30" s="346" t="s">
        <v>273</v>
      </c>
      <c r="F30" s="382">
        <f t="shared" si="3"/>
        <v>0.38888888888888884</v>
      </c>
      <c r="G30" s="358">
        <v>0</v>
      </c>
      <c r="H30" s="394">
        <f t="shared" si="2"/>
        <v>0.38888888888888884</v>
      </c>
    </row>
    <row r="31" spans="1:8" ht="25.5" x14ac:dyDescent="0.2">
      <c r="A31" s="369" t="s">
        <v>333</v>
      </c>
      <c r="B31" s="346" t="s">
        <v>11</v>
      </c>
      <c r="C31" s="346" t="s">
        <v>334</v>
      </c>
      <c r="D31" s="350" t="s">
        <v>335</v>
      </c>
      <c r="E31" s="346" t="s">
        <v>273</v>
      </c>
      <c r="F31" s="382">
        <f t="shared" si="3"/>
        <v>0.38888888888888884</v>
      </c>
      <c r="G31" s="358">
        <v>0</v>
      </c>
      <c r="H31" s="394">
        <f t="shared" si="2"/>
        <v>0.38888888888888884</v>
      </c>
    </row>
    <row r="32" spans="1:8" ht="25.5" x14ac:dyDescent="0.2">
      <c r="A32" s="369" t="s">
        <v>336</v>
      </c>
      <c r="B32" s="346" t="s">
        <v>11</v>
      </c>
      <c r="C32" s="346" t="s">
        <v>507</v>
      </c>
      <c r="D32" s="350" t="s">
        <v>338</v>
      </c>
      <c r="E32" s="346" t="s">
        <v>273</v>
      </c>
      <c r="F32" s="382">
        <f t="shared" si="3"/>
        <v>0.38888888888888884</v>
      </c>
      <c r="G32" s="358">
        <v>0</v>
      </c>
      <c r="H32" s="394">
        <f t="shared" si="2"/>
        <v>0.38888888888888884</v>
      </c>
    </row>
    <row r="33" spans="1:8" ht="25.5" x14ac:dyDescent="0.2">
      <c r="A33" s="369" t="s">
        <v>337</v>
      </c>
      <c r="B33" s="346" t="s">
        <v>11</v>
      </c>
      <c r="C33" s="346" t="s">
        <v>340</v>
      </c>
      <c r="D33" s="350" t="s">
        <v>341</v>
      </c>
      <c r="E33" s="346" t="s">
        <v>273</v>
      </c>
      <c r="F33" s="382">
        <f t="shared" si="3"/>
        <v>0.38888888888888884</v>
      </c>
      <c r="G33" s="358">
        <v>0</v>
      </c>
      <c r="H33" s="394">
        <f t="shared" si="2"/>
        <v>0.38888888888888884</v>
      </c>
    </row>
    <row r="34" spans="1:8" x14ac:dyDescent="0.2">
      <c r="A34" s="369" t="s">
        <v>339</v>
      </c>
      <c r="B34" s="346" t="s">
        <v>11</v>
      </c>
      <c r="C34" s="346" t="s">
        <v>342</v>
      </c>
      <c r="D34" s="350" t="s">
        <v>343</v>
      </c>
      <c r="E34" s="346" t="s">
        <v>273</v>
      </c>
      <c r="F34" s="382">
        <f t="shared" si="3"/>
        <v>0.38888888888888884</v>
      </c>
      <c r="G34" s="358">
        <v>2</v>
      </c>
      <c r="H34" s="394">
        <f t="shared" si="2"/>
        <v>0.39027777777777772</v>
      </c>
    </row>
    <row r="35" spans="1:8" ht="15" x14ac:dyDescent="0.2">
      <c r="A35" s="364" t="s">
        <v>547</v>
      </c>
      <c r="B35" s="341" t="s">
        <v>11</v>
      </c>
      <c r="C35" s="341" t="s">
        <v>512</v>
      </c>
      <c r="D35" s="341"/>
      <c r="E35" s="341" t="s">
        <v>273</v>
      </c>
      <c r="F35" s="377">
        <f t="shared" si="3"/>
        <v>0.39027777777777772</v>
      </c>
      <c r="G35" s="353">
        <v>1</v>
      </c>
      <c r="H35" s="389">
        <f t="shared" si="2"/>
        <v>0.39097222222222217</v>
      </c>
    </row>
    <row r="36" spans="1:8" ht="15" x14ac:dyDescent="0.2">
      <c r="A36" s="364" t="s">
        <v>548</v>
      </c>
      <c r="B36" s="341" t="s">
        <v>11</v>
      </c>
      <c r="C36" s="341" t="s">
        <v>344</v>
      </c>
      <c r="D36" s="341"/>
      <c r="E36" s="341" t="s">
        <v>3</v>
      </c>
      <c r="F36" s="377">
        <f t="shared" si="3"/>
        <v>0.39097222222222217</v>
      </c>
      <c r="G36" s="353">
        <v>0</v>
      </c>
      <c r="H36" s="389">
        <f t="shared" si="2"/>
        <v>0.39097222222222217</v>
      </c>
    </row>
    <row r="37" spans="1:8" ht="15" x14ac:dyDescent="0.2">
      <c r="A37" s="365" t="s">
        <v>549</v>
      </c>
      <c r="B37" s="342"/>
      <c r="C37" s="342"/>
      <c r="D37" s="342"/>
      <c r="E37" s="342"/>
      <c r="F37" s="378">
        <f t="shared" si="3"/>
        <v>0.39097222222222217</v>
      </c>
      <c r="G37" s="354">
        <v>0</v>
      </c>
      <c r="H37" s="390">
        <f t="shared" si="2"/>
        <v>0.39097222222222217</v>
      </c>
    </row>
    <row r="39" spans="1:8" ht="15.75" x14ac:dyDescent="0.25">
      <c r="A39" s="363" t="s">
        <v>550</v>
      </c>
      <c r="B39" s="340"/>
      <c r="C39" s="340" t="s">
        <v>345</v>
      </c>
      <c r="D39" s="340"/>
      <c r="E39" s="340"/>
      <c r="F39" s="376"/>
      <c r="G39" s="352"/>
      <c r="H39" s="388"/>
    </row>
    <row r="40" spans="1:8" ht="15" x14ac:dyDescent="0.2">
      <c r="A40" s="364" t="s">
        <v>551</v>
      </c>
      <c r="B40" s="341" t="s">
        <v>11</v>
      </c>
      <c r="C40" s="341" t="s">
        <v>508</v>
      </c>
      <c r="D40" s="348" t="s">
        <v>295</v>
      </c>
      <c r="E40" s="341" t="s">
        <v>279</v>
      </c>
      <c r="F40" s="377">
        <f>H37</f>
        <v>0.39097222222222217</v>
      </c>
      <c r="G40" s="353">
        <v>1</v>
      </c>
      <c r="H40" s="389">
        <f t="shared" ref="H40:H49" si="4">F40+TIME(0,G40,0)</f>
        <v>0.39166666666666661</v>
      </c>
    </row>
    <row r="41" spans="1:8" ht="15" x14ac:dyDescent="0.2">
      <c r="A41" s="364" t="s">
        <v>552</v>
      </c>
      <c r="B41" s="341" t="s">
        <v>11</v>
      </c>
      <c r="C41" s="341" t="s">
        <v>347</v>
      </c>
      <c r="D41" s="348" t="s">
        <v>291</v>
      </c>
      <c r="E41" s="341" t="s">
        <v>279</v>
      </c>
      <c r="F41" s="377">
        <f t="shared" ref="F41:F49" si="5">H40</f>
        <v>0.39166666666666661</v>
      </c>
      <c r="G41" s="353">
        <v>1</v>
      </c>
      <c r="H41" s="389">
        <f t="shared" si="4"/>
        <v>0.39236111111111105</v>
      </c>
    </row>
    <row r="42" spans="1:8" ht="15" x14ac:dyDescent="0.2">
      <c r="A42" s="364" t="s">
        <v>553</v>
      </c>
      <c r="B42" s="341" t="s">
        <v>0</v>
      </c>
      <c r="C42" s="341" t="s">
        <v>348</v>
      </c>
      <c r="D42" s="341"/>
      <c r="E42" s="341"/>
      <c r="F42" s="377">
        <f t="shared" si="5"/>
        <v>0.39236111111111105</v>
      </c>
      <c r="G42" s="353">
        <v>1</v>
      </c>
      <c r="H42" s="389">
        <f t="shared" si="4"/>
        <v>0.39305555555555549</v>
      </c>
    </row>
    <row r="43" spans="1:8" ht="15" x14ac:dyDescent="0.2">
      <c r="A43" s="364" t="s">
        <v>554</v>
      </c>
      <c r="B43" s="341" t="s">
        <v>11</v>
      </c>
      <c r="C43" s="341" t="s">
        <v>119</v>
      </c>
      <c r="D43" s="341"/>
      <c r="E43" s="341"/>
      <c r="F43" s="377">
        <f t="shared" si="5"/>
        <v>0.39305555555555549</v>
      </c>
      <c r="G43" s="353">
        <v>0</v>
      </c>
      <c r="H43" s="389">
        <f t="shared" si="4"/>
        <v>0.39305555555555549</v>
      </c>
    </row>
    <row r="44" spans="1:8" ht="15" x14ac:dyDescent="0.2">
      <c r="A44" s="364" t="s">
        <v>555</v>
      </c>
      <c r="B44" s="341" t="s">
        <v>11</v>
      </c>
      <c r="C44" s="341" t="s">
        <v>346</v>
      </c>
      <c r="D44" s="348" t="s">
        <v>556</v>
      </c>
      <c r="E44" s="341" t="s">
        <v>113</v>
      </c>
      <c r="F44" s="377">
        <f t="shared" si="5"/>
        <v>0.39305555555555549</v>
      </c>
      <c r="G44" s="353">
        <v>1</v>
      </c>
      <c r="H44" s="389">
        <f t="shared" si="4"/>
        <v>0.39374999999999993</v>
      </c>
    </row>
    <row r="45" spans="1:8" ht="15" x14ac:dyDescent="0.2">
      <c r="A45" s="364" t="s">
        <v>557</v>
      </c>
      <c r="B45" s="341" t="s">
        <v>11</v>
      </c>
      <c r="C45" s="341" t="s">
        <v>349</v>
      </c>
      <c r="D45" s="348" t="s">
        <v>556</v>
      </c>
      <c r="E45" s="341" t="s">
        <v>113</v>
      </c>
      <c r="F45" s="377">
        <f t="shared" si="5"/>
        <v>0.39374999999999993</v>
      </c>
      <c r="G45" s="353">
        <v>1</v>
      </c>
      <c r="H45" s="389">
        <f t="shared" si="4"/>
        <v>0.39444444444444438</v>
      </c>
    </row>
    <row r="46" spans="1:8" ht="15" x14ac:dyDescent="0.2">
      <c r="A46" s="364" t="s">
        <v>558</v>
      </c>
      <c r="B46" s="341" t="s">
        <v>11</v>
      </c>
      <c r="C46" s="341" t="s">
        <v>350</v>
      </c>
      <c r="D46" s="348" t="s">
        <v>556</v>
      </c>
      <c r="E46" s="341" t="s">
        <v>113</v>
      </c>
      <c r="F46" s="377">
        <f t="shared" si="5"/>
        <v>0.39444444444444438</v>
      </c>
      <c r="G46" s="353">
        <v>1</v>
      </c>
      <c r="H46" s="389">
        <f t="shared" si="4"/>
        <v>0.39513888888888882</v>
      </c>
    </row>
    <row r="47" spans="1:8" ht="15" x14ac:dyDescent="0.2">
      <c r="A47" s="364" t="s">
        <v>559</v>
      </c>
      <c r="B47" s="341" t="s">
        <v>11</v>
      </c>
      <c r="C47" s="341" t="s">
        <v>351</v>
      </c>
      <c r="D47" s="348" t="s">
        <v>556</v>
      </c>
      <c r="E47" s="341" t="s">
        <v>113</v>
      </c>
      <c r="F47" s="377">
        <f t="shared" si="5"/>
        <v>0.39513888888888882</v>
      </c>
      <c r="G47" s="353">
        <v>1</v>
      </c>
      <c r="H47" s="389">
        <f t="shared" si="4"/>
        <v>0.39583333333333326</v>
      </c>
    </row>
    <row r="48" spans="1:8" ht="15" x14ac:dyDescent="0.2">
      <c r="A48" s="364" t="s">
        <v>560</v>
      </c>
      <c r="B48" s="341" t="s">
        <v>11</v>
      </c>
      <c r="C48" s="341" t="s">
        <v>298</v>
      </c>
      <c r="D48" s="348" t="s">
        <v>556</v>
      </c>
      <c r="E48" s="341" t="s">
        <v>113</v>
      </c>
      <c r="F48" s="377">
        <f t="shared" si="5"/>
        <v>0.39583333333333326</v>
      </c>
      <c r="G48" s="353">
        <v>1</v>
      </c>
      <c r="H48" s="389">
        <f t="shared" si="4"/>
        <v>0.3965277777777777</v>
      </c>
    </row>
    <row r="49" spans="1:8" ht="15" x14ac:dyDescent="0.2">
      <c r="A49" s="364" t="s">
        <v>561</v>
      </c>
      <c r="B49" s="341" t="s">
        <v>11</v>
      </c>
      <c r="C49" s="341" t="s">
        <v>352</v>
      </c>
      <c r="D49" s="348" t="s">
        <v>556</v>
      </c>
      <c r="E49" s="341" t="s">
        <v>113</v>
      </c>
      <c r="F49" s="377">
        <f t="shared" si="5"/>
        <v>0.3965277777777777</v>
      </c>
      <c r="G49" s="353">
        <v>1</v>
      </c>
      <c r="H49" s="389">
        <f t="shared" si="4"/>
        <v>0.39722222222222214</v>
      </c>
    </row>
    <row r="50" spans="1:8" ht="15.75" x14ac:dyDescent="0.25">
      <c r="A50" s="366" t="s">
        <v>562</v>
      </c>
      <c r="B50" s="343"/>
      <c r="C50" s="343" t="s">
        <v>353</v>
      </c>
      <c r="D50" s="343"/>
      <c r="E50" s="343"/>
      <c r="F50" s="379"/>
      <c r="G50" s="355"/>
      <c r="H50" s="391"/>
    </row>
    <row r="51" spans="1:8" ht="14.25" x14ac:dyDescent="0.2">
      <c r="A51" s="367" t="s">
        <v>533</v>
      </c>
      <c r="B51" s="344" t="s">
        <v>11</v>
      </c>
      <c r="C51" s="344" t="s">
        <v>354</v>
      </c>
      <c r="D51" s="349" t="s">
        <v>291</v>
      </c>
      <c r="E51" s="344" t="s">
        <v>279</v>
      </c>
      <c r="F51" s="380">
        <f>H49</f>
        <v>0.39722222222222214</v>
      </c>
      <c r="G51" s="356">
        <v>1</v>
      </c>
      <c r="H51" s="392">
        <f t="shared" ref="H51:H57" si="6">F51+TIME(0,G51,0)</f>
        <v>0.39791666666666659</v>
      </c>
    </row>
    <row r="52" spans="1:8" ht="14.25" x14ac:dyDescent="0.2">
      <c r="A52" s="367" t="s">
        <v>534</v>
      </c>
      <c r="B52" s="344" t="s">
        <v>11</v>
      </c>
      <c r="C52" s="344" t="s">
        <v>513</v>
      </c>
      <c r="D52" s="349" t="s">
        <v>291</v>
      </c>
      <c r="E52" s="344" t="s">
        <v>279</v>
      </c>
      <c r="F52" s="380">
        <f t="shared" ref="F52:F57" si="7">H51</f>
        <v>0.39791666666666659</v>
      </c>
      <c r="G52" s="356">
        <v>0</v>
      </c>
      <c r="H52" s="392">
        <f t="shared" si="6"/>
        <v>0.39791666666666659</v>
      </c>
    </row>
    <row r="53" spans="1:8" ht="14.25" x14ac:dyDescent="0.2">
      <c r="A53" s="367" t="s">
        <v>535</v>
      </c>
      <c r="B53" s="344" t="s">
        <v>11</v>
      </c>
      <c r="C53" s="344" t="s">
        <v>355</v>
      </c>
      <c r="D53" s="349" t="s">
        <v>291</v>
      </c>
      <c r="E53" s="344" t="s">
        <v>279</v>
      </c>
      <c r="F53" s="380">
        <f t="shared" si="7"/>
        <v>0.39791666666666659</v>
      </c>
      <c r="G53" s="356">
        <v>0</v>
      </c>
      <c r="H53" s="392">
        <f t="shared" si="6"/>
        <v>0.39791666666666659</v>
      </c>
    </row>
    <row r="54" spans="1:8" ht="15" x14ac:dyDescent="0.2">
      <c r="A54" s="364" t="s">
        <v>563</v>
      </c>
      <c r="B54" s="341" t="s">
        <v>11</v>
      </c>
      <c r="C54" s="341" t="s">
        <v>356</v>
      </c>
      <c r="D54" s="348" t="s">
        <v>291</v>
      </c>
      <c r="E54" s="341" t="s">
        <v>279</v>
      </c>
      <c r="F54" s="377">
        <f t="shared" si="7"/>
        <v>0.39791666666666659</v>
      </c>
      <c r="G54" s="353">
        <v>1</v>
      </c>
      <c r="H54" s="389">
        <f t="shared" si="6"/>
        <v>0.39861111111111103</v>
      </c>
    </row>
    <row r="55" spans="1:8" ht="30" x14ac:dyDescent="0.2">
      <c r="A55" s="364" t="s">
        <v>564</v>
      </c>
      <c r="B55" s="341" t="s">
        <v>11</v>
      </c>
      <c r="C55" s="341" t="s">
        <v>357</v>
      </c>
      <c r="D55" s="348" t="s">
        <v>291</v>
      </c>
      <c r="E55" s="341" t="s">
        <v>279</v>
      </c>
      <c r="F55" s="377">
        <f t="shared" si="7"/>
        <v>0.39861111111111103</v>
      </c>
      <c r="G55" s="353">
        <v>1</v>
      </c>
      <c r="H55" s="389">
        <f t="shared" si="6"/>
        <v>0.39930555555555547</v>
      </c>
    </row>
    <row r="56" spans="1:8" ht="15" x14ac:dyDescent="0.2">
      <c r="A56" s="364" t="s">
        <v>565</v>
      </c>
      <c r="B56" s="341" t="s">
        <v>11</v>
      </c>
      <c r="C56" s="341" t="s">
        <v>272</v>
      </c>
      <c r="D56" s="348" t="s">
        <v>291</v>
      </c>
      <c r="E56" s="341" t="s">
        <v>279</v>
      </c>
      <c r="F56" s="377">
        <f t="shared" si="7"/>
        <v>0.39930555555555547</v>
      </c>
      <c r="G56" s="353">
        <v>2</v>
      </c>
      <c r="H56" s="389">
        <f t="shared" si="6"/>
        <v>0.40069444444444435</v>
      </c>
    </row>
    <row r="57" spans="1:8" ht="15" x14ac:dyDescent="0.2">
      <c r="A57" s="365" t="s">
        <v>566</v>
      </c>
      <c r="B57" s="342"/>
      <c r="C57" s="342"/>
      <c r="D57" s="342"/>
      <c r="E57" s="342"/>
      <c r="F57" s="378">
        <f t="shared" si="7"/>
        <v>0.40069444444444435</v>
      </c>
      <c r="G57" s="354">
        <v>0</v>
      </c>
      <c r="H57" s="390">
        <f t="shared" si="6"/>
        <v>0.40069444444444435</v>
      </c>
    </row>
    <row r="59" spans="1:8" ht="15.75" x14ac:dyDescent="0.25">
      <c r="A59" s="363" t="s">
        <v>567</v>
      </c>
      <c r="B59" s="340"/>
      <c r="C59" s="340" t="s">
        <v>358</v>
      </c>
      <c r="D59" s="340"/>
      <c r="E59" s="340"/>
      <c r="F59" s="376"/>
      <c r="G59" s="352"/>
      <c r="H59" s="388"/>
    </row>
    <row r="60" spans="1:8" ht="15.75" x14ac:dyDescent="0.25">
      <c r="A60" s="366" t="s">
        <v>568</v>
      </c>
      <c r="B60" s="343"/>
      <c r="C60" s="343" t="s">
        <v>359</v>
      </c>
      <c r="D60" s="343"/>
      <c r="E60" s="343"/>
      <c r="F60" s="379"/>
      <c r="G60" s="355"/>
      <c r="H60" s="391"/>
    </row>
    <row r="61" spans="1:8" ht="14.25" x14ac:dyDescent="0.2">
      <c r="A61" s="367" t="s">
        <v>360</v>
      </c>
      <c r="B61" s="344" t="s">
        <v>11</v>
      </c>
      <c r="C61" s="344" t="s">
        <v>361</v>
      </c>
      <c r="D61" s="349" t="s">
        <v>295</v>
      </c>
      <c r="E61" s="344" t="s">
        <v>279</v>
      </c>
      <c r="F61" s="380">
        <f>H57</f>
        <v>0.40069444444444435</v>
      </c>
      <c r="G61" s="356">
        <v>1</v>
      </c>
      <c r="H61" s="392">
        <f t="shared" ref="H61:H71" si="8">F61+TIME(0,G61,0)</f>
        <v>0.4013888888888888</v>
      </c>
    </row>
    <row r="62" spans="1:8" ht="14.25" x14ac:dyDescent="0.2">
      <c r="A62" s="367" t="s">
        <v>362</v>
      </c>
      <c r="B62" s="344" t="s">
        <v>11</v>
      </c>
      <c r="C62" s="344" t="s">
        <v>292</v>
      </c>
      <c r="D62" s="349" t="s">
        <v>295</v>
      </c>
      <c r="E62" s="344" t="s">
        <v>279</v>
      </c>
      <c r="F62" s="380">
        <f t="shared" ref="F62:F71" si="9">H61</f>
        <v>0.4013888888888888</v>
      </c>
      <c r="G62" s="356">
        <v>1</v>
      </c>
      <c r="H62" s="392">
        <f t="shared" si="8"/>
        <v>0.40208333333333324</v>
      </c>
    </row>
    <row r="63" spans="1:8" ht="14.25" x14ac:dyDescent="0.2">
      <c r="A63" s="367" t="s">
        <v>363</v>
      </c>
      <c r="B63" s="344" t="s">
        <v>11</v>
      </c>
      <c r="C63" s="344" t="s">
        <v>296</v>
      </c>
      <c r="D63" s="349" t="s">
        <v>295</v>
      </c>
      <c r="E63" s="344" t="s">
        <v>279</v>
      </c>
      <c r="F63" s="380">
        <f t="shared" si="9"/>
        <v>0.40208333333333324</v>
      </c>
      <c r="G63" s="356">
        <v>2</v>
      </c>
      <c r="H63" s="392">
        <f t="shared" si="8"/>
        <v>0.40347222222222212</v>
      </c>
    </row>
    <row r="64" spans="1:8" ht="14.25" x14ac:dyDescent="0.2">
      <c r="A64" s="367" t="s">
        <v>364</v>
      </c>
      <c r="B64" s="344" t="s">
        <v>11</v>
      </c>
      <c r="C64" s="344" t="s">
        <v>365</v>
      </c>
      <c r="D64" s="349" t="s">
        <v>295</v>
      </c>
      <c r="E64" s="344" t="s">
        <v>279</v>
      </c>
      <c r="F64" s="380">
        <f t="shared" si="9"/>
        <v>0.40347222222222212</v>
      </c>
      <c r="G64" s="356">
        <v>1</v>
      </c>
      <c r="H64" s="392">
        <f t="shared" si="8"/>
        <v>0.40416666666666656</v>
      </c>
    </row>
    <row r="65" spans="1:8" ht="14.25" x14ac:dyDescent="0.2">
      <c r="A65" s="367" t="s">
        <v>366</v>
      </c>
      <c r="B65" s="344" t="s">
        <v>11</v>
      </c>
      <c r="C65" s="344" t="s">
        <v>367</v>
      </c>
      <c r="D65" s="349" t="s">
        <v>295</v>
      </c>
      <c r="E65" s="344" t="s">
        <v>279</v>
      </c>
      <c r="F65" s="380">
        <f t="shared" si="9"/>
        <v>0.40416666666666656</v>
      </c>
      <c r="G65" s="356">
        <v>1</v>
      </c>
      <c r="H65" s="392">
        <f t="shared" si="8"/>
        <v>0.40486111111111101</v>
      </c>
    </row>
    <row r="66" spans="1:8" ht="14.25" x14ac:dyDescent="0.2">
      <c r="A66" s="367" t="s">
        <v>368</v>
      </c>
      <c r="B66" s="344" t="s">
        <v>11</v>
      </c>
      <c r="C66" s="344" t="s">
        <v>369</v>
      </c>
      <c r="D66" s="349" t="s">
        <v>295</v>
      </c>
      <c r="E66" s="344" t="s">
        <v>279</v>
      </c>
      <c r="F66" s="380">
        <f t="shared" si="9"/>
        <v>0.40486111111111101</v>
      </c>
      <c r="G66" s="356">
        <v>1</v>
      </c>
      <c r="H66" s="392">
        <f t="shared" si="8"/>
        <v>0.40555555555555545</v>
      </c>
    </row>
    <row r="67" spans="1:8" ht="14.25" x14ac:dyDescent="0.2">
      <c r="A67" s="367" t="s">
        <v>370</v>
      </c>
      <c r="B67" s="344" t="s">
        <v>11</v>
      </c>
      <c r="C67" s="344" t="s">
        <v>371</v>
      </c>
      <c r="D67" s="349" t="s">
        <v>295</v>
      </c>
      <c r="E67" s="344" t="s">
        <v>279</v>
      </c>
      <c r="F67" s="380">
        <f t="shared" si="9"/>
        <v>0.40555555555555545</v>
      </c>
      <c r="G67" s="356">
        <v>1</v>
      </c>
      <c r="H67" s="392">
        <f t="shared" si="8"/>
        <v>0.40624999999999989</v>
      </c>
    </row>
    <row r="68" spans="1:8" ht="14.25" x14ac:dyDescent="0.2">
      <c r="A68" s="367" t="s">
        <v>372</v>
      </c>
      <c r="B68" s="344" t="s">
        <v>11</v>
      </c>
      <c r="C68" s="344" t="s">
        <v>375</v>
      </c>
      <c r="D68" s="344"/>
      <c r="E68" s="344" t="s">
        <v>35</v>
      </c>
      <c r="F68" s="380">
        <f t="shared" si="9"/>
        <v>0.40624999999999989</v>
      </c>
      <c r="G68" s="356">
        <v>1</v>
      </c>
      <c r="H68" s="392">
        <f t="shared" si="8"/>
        <v>0.40694444444444433</v>
      </c>
    </row>
    <row r="69" spans="1:8" ht="14.25" x14ac:dyDescent="0.2">
      <c r="A69" s="367" t="s">
        <v>374</v>
      </c>
      <c r="B69" s="344" t="s">
        <v>11</v>
      </c>
      <c r="C69" s="344" t="s">
        <v>377</v>
      </c>
      <c r="D69" s="349" t="s">
        <v>378</v>
      </c>
      <c r="E69" s="344" t="s">
        <v>35</v>
      </c>
      <c r="F69" s="380">
        <f t="shared" si="9"/>
        <v>0.40694444444444433</v>
      </c>
      <c r="G69" s="356">
        <v>2</v>
      </c>
      <c r="H69" s="392">
        <f t="shared" si="8"/>
        <v>0.40833333333333321</v>
      </c>
    </row>
    <row r="70" spans="1:8" ht="14.25" x14ac:dyDescent="0.2">
      <c r="A70" s="367" t="s">
        <v>376</v>
      </c>
      <c r="B70" s="344" t="s">
        <v>11</v>
      </c>
      <c r="C70" s="344" t="s">
        <v>373</v>
      </c>
      <c r="D70" s="349" t="s">
        <v>536</v>
      </c>
      <c r="E70" s="344" t="s">
        <v>7</v>
      </c>
      <c r="F70" s="380">
        <f t="shared" si="9"/>
        <v>0.40833333333333321</v>
      </c>
      <c r="G70" s="356">
        <v>1</v>
      </c>
      <c r="H70" s="392">
        <f t="shared" si="8"/>
        <v>0.40902777777777766</v>
      </c>
    </row>
    <row r="71" spans="1:8" ht="14.25" x14ac:dyDescent="0.2">
      <c r="A71" s="367" t="s">
        <v>379</v>
      </c>
      <c r="B71" s="344"/>
      <c r="C71" s="344"/>
      <c r="D71" s="344"/>
      <c r="E71" s="344"/>
      <c r="F71" s="380">
        <f t="shared" si="9"/>
        <v>0.40902777777777766</v>
      </c>
      <c r="G71" s="356">
        <v>0</v>
      </c>
      <c r="H71" s="392">
        <f t="shared" si="8"/>
        <v>0.40902777777777766</v>
      </c>
    </row>
    <row r="72" spans="1:8" ht="15.75" x14ac:dyDescent="0.25">
      <c r="A72" s="366" t="s">
        <v>569</v>
      </c>
      <c r="B72" s="343"/>
      <c r="C72" s="343" t="s">
        <v>380</v>
      </c>
      <c r="D72" s="343"/>
      <c r="E72" s="343"/>
      <c r="F72" s="379"/>
      <c r="G72" s="355"/>
      <c r="H72" s="391"/>
    </row>
    <row r="73" spans="1:8" ht="28.5" x14ac:dyDescent="0.2">
      <c r="A73" s="367" t="s">
        <v>381</v>
      </c>
      <c r="B73" s="344" t="s">
        <v>11</v>
      </c>
      <c r="C73" s="344" t="s">
        <v>514</v>
      </c>
      <c r="D73" s="349" t="s">
        <v>536</v>
      </c>
      <c r="E73" s="344" t="s">
        <v>383</v>
      </c>
      <c r="F73" s="380">
        <f>H71</f>
        <v>0.40902777777777766</v>
      </c>
      <c r="G73" s="356">
        <v>1</v>
      </c>
      <c r="H73" s="392">
        <f>F73+TIME(0,G73,0)</f>
        <v>0.4097222222222221</v>
      </c>
    </row>
    <row r="74" spans="1:8" ht="14.25" x14ac:dyDescent="0.2">
      <c r="A74" s="367" t="s">
        <v>384</v>
      </c>
      <c r="B74" s="344" t="s">
        <v>11</v>
      </c>
      <c r="C74" s="344" t="s">
        <v>385</v>
      </c>
      <c r="D74" s="349" t="s">
        <v>536</v>
      </c>
      <c r="E74" s="344" t="s">
        <v>35</v>
      </c>
      <c r="F74" s="380">
        <f>H73</f>
        <v>0.4097222222222221</v>
      </c>
      <c r="G74" s="356">
        <v>3</v>
      </c>
      <c r="H74" s="392">
        <f>F74+TIME(0,G74,0)</f>
        <v>0.41180555555555542</v>
      </c>
    </row>
    <row r="75" spans="1:8" ht="14.25" x14ac:dyDescent="0.2">
      <c r="A75" s="367" t="s">
        <v>386</v>
      </c>
      <c r="B75" s="344" t="s">
        <v>11</v>
      </c>
      <c r="C75" s="344" t="s">
        <v>387</v>
      </c>
      <c r="D75" s="349" t="s">
        <v>536</v>
      </c>
      <c r="E75" s="344" t="s">
        <v>388</v>
      </c>
      <c r="F75" s="380">
        <f>H74</f>
        <v>0.41180555555555542</v>
      </c>
      <c r="G75" s="356">
        <v>1</v>
      </c>
      <c r="H75" s="392">
        <f>F75+TIME(0,G75,0)</f>
        <v>0.41249999999999987</v>
      </c>
    </row>
    <row r="76" spans="1:8" ht="14.25" x14ac:dyDescent="0.2">
      <c r="A76" s="367" t="s">
        <v>389</v>
      </c>
      <c r="B76" s="344" t="s">
        <v>11</v>
      </c>
      <c r="C76" s="344" t="s">
        <v>390</v>
      </c>
      <c r="D76" s="349" t="s">
        <v>536</v>
      </c>
      <c r="E76" s="344" t="s">
        <v>18</v>
      </c>
      <c r="F76" s="380">
        <f>H75</f>
        <v>0.41249999999999987</v>
      </c>
      <c r="G76" s="356">
        <v>1</v>
      </c>
      <c r="H76" s="392">
        <f>F76+TIME(0,G76,0)</f>
        <v>0.41319444444444431</v>
      </c>
    </row>
    <row r="77" spans="1:8" ht="14.25" x14ac:dyDescent="0.2">
      <c r="A77" s="367" t="s">
        <v>391</v>
      </c>
      <c r="B77" s="344" t="s">
        <v>11</v>
      </c>
      <c r="C77" s="344" t="s">
        <v>515</v>
      </c>
      <c r="D77" s="349" t="s">
        <v>536</v>
      </c>
      <c r="E77" s="344" t="s">
        <v>392</v>
      </c>
      <c r="F77" s="380">
        <f>H76</f>
        <v>0.41319444444444431</v>
      </c>
      <c r="G77" s="356">
        <v>1</v>
      </c>
      <c r="H77" s="392">
        <f>F77+TIME(0,G77,0)</f>
        <v>0.41388888888888875</v>
      </c>
    </row>
    <row r="78" spans="1:8" ht="15.75" x14ac:dyDescent="0.25">
      <c r="A78" s="366" t="s">
        <v>570</v>
      </c>
      <c r="B78" s="343"/>
      <c r="C78" s="343" t="s">
        <v>393</v>
      </c>
      <c r="D78" s="343"/>
      <c r="E78" s="343"/>
      <c r="F78" s="379"/>
      <c r="G78" s="355"/>
      <c r="H78" s="391"/>
    </row>
    <row r="79" spans="1:8" ht="14.25" x14ac:dyDescent="0.2">
      <c r="A79" s="367" t="s">
        <v>394</v>
      </c>
      <c r="B79" s="344" t="s">
        <v>11</v>
      </c>
      <c r="C79" s="344" t="s">
        <v>278</v>
      </c>
      <c r="D79" s="349" t="s">
        <v>536</v>
      </c>
      <c r="E79" s="344" t="s">
        <v>273</v>
      </c>
      <c r="F79" s="380">
        <f>H77</f>
        <v>0.41388888888888875</v>
      </c>
      <c r="G79" s="356">
        <v>1</v>
      </c>
      <c r="H79" s="392">
        <f t="shared" ref="H79:H86" si="10">F79+TIME(0,G79,0)</f>
        <v>0.41458333333333319</v>
      </c>
    </row>
    <row r="80" spans="1:8" ht="14.25" x14ac:dyDescent="0.2">
      <c r="A80" s="367" t="s">
        <v>395</v>
      </c>
      <c r="B80" s="344" t="s">
        <v>11</v>
      </c>
      <c r="C80" s="344" t="s">
        <v>396</v>
      </c>
      <c r="D80" s="349" t="s">
        <v>536</v>
      </c>
      <c r="E80" s="344" t="s">
        <v>397</v>
      </c>
      <c r="F80" s="380">
        <f t="shared" ref="F80:F86" si="11">H79</f>
        <v>0.41458333333333319</v>
      </c>
      <c r="G80" s="356">
        <v>1</v>
      </c>
      <c r="H80" s="392">
        <f t="shared" si="10"/>
        <v>0.41527777777777763</v>
      </c>
    </row>
    <row r="81" spans="1:8" ht="14.25" x14ac:dyDescent="0.2">
      <c r="A81" s="367" t="s">
        <v>398</v>
      </c>
      <c r="B81" s="344" t="s">
        <v>11</v>
      </c>
      <c r="C81" s="344" t="s">
        <v>399</v>
      </c>
      <c r="D81" s="349" t="s">
        <v>536</v>
      </c>
      <c r="E81" s="344" t="s">
        <v>400</v>
      </c>
      <c r="F81" s="380">
        <f t="shared" si="11"/>
        <v>0.41527777777777763</v>
      </c>
      <c r="G81" s="356">
        <v>1</v>
      </c>
      <c r="H81" s="392">
        <f t="shared" si="10"/>
        <v>0.41597222222222208</v>
      </c>
    </row>
    <row r="82" spans="1:8" ht="14.25" x14ac:dyDescent="0.2">
      <c r="A82" s="367" t="s">
        <v>401</v>
      </c>
      <c r="B82" s="344" t="s">
        <v>11</v>
      </c>
      <c r="C82" s="344" t="s">
        <v>402</v>
      </c>
      <c r="D82" s="349" t="s">
        <v>536</v>
      </c>
      <c r="E82" s="344" t="s">
        <v>403</v>
      </c>
      <c r="F82" s="380">
        <f t="shared" si="11"/>
        <v>0.41597222222222208</v>
      </c>
      <c r="G82" s="356">
        <v>1</v>
      </c>
      <c r="H82" s="392">
        <f t="shared" si="10"/>
        <v>0.41666666666666652</v>
      </c>
    </row>
    <row r="83" spans="1:8" ht="14.25" x14ac:dyDescent="0.2">
      <c r="A83" s="367" t="s">
        <v>404</v>
      </c>
      <c r="B83" s="344" t="s">
        <v>11</v>
      </c>
      <c r="C83" s="344" t="s">
        <v>405</v>
      </c>
      <c r="D83" s="349" t="s">
        <v>536</v>
      </c>
      <c r="E83" s="344" t="s">
        <v>406</v>
      </c>
      <c r="F83" s="380">
        <f t="shared" si="11"/>
        <v>0.41666666666666652</v>
      </c>
      <c r="G83" s="356">
        <v>1</v>
      </c>
      <c r="H83" s="392">
        <f t="shared" si="10"/>
        <v>0.41736111111111096</v>
      </c>
    </row>
    <row r="84" spans="1:8" ht="14.25" x14ac:dyDescent="0.2">
      <c r="A84" s="367" t="s">
        <v>407</v>
      </c>
      <c r="B84" s="344" t="s">
        <v>11</v>
      </c>
      <c r="C84" s="344" t="s">
        <v>408</v>
      </c>
      <c r="D84" s="349" t="s">
        <v>536</v>
      </c>
      <c r="E84" s="344" t="s">
        <v>35</v>
      </c>
      <c r="F84" s="380">
        <f t="shared" si="11"/>
        <v>0.41736111111111096</v>
      </c>
      <c r="G84" s="356">
        <v>1</v>
      </c>
      <c r="H84" s="392">
        <f t="shared" si="10"/>
        <v>0.4180555555555554</v>
      </c>
    </row>
    <row r="85" spans="1:8" ht="14.25" x14ac:dyDescent="0.2">
      <c r="A85" s="367" t="s">
        <v>409</v>
      </c>
      <c r="B85" s="344" t="s">
        <v>11</v>
      </c>
      <c r="C85" s="344" t="s">
        <v>410</v>
      </c>
      <c r="D85" s="349" t="s">
        <v>536</v>
      </c>
      <c r="E85" s="344" t="s">
        <v>411</v>
      </c>
      <c r="F85" s="380">
        <f t="shared" si="11"/>
        <v>0.4180555555555554</v>
      </c>
      <c r="G85" s="356">
        <v>1</v>
      </c>
      <c r="H85" s="392">
        <f t="shared" si="10"/>
        <v>0.41874999999999984</v>
      </c>
    </row>
    <row r="86" spans="1:8" ht="15" x14ac:dyDescent="0.2">
      <c r="A86" s="365" t="s">
        <v>571</v>
      </c>
      <c r="B86" s="342"/>
      <c r="C86" s="342" t="s">
        <v>412</v>
      </c>
      <c r="D86" s="342"/>
      <c r="E86" s="342"/>
      <c r="F86" s="378">
        <f t="shared" si="11"/>
        <v>0.41874999999999984</v>
      </c>
      <c r="G86" s="354">
        <v>0</v>
      </c>
      <c r="H86" s="390">
        <f t="shared" si="10"/>
        <v>0.41874999999999984</v>
      </c>
    </row>
    <row r="88" spans="1:8" ht="15.75" x14ac:dyDescent="0.25">
      <c r="A88" s="370" t="s">
        <v>572</v>
      </c>
      <c r="B88" s="336"/>
      <c r="C88" s="336" t="s">
        <v>102</v>
      </c>
      <c r="D88" s="336"/>
      <c r="E88" s="336" t="s">
        <v>279</v>
      </c>
      <c r="F88" s="383">
        <f>H86</f>
        <v>0.41874999999999984</v>
      </c>
      <c r="G88" s="359">
        <v>0</v>
      </c>
      <c r="H88" s="383">
        <f>F88+TIME(0,G88,0)</f>
        <v>0.41874999999999984</v>
      </c>
    </row>
    <row r="89" spans="1:8" x14ac:dyDescent="0.2">
      <c r="A89" s="337"/>
      <c r="B89" s="337"/>
      <c r="C89" s="337" t="s">
        <v>413</v>
      </c>
      <c r="D89" s="337"/>
      <c r="E89" s="337"/>
      <c r="F89" s="384"/>
      <c r="G89" s="360">
        <f>(H89-H88) * 24 * 60</f>
        <v>7.0000000000002149</v>
      </c>
      <c r="H89" s="384">
        <v>0.4236111111111111</v>
      </c>
    </row>
    <row r="91" spans="1:8" ht="15.75" x14ac:dyDescent="0.25">
      <c r="A91" s="400" t="s">
        <v>414</v>
      </c>
      <c r="B91" s="401"/>
      <c r="C91" s="401"/>
      <c r="D91" s="401"/>
      <c r="E91" s="401"/>
      <c r="F91" s="401"/>
      <c r="G91" s="401"/>
      <c r="H91" s="401"/>
    </row>
    <row r="92" spans="1:8" s="18" customFormat="1" ht="31.5" x14ac:dyDescent="0.25">
      <c r="A92" s="335" t="s">
        <v>307</v>
      </c>
      <c r="B92" s="335" t="s">
        <v>308</v>
      </c>
      <c r="C92" s="335" t="s">
        <v>187</v>
      </c>
      <c r="D92" s="335" t="s">
        <v>149</v>
      </c>
      <c r="E92" s="335" t="s">
        <v>309</v>
      </c>
      <c r="F92" s="375" t="s">
        <v>83</v>
      </c>
      <c r="G92" s="351" t="s">
        <v>310</v>
      </c>
      <c r="H92" s="375" t="s">
        <v>311</v>
      </c>
    </row>
    <row r="93" spans="1:8" ht="15.75" x14ac:dyDescent="0.25">
      <c r="A93" s="363" t="s">
        <v>537</v>
      </c>
      <c r="B93" s="340"/>
      <c r="C93" s="340" t="s">
        <v>312</v>
      </c>
      <c r="D93" s="340"/>
      <c r="E93" s="340"/>
      <c r="F93" s="376"/>
      <c r="G93" s="352"/>
      <c r="H93" s="388"/>
    </row>
    <row r="94" spans="1:8" ht="15" x14ac:dyDescent="0.2">
      <c r="A94" s="364" t="s">
        <v>538</v>
      </c>
      <c r="B94" s="341" t="s">
        <v>11</v>
      </c>
      <c r="C94" s="341" t="s">
        <v>313</v>
      </c>
      <c r="D94" s="341"/>
      <c r="E94" s="341" t="s">
        <v>279</v>
      </c>
      <c r="F94" s="377">
        <v>0.4375</v>
      </c>
      <c r="G94" s="353">
        <v>0</v>
      </c>
      <c r="H94" s="389">
        <f>F94+TIME(0,G94,0)</f>
        <v>0.4375</v>
      </c>
    </row>
    <row r="95" spans="1:8" ht="15" x14ac:dyDescent="0.2">
      <c r="A95" s="365" t="s">
        <v>539</v>
      </c>
      <c r="B95" s="342" t="s">
        <v>2</v>
      </c>
      <c r="C95" s="342" t="s">
        <v>415</v>
      </c>
      <c r="D95" s="342"/>
      <c r="E95" s="342" t="s">
        <v>279</v>
      </c>
      <c r="F95" s="378">
        <f>H94</f>
        <v>0.4375</v>
      </c>
      <c r="G95" s="354">
        <v>1</v>
      </c>
      <c r="H95" s="390">
        <f>F95+TIME(0,G95,0)</f>
        <v>0.43819444444444444</v>
      </c>
    </row>
    <row r="97" spans="1:8" ht="15.75" x14ac:dyDescent="0.25">
      <c r="A97" s="363" t="s">
        <v>545</v>
      </c>
      <c r="B97" s="340"/>
      <c r="C97" s="340" t="s">
        <v>302</v>
      </c>
      <c r="D97" s="340"/>
      <c r="E97" s="340"/>
      <c r="F97" s="376"/>
      <c r="G97" s="352"/>
      <c r="H97" s="388"/>
    </row>
    <row r="98" spans="1:8" ht="15" x14ac:dyDescent="0.2">
      <c r="A98" s="364" t="s">
        <v>546</v>
      </c>
      <c r="B98" s="341" t="s">
        <v>11</v>
      </c>
      <c r="C98" s="341" t="s">
        <v>416</v>
      </c>
      <c r="D98" s="341"/>
      <c r="E98" s="341" t="s">
        <v>279</v>
      </c>
      <c r="F98" s="377">
        <f>H95</f>
        <v>0.43819444444444444</v>
      </c>
      <c r="G98" s="353">
        <v>1</v>
      </c>
      <c r="H98" s="389">
        <f>F98+TIME(0,G98,0)</f>
        <v>0.43888888888888888</v>
      </c>
    </row>
    <row r="99" spans="1:8" ht="15" x14ac:dyDescent="0.2">
      <c r="A99" s="364" t="s">
        <v>547</v>
      </c>
      <c r="B99" s="341" t="s">
        <v>11</v>
      </c>
      <c r="C99" s="341" t="s">
        <v>417</v>
      </c>
      <c r="D99" s="341"/>
      <c r="E99" s="341" t="s">
        <v>279</v>
      </c>
      <c r="F99" s="377">
        <f>H98</f>
        <v>0.43888888888888888</v>
      </c>
      <c r="G99" s="353">
        <v>1</v>
      </c>
      <c r="H99" s="389">
        <f>F99+TIME(0,G99,0)</f>
        <v>0.43958333333333333</v>
      </c>
    </row>
    <row r="100" spans="1:8" ht="15" x14ac:dyDescent="0.2">
      <c r="A100" s="364" t="s">
        <v>548</v>
      </c>
      <c r="B100" s="341" t="s">
        <v>11</v>
      </c>
      <c r="C100" s="341" t="s">
        <v>418</v>
      </c>
      <c r="D100" s="341"/>
      <c r="E100" s="341" t="s">
        <v>279</v>
      </c>
      <c r="F100" s="377">
        <f>H99</f>
        <v>0.43958333333333333</v>
      </c>
      <c r="G100" s="353">
        <v>1</v>
      </c>
      <c r="H100" s="389">
        <f>F100+TIME(0,G100,0)</f>
        <v>0.44027777777777777</v>
      </c>
    </row>
    <row r="101" spans="1:8" ht="15" x14ac:dyDescent="0.2">
      <c r="A101" s="364" t="s">
        <v>549</v>
      </c>
      <c r="B101" s="341" t="s">
        <v>11</v>
      </c>
      <c r="C101" s="341" t="s">
        <v>275</v>
      </c>
      <c r="D101" s="341"/>
      <c r="E101" s="341" t="s">
        <v>3</v>
      </c>
      <c r="F101" s="377">
        <f>H100</f>
        <v>0.44027777777777777</v>
      </c>
      <c r="G101" s="353">
        <v>1</v>
      </c>
      <c r="H101" s="389">
        <f>F101+TIME(0,G101,0)</f>
        <v>0.44097222222222221</v>
      </c>
    </row>
    <row r="102" spans="1:8" ht="15" x14ac:dyDescent="0.2">
      <c r="A102" s="365" t="s">
        <v>573</v>
      </c>
      <c r="B102" s="342"/>
      <c r="C102" s="342"/>
      <c r="D102" s="342"/>
      <c r="E102" s="342"/>
      <c r="F102" s="378">
        <f>H101</f>
        <v>0.44097222222222221</v>
      </c>
      <c r="G102" s="354">
        <v>0</v>
      </c>
      <c r="H102" s="390">
        <f>F102+TIME(0,G102,0)</f>
        <v>0.44097222222222221</v>
      </c>
    </row>
    <row r="104" spans="1:8" ht="15.75" x14ac:dyDescent="0.25">
      <c r="A104" s="363" t="s">
        <v>550</v>
      </c>
      <c r="B104" s="340"/>
      <c r="C104" s="340" t="s">
        <v>419</v>
      </c>
      <c r="D104" s="340"/>
      <c r="E104" s="340"/>
      <c r="F104" s="376"/>
      <c r="G104" s="352"/>
      <c r="H104" s="388"/>
    </row>
    <row r="105" spans="1:8" ht="15" x14ac:dyDescent="0.2">
      <c r="A105" s="364" t="s">
        <v>551</v>
      </c>
      <c r="B105" s="341" t="s">
        <v>11</v>
      </c>
      <c r="C105" s="341" t="s">
        <v>276</v>
      </c>
      <c r="D105" s="341"/>
      <c r="E105" s="341"/>
      <c r="F105" s="377">
        <f>H102</f>
        <v>0.44097222222222221</v>
      </c>
      <c r="G105" s="353">
        <v>0</v>
      </c>
      <c r="H105" s="389">
        <f>F105+TIME(0,G105,0)</f>
        <v>0.44097222222222221</v>
      </c>
    </row>
    <row r="106" spans="1:8" ht="15" x14ac:dyDescent="0.2">
      <c r="A106" s="365" t="s">
        <v>552</v>
      </c>
      <c r="B106" s="342"/>
      <c r="C106" s="342"/>
      <c r="D106" s="342"/>
      <c r="E106" s="342"/>
      <c r="F106" s="378">
        <f>H105</f>
        <v>0.44097222222222221</v>
      </c>
      <c r="G106" s="354">
        <v>0</v>
      </c>
      <c r="H106" s="390">
        <f>F106+TIME(0,G106,0)</f>
        <v>0.44097222222222221</v>
      </c>
    </row>
    <row r="108" spans="1:8" ht="31.5" x14ac:dyDescent="0.25">
      <c r="A108" s="363" t="s">
        <v>567</v>
      </c>
      <c r="B108" s="340"/>
      <c r="C108" s="340" t="s">
        <v>420</v>
      </c>
      <c r="D108" s="340"/>
      <c r="E108" s="340"/>
      <c r="F108" s="376"/>
      <c r="G108" s="352"/>
      <c r="H108" s="388"/>
    </row>
    <row r="109" spans="1:8" ht="15.75" x14ac:dyDescent="0.25">
      <c r="A109" s="366" t="s">
        <v>568</v>
      </c>
      <c r="B109" s="343"/>
      <c r="C109" s="343" t="s">
        <v>421</v>
      </c>
      <c r="D109" s="343"/>
      <c r="E109" s="343"/>
      <c r="F109" s="379"/>
      <c r="G109" s="355"/>
      <c r="H109" s="391"/>
    </row>
    <row r="110" spans="1:8" ht="14.25" x14ac:dyDescent="0.2">
      <c r="A110" s="367" t="s">
        <v>360</v>
      </c>
      <c r="B110" s="344" t="s">
        <v>11</v>
      </c>
      <c r="C110" s="344" t="s">
        <v>422</v>
      </c>
      <c r="D110" s="344"/>
      <c r="E110" s="344" t="s">
        <v>426</v>
      </c>
      <c r="F110" s="380">
        <f>H106</f>
        <v>0.44097222222222221</v>
      </c>
      <c r="G110" s="356">
        <v>0</v>
      </c>
      <c r="H110" s="392">
        <f>F110+TIME(0,G110,0)</f>
        <v>0.44097222222222221</v>
      </c>
    </row>
    <row r="111" spans="1:8" ht="14.25" x14ac:dyDescent="0.2">
      <c r="A111" s="367" t="s">
        <v>362</v>
      </c>
      <c r="B111" s="344" t="s">
        <v>11</v>
      </c>
      <c r="C111" s="344"/>
      <c r="D111" s="344"/>
      <c r="E111" s="344"/>
      <c r="F111" s="380">
        <f>H110</f>
        <v>0.44097222222222221</v>
      </c>
      <c r="G111" s="356">
        <v>0</v>
      </c>
      <c r="H111" s="392">
        <f>F111+TIME(0,G111,0)</f>
        <v>0.44097222222222221</v>
      </c>
    </row>
    <row r="112" spans="1:8" ht="15.75" x14ac:dyDescent="0.25">
      <c r="A112" s="366" t="s">
        <v>569</v>
      </c>
      <c r="B112" s="343"/>
      <c r="C112" s="343" t="s">
        <v>424</v>
      </c>
      <c r="D112" s="343"/>
      <c r="E112" s="343"/>
      <c r="F112" s="379"/>
      <c r="G112" s="355"/>
      <c r="H112" s="391"/>
    </row>
    <row r="113" spans="1:8" ht="14.25" x14ac:dyDescent="0.2">
      <c r="A113" s="367" t="s">
        <v>381</v>
      </c>
      <c r="B113" s="344"/>
      <c r="C113" s="344" t="s">
        <v>425</v>
      </c>
      <c r="D113" s="344"/>
      <c r="E113" s="344" t="s">
        <v>426</v>
      </c>
      <c r="F113" s="380">
        <f>H111</f>
        <v>0.44097222222222221</v>
      </c>
      <c r="G113" s="356">
        <v>0</v>
      </c>
      <c r="H113" s="392">
        <f>F113+TIME(0,G113,0)</f>
        <v>0.44097222222222221</v>
      </c>
    </row>
    <row r="114" spans="1:8" ht="14.25" x14ac:dyDescent="0.2">
      <c r="A114" s="367" t="s">
        <v>384</v>
      </c>
      <c r="B114" s="344" t="s">
        <v>11</v>
      </c>
      <c r="C114" s="344" t="s">
        <v>427</v>
      </c>
      <c r="D114" s="344"/>
      <c r="E114" s="344" t="s">
        <v>428</v>
      </c>
      <c r="F114" s="380">
        <f>H113</f>
        <v>0.44097222222222221</v>
      </c>
      <c r="G114" s="356">
        <v>5</v>
      </c>
      <c r="H114" s="392">
        <f>F114+TIME(0,G114,0)</f>
        <v>0.44444444444444442</v>
      </c>
    </row>
    <row r="115" spans="1:8" ht="14.25" x14ac:dyDescent="0.2">
      <c r="A115" s="367" t="s">
        <v>386</v>
      </c>
      <c r="B115" s="344" t="s">
        <v>11</v>
      </c>
      <c r="C115" s="344" t="s">
        <v>429</v>
      </c>
      <c r="D115" s="344"/>
      <c r="E115" s="344" t="s">
        <v>273</v>
      </c>
      <c r="F115" s="380">
        <f>H114</f>
        <v>0.44444444444444442</v>
      </c>
      <c r="G115" s="356">
        <v>10</v>
      </c>
      <c r="H115" s="392">
        <f>F115+TIME(0,G115,0)</f>
        <v>0.45138888888888884</v>
      </c>
    </row>
    <row r="116" spans="1:8" ht="14.25" x14ac:dyDescent="0.2">
      <c r="A116" s="371" t="s">
        <v>389</v>
      </c>
      <c r="B116" s="347" t="s">
        <v>11</v>
      </c>
      <c r="C116" s="347" t="s">
        <v>430</v>
      </c>
      <c r="D116" s="347"/>
      <c r="E116" s="347" t="s">
        <v>35</v>
      </c>
      <c r="F116" s="385">
        <f>H115</f>
        <v>0.45138888888888884</v>
      </c>
      <c r="G116" s="361">
        <v>2</v>
      </c>
      <c r="H116" s="395">
        <f>F116+TIME(0,G116,0)</f>
        <v>0.45277777777777772</v>
      </c>
    </row>
    <row r="118" spans="1:8" ht="15.75" x14ac:dyDescent="0.25">
      <c r="A118" s="363" t="s">
        <v>572</v>
      </c>
      <c r="B118" s="340"/>
      <c r="C118" s="340" t="s">
        <v>431</v>
      </c>
      <c r="D118" s="340"/>
      <c r="E118" s="340"/>
      <c r="F118" s="376"/>
      <c r="G118" s="352"/>
      <c r="H118" s="388"/>
    </row>
    <row r="119" spans="1:8" ht="15" x14ac:dyDescent="0.2">
      <c r="A119" s="364" t="s">
        <v>574</v>
      </c>
      <c r="B119" s="341" t="s">
        <v>2</v>
      </c>
      <c r="C119" s="341" t="s">
        <v>432</v>
      </c>
      <c r="D119" s="341"/>
      <c r="E119" s="341" t="s">
        <v>279</v>
      </c>
      <c r="F119" s="377">
        <f>H116</f>
        <v>0.45277777777777772</v>
      </c>
      <c r="G119" s="353">
        <v>6</v>
      </c>
      <c r="H119" s="389">
        <f>F119+TIME(0,G119,0)</f>
        <v>0.45694444444444438</v>
      </c>
    </row>
    <row r="120" spans="1:8" ht="15" x14ac:dyDescent="0.2">
      <c r="A120" s="364" t="s">
        <v>575</v>
      </c>
      <c r="B120" s="341" t="s">
        <v>103</v>
      </c>
      <c r="C120" s="341" t="s">
        <v>509</v>
      </c>
      <c r="D120" s="341"/>
      <c r="E120" s="341" t="s">
        <v>300</v>
      </c>
      <c r="F120" s="377">
        <f>H119</f>
        <v>0.45694444444444438</v>
      </c>
      <c r="G120" s="353">
        <v>10</v>
      </c>
      <c r="H120" s="389">
        <f>F120+TIME(0,G120,0)</f>
        <v>0.4638888888888888</v>
      </c>
    </row>
    <row r="121" spans="1:8" ht="30" x14ac:dyDescent="0.2">
      <c r="A121" s="364" t="s">
        <v>576</v>
      </c>
      <c r="B121" s="341" t="s">
        <v>11</v>
      </c>
      <c r="C121" s="341" t="s">
        <v>516</v>
      </c>
      <c r="D121" s="341"/>
      <c r="E121" s="341" t="s">
        <v>279</v>
      </c>
      <c r="F121" s="377">
        <f>H120</f>
        <v>0.4638888888888888</v>
      </c>
      <c r="G121" s="353">
        <v>1</v>
      </c>
      <c r="H121" s="389">
        <f>F121+TIME(0,G121,0)</f>
        <v>0.46458333333333324</v>
      </c>
    </row>
    <row r="122" spans="1:8" ht="30" x14ac:dyDescent="0.2">
      <c r="A122" s="364" t="s">
        <v>577</v>
      </c>
      <c r="B122" s="341" t="s">
        <v>11</v>
      </c>
      <c r="C122" s="341" t="s">
        <v>277</v>
      </c>
      <c r="D122" s="341"/>
      <c r="E122" s="341" t="s">
        <v>433</v>
      </c>
      <c r="F122" s="377">
        <f>H121</f>
        <v>0.46458333333333324</v>
      </c>
      <c r="G122" s="353">
        <v>20</v>
      </c>
      <c r="H122" s="389">
        <f>F122+TIME(0,G122,0)</f>
        <v>0.47847222222222213</v>
      </c>
    </row>
    <row r="123" spans="1:8" ht="30" x14ac:dyDescent="0.2">
      <c r="A123" s="364" t="s">
        <v>578</v>
      </c>
      <c r="B123" s="341" t="s">
        <v>11</v>
      </c>
      <c r="C123" s="341" t="s">
        <v>434</v>
      </c>
      <c r="D123" s="341"/>
      <c r="E123" s="341" t="s">
        <v>435</v>
      </c>
      <c r="F123" s="377">
        <f>H122</f>
        <v>0.47847222222222213</v>
      </c>
      <c r="G123" s="353">
        <v>10</v>
      </c>
      <c r="H123" s="389">
        <f>F123+TIME(0,G123,0)</f>
        <v>0.48541666666666655</v>
      </c>
    </row>
    <row r="124" spans="1:8" ht="15.75" x14ac:dyDescent="0.25">
      <c r="A124" s="366" t="s">
        <v>579</v>
      </c>
      <c r="B124" s="343" t="s">
        <v>11</v>
      </c>
      <c r="C124" s="343" t="s">
        <v>517</v>
      </c>
      <c r="D124" s="343"/>
      <c r="E124" s="343"/>
      <c r="F124" s="379"/>
      <c r="G124" s="355"/>
      <c r="H124" s="391"/>
    </row>
    <row r="125" spans="1:8" ht="14.25" x14ac:dyDescent="0.2">
      <c r="A125" s="367" t="s">
        <v>518</v>
      </c>
      <c r="B125" s="344"/>
      <c r="C125" s="344" t="s">
        <v>519</v>
      </c>
      <c r="D125" s="344"/>
      <c r="E125" s="344" t="s">
        <v>279</v>
      </c>
      <c r="F125" s="380">
        <f>H123</f>
        <v>0.48541666666666655</v>
      </c>
      <c r="G125" s="356">
        <v>4</v>
      </c>
      <c r="H125" s="392">
        <f t="shared" ref="H125:H131" si="12">F125+TIME(0,G125,0)</f>
        <v>0.48819444444444432</v>
      </c>
    </row>
    <row r="126" spans="1:8" ht="14.25" x14ac:dyDescent="0.2">
      <c r="A126" s="367" t="s">
        <v>520</v>
      </c>
      <c r="B126" s="344"/>
      <c r="C126" s="344" t="s">
        <v>521</v>
      </c>
      <c r="D126" s="344"/>
      <c r="E126" s="344" t="s">
        <v>113</v>
      </c>
      <c r="F126" s="380">
        <f t="shared" ref="F126:F131" si="13">H125</f>
        <v>0.48819444444444432</v>
      </c>
      <c r="G126" s="356">
        <v>4</v>
      </c>
      <c r="H126" s="392">
        <f t="shared" si="12"/>
        <v>0.49097222222222209</v>
      </c>
    </row>
    <row r="127" spans="1:8" ht="14.25" x14ac:dyDescent="0.2">
      <c r="A127" s="367" t="s">
        <v>522</v>
      </c>
      <c r="B127" s="344"/>
      <c r="C127" s="344" t="s">
        <v>523</v>
      </c>
      <c r="D127" s="344"/>
      <c r="E127" s="344" t="s">
        <v>273</v>
      </c>
      <c r="F127" s="380">
        <f t="shared" si="13"/>
        <v>0.49097222222222209</v>
      </c>
      <c r="G127" s="356">
        <v>4</v>
      </c>
      <c r="H127" s="392">
        <f t="shared" si="12"/>
        <v>0.49374999999999986</v>
      </c>
    </row>
    <row r="128" spans="1:8" ht="14.25" x14ac:dyDescent="0.2">
      <c r="A128" s="367" t="s">
        <v>524</v>
      </c>
      <c r="B128" s="344"/>
      <c r="C128" s="344" t="s">
        <v>525</v>
      </c>
      <c r="D128" s="344"/>
      <c r="E128" s="344" t="s">
        <v>526</v>
      </c>
      <c r="F128" s="380">
        <f t="shared" si="13"/>
        <v>0.49374999999999986</v>
      </c>
      <c r="G128" s="356">
        <v>15</v>
      </c>
      <c r="H128" s="392">
        <f t="shared" si="12"/>
        <v>0.50416666666666654</v>
      </c>
    </row>
    <row r="129" spans="1:8" ht="14.25" x14ac:dyDescent="0.2">
      <c r="A129" s="367" t="s">
        <v>527</v>
      </c>
      <c r="B129" s="344"/>
      <c r="C129" s="344" t="s">
        <v>528</v>
      </c>
      <c r="D129" s="344"/>
      <c r="E129" s="344" t="s">
        <v>3</v>
      </c>
      <c r="F129" s="380">
        <f t="shared" si="13"/>
        <v>0.50416666666666654</v>
      </c>
      <c r="G129" s="356">
        <v>15</v>
      </c>
      <c r="H129" s="392">
        <f t="shared" si="12"/>
        <v>0.51458333333333317</v>
      </c>
    </row>
    <row r="130" spans="1:8" ht="30" x14ac:dyDescent="0.2">
      <c r="A130" s="364" t="s">
        <v>580</v>
      </c>
      <c r="B130" s="341" t="s">
        <v>11</v>
      </c>
      <c r="C130" s="341" t="s">
        <v>436</v>
      </c>
      <c r="D130" s="341"/>
      <c r="E130" s="341" t="s">
        <v>279</v>
      </c>
      <c r="F130" s="377">
        <f t="shared" si="13"/>
        <v>0.51458333333333317</v>
      </c>
      <c r="G130" s="353">
        <v>2</v>
      </c>
      <c r="H130" s="389">
        <f t="shared" si="12"/>
        <v>0.51597222222222205</v>
      </c>
    </row>
    <row r="131" spans="1:8" ht="15" x14ac:dyDescent="0.2">
      <c r="A131" s="365" t="s">
        <v>581</v>
      </c>
      <c r="B131" s="342"/>
      <c r="C131" s="342"/>
      <c r="D131" s="342"/>
      <c r="E131" s="342"/>
      <c r="F131" s="378">
        <f t="shared" si="13"/>
        <v>0.51597222222222205</v>
      </c>
      <c r="G131" s="354">
        <v>0</v>
      </c>
      <c r="H131" s="390">
        <f t="shared" si="12"/>
        <v>0.51597222222222205</v>
      </c>
    </row>
    <row r="133" spans="1:8" ht="15.75" x14ac:dyDescent="0.25">
      <c r="A133" s="370" t="s">
        <v>582</v>
      </c>
      <c r="B133" s="336"/>
      <c r="C133" s="336" t="s">
        <v>102</v>
      </c>
      <c r="D133" s="336"/>
      <c r="E133" s="336" t="s">
        <v>279</v>
      </c>
      <c r="F133" s="383">
        <f>H131</f>
        <v>0.51597222222222205</v>
      </c>
      <c r="G133" s="359">
        <v>0</v>
      </c>
      <c r="H133" s="383">
        <f>F133+TIME(0,G133,0)</f>
        <v>0.51597222222222205</v>
      </c>
    </row>
    <row r="134" spans="1:8" x14ac:dyDescent="0.2">
      <c r="A134" s="337"/>
      <c r="B134" s="337"/>
      <c r="C134" s="337" t="s">
        <v>413</v>
      </c>
      <c r="D134" s="337"/>
      <c r="E134" s="337"/>
      <c r="F134" s="384"/>
      <c r="G134" s="360">
        <f>(H134-H133) * 24 * 60</f>
        <v>7.0000000000002949</v>
      </c>
      <c r="H134" s="384">
        <v>0.52083333333333337</v>
      </c>
    </row>
    <row r="136" spans="1:8" ht="15.75" x14ac:dyDescent="0.25">
      <c r="A136" s="400" t="s">
        <v>437</v>
      </c>
      <c r="B136" s="401"/>
      <c r="C136" s="401"/>
      <c r="D136" s="401"/>
      <c r="E136" s="401"/>
      <c r="F136" s="401"/>
      <c r="G136" s="401"/>
      <c r="H136" s="401"/>
    </row>
    <row r="137" spans="1:8" s="18" customFormat="1" ht="31.5" x14ac:dyDescent="0.25">
      <c r="A137" s="335" t="s">
        <v>307</v>
      </c>
      <c r="B137" s="335" t="s">
        <v>308</v>
      </c>
      <c r="C137" s="335" t="s">
        <v>187</v>
      </c>
      <c r="D137" s="335" t="s">
        <v>149</v>
      </c>
      <c r="E137" s="335" t="s">
        <v>309</v>
      </c>
      <c r="F137" s="375" t="s">
        <v>83</v>
      </c>
      <c r="G137" s="351" t="s">
        <v>310</v>
      </c>
      <c r="H137" s="375" t="s">
        <v>311</v>
      </c>
    </row>
    <row r="138" spans="1:8" ht="15.75" x14ac:dyDescent="0.25">
      <c r="A138" s="363" t="s">
        <v>537</v>
      </c>
      <c r="B138" s="340"/>
      <c r="C138" s="340" t="s">
        <v>312</v>
      </c>
      <c r="D138" s="340"/>
      <c r="E138" s="340"/>
      <c r="F138" s="376"/>
      <c r="G138" s="352"/>
      <c r="H138" s="388"/>
    </row>
    <row r="139" spans="1:8" ht="15" x14ac:dyDescent="0.2">
      <c r="A139" s="364" t="s">
        <v>538</v>
      </c>
      <c r="B139" s="341" t="s">
        <v>11</v>
      </c>
      <c r="C139" s="341" t="s">
        <v>313</v>
      </c>
      <c r="D139" s="341"/>
      <c r="E139" s="341" t="s">
        <v>279</v>
      </c>
      <c r="F139" s="377">
        <v>0.33333333333333331</v>
      </c>
      <c r="G139" s="353">
        <v>0</v>
      </c>
      <c r="H139" s="389">
        <f>F139+TIME(0,G139,0)</f>
        <v>0.33333333333333331</v>
      </c>
    </row>
    <row r="140" spans="1:8" ht="15" x14ac:dyDescent="0.2">
      <c r="A140" s="365" t="s">
        <v>539</v>
      </c>
      <c r="B140" s="342" t="s">
        <v>11</v>
      </c>
      <c r="C140" s="342" t="s">
        <v>415</v>
      </c>
      <c r="D140" s="373" t="s">
        <v>607</v>
      </c>
      <c r="E140" s="342" t="s">
        <v>279</v>
      </c>
      <c r="F140" s="378">
        <f>H139</f>
        <v>0.33333333333333331</v>
      </c>
      <c r="G140" s="354">
        <v>3</v>
      </c>
      <c r="H140" s="390">
        <f>F140+TIME(0,G140,0)</f>
        <v>0.33541666666666664</v>
      </c>
    </row>
    <row r="142" spans="1:8" ht="15.75" x14ac:dyDescent="0.25">
      <c r="A142" s="363" t="s">
        <v>545</v>
      </c>
      <c r="B142" s="340"/>
      <c r="C142" s="340" t="s">
        <v>302</v>
      </c>
      <c r="D142" s="340"/>
      <c r="E142" s="340"/>
      <c r="F142" s="376"/>
      <c r="G142" s="352"/>
      <c r="H142" s="388"/>
    </row>
    <row r="143" spans="1:8" ht="15" x14ac:dyDescent="0.2">
      <c r="A143" s="364" t="s">
        <v>546</v>
      </c>
      <c r="B143" s="341" t="s">
        <v>11</v>
      </c>
      <c r="C143" s="341" t="s">
        <v>416</v>
      </c>
      <c r="D143" s="341"/>
      <c r="E143" s="341" t="s">
        <v>279</v>
      </c>
      <c r="F143" s="377">
        <f>H140</f>
        <v>0.33541666666666664</v>
      </c>
      <c r="G143" s="353">
        <v>1</v>
      </c>
      <c r="H143" s="389">
        <f t="shared" ref="H143:H154" si="14">F143+TIME(0,G143,0)</f>
        <v>0.33611111111111108</v>
      </c>
    </row>
    <row r="144" spans="1:8" ht="15" x14ac:dyDescent="0.2">
      <c r="A144" s="364" t="s">
        <v>547</v>
      </c>
      <c r="B144" s="341" t="s">
        <v>11</v>
      </c>
      <c r="C144" s="341" t="s">
        <v>417</v>
      </c>
      <c r="D144" s="341"/>
      <c r="E144" s="341" t="s">
        <v>279</v>
      </c>
      <c r="F144" s="377">
        <f t="shared" ref="F144:F154" si="15">H143</f>
        <v>0.33611111111111108</v>
      </c>
      <c r="G144" s="353">
        <v>1</v>
      </c>
      <c r="H144" s="389">
        <f t="shared" si="14"/>
        <v>0.33680555555555552</v>
      </c>
    </row>
    <row r="145" spans="1:8" ht="15" x14ac:dyDescent="0.2">
      <c r="A145" s="364" t="s">
        <v>548</v>
      </c>
      <c r="B145" s="341" t="s">
        <v>11</v>
      </c>
      <c r="C145" s="341" t="s">
        <v>438</v>
      </c>
      <c r="D145" s="341"/>
      <c r="E145" s="341" t="s">
        <v>35</v>
      </c>
      <c r="F145" s="377">
        <f t="shared" si="15"/>
        <v>0.33680555555555552</v>
      </c>
      <c r="G145" s="353">
        <v>1</v>
      </c>
      <c r="H145" s="389">
        <f t="shared" si="14"/>
        <v>0.33749999999999997</v>
      </c>
    </row>
    <row r="146" spans="1:8" ht="30" x14ac:dyDescent="0.2">
      <c r="A146" s="364" t="s">
        <v>549</v>
      </c>
      <c r="B146" s="341" t="s">
        <v>11</v>
      </c>
      <c r="C146" s="341" t="s">
        <v>439</v>
      </c>
      <c r="D146" s="348" t="s">
        <v>291</v>
      </c>
      <c r="E146" s="341" t="s">
        <v>279</v>
      </c>
      <c r="F146" s="377">
        <f t="shared" si="15"/>
        <v>0.33749999999999997</v>
      </c>
      <c r="G146" s="353">
        <v>1</v>
      </c>
      <c r="H146" s="389">
        <f t="shared" si="14"/>
        <v>0.33819444444444441</v>
      </c>
    </row>
    <row r="147" spans="1:8" ht="15" x14ac:dyDescent="0.2">
      <c r="A147" s="364" t="s">
        <v>573</v>
      </c>
      <c r="B147" s="341" t="s">
        <v>11</v>
      </c>
      <c r="C147" s="341" t="s">
        <v>440</v>
      </c>
      <c r="D147" s="348" t="s">
        <v>291</v>
      </c>
      <c r="E147" s="341" t="s">
        <v>279</v>
      </c>
      <c r="F147" s="377">
        <f t="shared" si="15"/>
        <v>0.33819444444444441</v>
      </c>
      <c r="G147" s="353">
        <v>1</v>
      </c>
      <c r="H147" s="389">
        <f t="shared" si="14"/>
        <v>0.33888888888888885</v>
      </c>
    </row>
    <row r="148" spans="1:8" ht="15" x14ac:dyDescent="0.2">
      <c r="A148" s="364" t="s">
        <v>583</v>
      </c>
      <c r="B148" s="341" t="s">
        <v>11</v>
      </c>
      <c r="C148" s="341" t="s">
        <v>441</v>
      </c>
      <c r="D148" s="348" t="s">
        <v>291</v>
      </c>
      <c r="E148" s="341" t="s">
        <v>279</v>
      </c>
      <c r="F148" s="377">
        <f t="shared" si="15"/>
        <v>0.33888888888888885</v>
      </c>
      <c r="G148" s="353">
        <v>1</v>
      </c>
      <c r="H148" s="389">
        <f t="shared" si="14"/>
        <v>0.33958333333333329</v>
      </c>
    </row>
    <row r="149" spans="1:8" ht="15" x14ac:dyDescent="0.2">
      <c r="A149" s="364" t="s">
        <v>584</v>
      </c>
      <c r="B149" s="341" t="s">
        <v>11</v>
      </c>
      <c r="C149" s="341" t="s">
        <v>442</v>
      </c>
      <c r="D149" s="348" t="s">
        <v>291</v>
      </c>
      <c r="E149" s="341" t="s">
        <v>279</v>
      </c>
      <c r="F149" s="377">
        <f t="shared" si="15"/>
        <v>0.33958333333333329</v>
      </c>
      <c r="G149" s="353">
        <v>1</v>
      </c>
      <c r="H149" s="389">
        <f t="shared" si="14"/>
        <v>0.34027777777777773</v>
      </c>
    </row>
    <row r="150" spans="1:8" ht="15" x14ac:dyDescent="0.2">
      <c r="A150" s="364" t="s">
        <v>585</v>
      </c>
      <c r="B150" s="341" t="s">
        <v>11</v>
      </c>
      <c r="C150" s="341" t="s">
        <v>443</v>
      </c>
      <c r="D150" s="348" t="s">
        <v>291</v>
      </c>
      <c r="E150" s="341" t="s">
        <v>279</v>
      </c>
      <c r="F150" s="377">
        <f t="shared" si="15"/>
        <v>0.34027777777777773</v>
      </c>
      <c r="G150" s="353">
        <v>2</v>
      </c>
      <c r="H150" s="389">
        <f t="shared" si="14"/>
        <v>0.34166666666666662</v>
      </c>
    </row>
    <row r="151" spans="1:8" ht="15" x14ac:dyDescent="0.2">
      <c r="A151" s="364" t="s">
        <v>586</v>
      </c>
      <c r="B151" s="341" t="s">
        <v>11</v>
      </c>
      <c r="C151" s="341" t="s">
        <v>587</v>
      </c>
      <c r="D151" s="348" t="s">
        <v>291</v>
      </c>
      <c r="E151" s="341" t="s">
        <v>279</v>
      </c>
      <c r="F151" s="377">
        <f t="shared" si="15"/>
        <v>0.34166666666666662</v>
      </c>
      <c r="G151" s="353">
        <v>8</v>
      </c>
      <c r="H151" s="389">
        <f t="shared" si="14"/>
        <v>0.34722222222222215</v>
      </c>
    </row>
    <row r="152" spans="1:8" ht="30" x14ac:dyDescent="0.2">
      <c r="A152" s="364" t="s">
        <v>588</v>
      </c>
      <c r="B152" s="341" t="s">
        <v>12</v>
      </c>
      <c r="C152" s="341" t="s">
        <v>598</v>
      </c>
      <c r="D152" s="348" t="s">
        <v>599</v>
      </c>
      <c r="E152" s="341" t="s">
        <v>279</v>
      </c>
      <c r="F152" s="377">
        <f t="shared" si="15"/>
        <v>0.34722222222222215</v>
      </c>
      <c r="G152" s="353">
        <v>14</v>
      </c>
      <c r="H152" s="389">
        <f t="shared" si="14"/>
        <v>0.3569444444444444</v>
      </c>
    </row>
    <row r="153" spans="1:8" ht="30" x14ac:dyDescent="0.2">
      <c r="A153" s="364" t="s">
        <v>600</v>
      </c>
      <c r="B153" s="341" t="s">
        <v>11</v>
      </c>
      <c r="C153" s="341" t="s">
        <v>618</v>
      </c>
      <c r="D153" s="341" t="s">
        <v>619</v>
      </c>
      <c r="E153" s="341" t="s">
        <v>279</v>
      </c>
      <c r="F153" s="377">
        <f t="shared" si="15"/>
        <v>0.3569444444444444</v>
      </c>
      <c r="G153" s="353">
        <v>5</v>
      </c>
      <c r="H153" s="389">
        <f t="shared" si="14"/>
        <v>0.36041666666666661</v>
      </c>
    </row>
    <row r="154" spans="1:8" ht="15" x14ac:dyDescent="0.2">
      <c r="A154" s="365" t="s">
        <v>620</v>
      </c>
      <c r="B154" s="342"/>
      <c r="C154" s="342"/>
      <c r="D154" s="342"/>
      <c r="E154" s="342"/>
      <c r="F154" s="378">
        <f t="shared" si="15"/>
        <v>0.36041666666666661</v>
      </c>
      <c r="G154" s="354">
        <v>0</v>
      </c>
      <c r="H154" s="390">
        <f t="shared" si="14"/>
        <v>0.36041666666666661</v>
      </c>
    </row>
    <row r="156" spans="1:8" ht="15.75" x14ac:dyDescent="0.25">
      <c r="A156" s="363" t="s">
        <v>550</v>
      </c>
      <c r="B156" s="340"/>
      <c r="C156" s="340" t="s">
        <v>444</v>
      </c>
      <c r="D156" s="340"/>
      <c r="E156" s="340"/>
      <c r="F156" s="376"/>
      <c r="G156" s="352"/>
      <c r="H156" s="388"/>
    </row>
    <row r="157" spans="1:8" ht="15.75" x14ac:dyDescent="0.25">
      <c r="A157" s="366" t="s">
        <v>551</v>
      </c>
      <c r="B157" s="343"/>
      <c r="C157" s="343" t="s">
        <v>445</v>
      </c>
      <c r="D157" s="343"/>
      <c r="E157" s="343"/>
      <c r="F157" s="379"/>
      <c r="G157" s="355"/>
      <c r="H157" s="391"/>
    </row>
    <row r="158" spans="1:8" ht="14.25" x14ac:dyDescent="0.2">
      <c r="A158" s="367" t="s">
        <v>446</v>
      </c>
      <c r="B158" s="344" t="s">
        <v>11</v>
      </c>
      <c r="C158" s="344" t="s">
        <v>447</v>
      </c>
      <c r="D158" s="349" t="s">
        <v>608</v>
      </c>
      <c r="E158" s="344" t="s">
        <v>279</v>
      </c>
      <c r="F158" s="380">
        <f>H154</f>
        <v>0.36041666666666661</v>
      </c>
      <c r="G158" s="356">
        <v>2</v>
      </c>
      <c r="H158" s="392">
        <f t="shared" ref="H158:H164" si="16">F158+TIME(0,G158,0)</f>
        <v>0.36180555555555549</v>
      </c>
    </row>
    <row r="159" spans="1:8" ht="28.5" x14ac:dyDescent="0.2">
      <c r="A159" s="367" t="s">
        <v>448</v>
      </c>
      <c r="B159" s="344" t="s">
        <v>11</v>
      </c>
      <c r="C159" s="344" t="s">
        <v>449</v>
      </c>
      <c r="D159" s="344"/>
      <c r="E159" s="344" t="s">
        <v>113</v>
      </c>
      <c r="F159" s="380">
        <f t="shared" ref="F159:F164" si="17">H158</f>
        <v>0.36180555555555549</v>
      </c>
      <c r="G159" s="356">
        <v>2</v>
      </c>
      <c r="H159" s="392">
        <f t="shared" si="16"/>
        <v>0.36319444444444438</v>
      </c>
    </row>
    <row r="160" spans="1:8" ht="14.25" x14ac:dyDescent="0.2">
      <c r="A160" s="367" t="s">
        <v>450</v>
      </c>
      <c r="B160" s="344" t="s">
        <v>12</v>
      </c>
      <c r="C160" s="344" t="s">
        <v>451</v>
      </c>
      <c r="D160" s="344"/>
      <c r="E160" s="344" t="s">
        <v>113</v>
      </c>
      <c r="F160" s="380">
        <f t="shared" si="17"/>
        <v>0.36319444444444438</v>
      </c>
      <c r="G160" s="356">
        <v>10</v>
      </c>
      <c r="H160" s="392">
        <f t="shared" si="16"/>
        <v>0.3701388888888888</v>
      </c>
    </row>
    <row r="161" spans="1:8" ht="14.25" x14ac:dyDescent="0.2">
      <c r="A161" s="367" t="s">
        <v>452</v>
      </c>
      <c r="B161" s="344" t="s">
        <v>11</v>
      </c>
      <c r="C161" s="344" t="s">
        <v>453</v>
      </c>
      <c r="D161" s="349" t="s">
        <v>609</v>
      </c>
      <c r="E161" s="344" t="s">
        <v>113</v>
      </c>
      <c r="F161" s="380">
        <f t="shared" si="17"/>
        <v>0.3701388888888888</v>
      </c>
      <c r="G161" s="356">
        <v>10</v>
      </c>
      <c r="H161" s="392">
        <f t="shared" si="16"/>
        <v>0.37708333333333321</v>
      </c>
    </row>
    <row r="162" spans="1:8" ht="14.25" x14ac:dyDescent="0.2">
      <c r="A162" s="367" t="s">
        <v>454</v>
      </c>
      <c r="B162" s="344" t="s">
        <v>11</v>
      </c>
      <c r="C162" s="344" t="s">
        <v>510</v>
      </c>
      <c r="D162" s="344"/>
      <c r="E162" s="344" t="s">
        <v>273</v>
      </c>
      <c r="F162" s="380">
        <f t="shared" si="17"/>
        <v>0.37708333333333321</v>
      </c>
      <c r="G162" s="356">
        <v>10</v>
      </c>
      <c r="H162" s="392">
        <f t="shared" si="16"/>
        <v>0.38402777777777763</v>
      </c>
    </row>
    <row r="163" spans="1:8" ht="14.25" x14ac:dyDescent="0.2">
      <c r="A163" s="367" t="s">
        <v>456</v>
      </c>
      <c r="B163" s="344" t="s">
        <v>11</v>
      </c>
      <c r="C163" s="344" t="s">
        <v>455</v>
      </c>
      <c r="D163" s="344"/>
      <c r="E163" s="344" t="s">
        <v>35</v>
      </c>
      <c r="F163" s="380">
        <f t="shared" si="17"/>
        <v>0.38402777777777763</v>
      </c>
      <c r="G163" s="356">
        <v>1</v>
      </c>
      <c r="H163" s="392">
        <f t="shared" si="16"/>
        <v>0.38472222222222208</v>
      </c>
    </row>
    <row r="164" spans="1:8" ht="14.25" x14ac:dyDescent="0.2">
      <c r="A164" s="367" t="s">
        <v>529</v>
      </c>
      <c r="B164" s="344" t="s">
        <v>11</v>
      </c>
      <c r="C164" s="344" t="s">
        <v>457</v>
      </c>
      <c r="D164" s="349" t="s">
        <v>608</v>
      </c>
      <c r="E164" s="344" t="s">
        <v>7</v>
      </c>
      <c r="F164" s="380">
        <f t="shared" si="17"/>
        <v>0.38472222222222208</v>
      </c>
      <c r="G164" s="356">
        <v>3</v>
      </c>
      <c r="H164" s="392">
        <f t="shared" si="16"/>
        <v>0.3868055555555554</v>
      </c>
    </row>
    <row r="165" spans="1:8" ht="15.75" x14ac:dyDescent="0.25">
      <c r="A165" s="366" t="s">
        <v>552</v>
      </c>
      <c r="B165" s="343"/>
      <c r="C165" s="343" t="s">
        <v>380</v>
      </c>
      <c r="D165" s="343"/>
      <c r="E165" s="343"/>
      <c r="F165" s="379"/>
      <c r="G165" s="355"/>
      <c r="H165" s="391"/>
    </row>
    <row r="166" spans="1:8" ht="14.25" x14ac:dyDescent="0.2">
      <c r="A166" s="367" t="s">
        <v>458</v>
      </c>
      <c r="B166" s="344" t="s">
        <v>11</v>
      </c>
      <c r="C166" s="344" t="s">
        <v>382</v>
      </c>
      <c r="D166" s="349" t="s">
        <v>608</v>
      </c>
      <c r="E166" s="344" t="s">
        <v>383</v>
      </c>
      <c r="F166" s="380">
        <f>H164</f>
        <v>0.3868055555555554</v>
      </c>
      <c r="G166" s="356">
        <v>3</v>
      </c>
      <c r="H166" s="392">
        <f>F166+TIME(0,G166,0)</f>
        <v>0.38888888888888873</v>
      </c>
    </row>
    <row r="167" spans="1:8" ht="14.25" x14ac:dyDescent="0.2">
      <c r="A167" s="367" t="s">
        <v>459</v>
      </c>
      <c r="B167" s="344" t="s">
        <v>11</v>
      </c>
      <c r="C167" s="344" t="s">
        <v>385</v>
      </c>
      <c r="D167" s="349" t="s">
        <v>608</v>
      </c>
      <c r="E167" s="344" t="s">
        <v>35</v>
      </c>
      <c r="F167" s="380">
        <f>H166</f>
        <v>0.38888888888888873</v>
      </c>
      <c r="G167" s="356">
        <v>10</v>
      </c>
      <c r="H167" s="392">
        <f>F167+TIME(0,G167,0)</f>
        <v>0.39583333333333315</v>
      </c>
    </row>
    <row r="168" spans="1:8" ht="14.25" x14ac:dyDescent="0.2">
      <c r="A168" s="367" t="s">
        <v>460</v>
      </c>
      <c r="B168" s="344" t="s">
        <v>11</v>
      </c>
      <c r="C168" s="344" t="s">
        <v>387</v>
      </c>
      <c r="D168" s="349" t="s">
        <v>608</v>
      </c>
      <c r="E168" s="344" t="s">
        <v>388</v>
      </c>
      <c r="F168" s="380">
        <f>H167</f>
        <v>0.39583333333333315</v>
      </c>
      <c r="G168" s="356">
        <v>5</v>
      </c>
      <c r="H168" s="392">
        <f>F168+TIME(0,G168,0)</f>
        <v>0.39930555555555536</v>
      </c>
    </row>
    <row r="169" spans="1:8" ht="14.25" x14ac:dyDescent="0.2">
      <c r="A169" s="367" t="s">
        <v>461</v>
      </c>
      <c r="B169" s="344" t="s">
        <v>11</v>
      </c>
      <c r="C169" s="344" t="s">
        <v>390</v>
      </c>
      <c r="D169" s="349" t="s">
        <v>608</v>
      </c>
      <c r="E169" s="344" t="s">
        <v>18</v>
      </c>
      <c r="F169" s="380">
        <f>H168</f>
        <v>0.39930555555555536</v>
      </c>
      <c r="G169" s="356">
        <v>3</v>
      </c>
      <c r="H169" s="392">
        <f>F169+TIME(0,G169,0)</f>
        <v>0.40138888888888868</v>
      </c>
    </row>
    <row r="170" spans="1:8" ht="14.25" x14ac:dyDescent="0.2">
      <c r="A170" s="367" t="s">
        <v>462</v>
      </c>
      <c r="B170" s="344" t="s">
        <v>11</v>
      </c>
      <c r="C170" s="344" t="s">
        <v>297</v>
      </c>
      <c r="D170" s="349" t="s">
        <v>608</v>
      </c>
      <c r="E170" s="344" t="s">
        <v>392</v>
      </c>
      <c r="F170" s="380">
        <f>H169</f>
        <v>0.40138888888888868</v>
      </c>
      <c r="G170" s="356">
        <v>3</v>
      </c>
      <c r="H170" s="392">
        <f>F170+TIME(0,G170,0)</f>
        <v>0.40347222222222201</v>
      </c>
    </row>
    <row r="171" spans="1:8" ht="15.75" x14ac:dyDescent="0.25">
      <c r="A171" s="366" t="s">
        <v>553</v>
      </c>
      <c r="B171" s="343"/>
      <c r="C171" s="343" t="s">
        <v>393</v>
      </c>
      <c r="D171" s="343"/>
      <c r="E171" s="343"/>
      <c r="F171" s="379"/>
      <c r="G171" s="355"/>
      <c r="H171" s="391"/>
    </row>
    <row r="172" spans="1:8" ht="14.25" x14ac:dyDescent="0.2">
      <c r="A172" s="367" t="s">
        <v>463</v>
      </c>
      <c r="B172" s="344" t="s">
        <v>11</v>
      </c>
      <c r="C172" s="344" t="s">
        <v>278</v>
      </c>
      <c r="D172" s="349" t="s">
        <v>608</v>
      </c>
      <c r="E172" s="344" t="s">
        <v>273</v>
      </c>
      <c r="F172" s="380">
        <f>H170</f>
        <v>0.40347222222222201</v>
      </c>
      <c r="G172" s="356">
        <v>3</v>
      </c>
      <c r="H172" s="392">
        <f t="shared" ref="H172:H179" si="18">F172+TIME(0,G172,0)</f>
        <v>0.40555555555555534</v>
      </c>
    </row>
    <row r="173" spans="1:8" ht="14.25" x14ac:dyDescent="0.2">
      <c r="A173" s="367" t="s">
        <v>464</v>
      </c>
      <c r="B173" s="344" t="s">
        <v>11</v>
      </c>
      <c r="C173" s="344" t="s">
        <v>396</v>
      </c>
      <c r="D173" s="349" t="s">
        <v>608</v>
      </c>
      <c r="E173" s="344" t="s">
        <v>397</v>
      </c>
      <c r="F173" s="380">
        <f t="shared" ref="F173:F179" si="19">H172</f>
        <v>0.40555555555555534</v>
      </c>
      <c r="G173" s="356">
        <v>3</v>
      </c>
      <c r="H173" s="392">
        <f t="shared" si="18"/>
        <v>0.40763888888888866</v>
      </c>
    </row>
    <row r="174" spans="1:8" ht="14.25" x14ac:dyDescent="0.2">
      <c r="A174" s="367" t="s">
        <v>465</v>
      </c>
      <c r="B174" s="344" t="s">
        <v>11</v>
      </c>
      <c r="C174" s="344" t="s">
        <v>399</v>
      </c>
      <c r="D174" s="349" t="s">
        <v>608</v>
      </c>
      <c r="E174" s="344" t="s">
        <v>400</v>
      </c>
      <c r="F174" s="380">
        <f t="shared" si="19"/>
        <v>0.40763888888888866</v>
      </c>
      <c r="G174" s="356">
        <v>3</v>
      </c>
      <c r="H174" s="392">
        <f t="shared" si="18"/>
        <v>0.40972222222222199</v>
      </c>
    </row>
    <row r="175" spans="1:8" ht="14.25" x14ac:dyDescent="0.2">
      <c r="A175" s="367" t="s">
        <v>466</v>
      </c>
      <c r="B175" s="344" t="s">
        <v>11</v>
      </c>
      <c r="C175" s="344" t="s">
        <v>402</v>
      </c>
      <c r="D175" s="349" t="s">
        <v>608</v>
      </c>
      <c r="E175" s="344" t="s">
        <v>403</v>
      </c>
      <c r="F175" s="380">
        <f t="shared" si="19"/>
        <v>0.40972222222222199</v>
      </c>
      <c r="G175" s="356">
        <v>3</v>
      </c>
      <c r="H175" s="392">
        <f t="shared" si="18"/>
        <v>0.41180555555555531</v>
      </c>
    </row>
    <row r="176" spans="1:8" ht="14.25" x14ac:dyDescent="0.2">
      <c r="A176" s="367" t="s">
        <v>467</v>
      </c>
      <c r="B176" s="344" t="s">
        <v>11</v>
      </c>
      <c r="C176" s="344" t="s">
        <v>405</v>
      </c>
      <c r="D176" s="349" t="s">
        <v>608</v>
      </c>
      <c r="E176" s="344" t="s">
        <v>406</v>
      </c>
      <c r="F176" s="380">
        <f t="shared" si="19"/>
        <v>0.41180555555555531</v>
      </c>
      <c r="G176" s="356">
        <v>3</v>
      </c>
      <c r="H176" s="392">
        <f t="shared" si="18"/>
        <v>0.41388888888888864</v>
      </c>
    </row>
    <row r="177" spans="1:8" ht="14.25" x14ac:dyDescent="0.2">
      <c r="A177" s="367" t="s">
        <v>468</v>
      </c>
      <c r="B177" s="344" t="s">
        <v>11</v>
      </c>
      <c r="C177" s="344" t="s">
        <v>408</v>
      </c>
      <c r="D177" s="349" t="s">
        <v>608</v>
      </c>
      <c r="E177" s="344" t="s">
        <v>35</v>
      </c>
      <c r="F177" s="380">
        <f t="shared" si="19"/>
        <v>0.41388888888888864</v>
      </c>
      <c r="G177" s="356">
        <v>3</v>
      </c>
      <c r="H177" s="392">
        <f t="shared" si="18"/>
        <v>0.41597222222222197</v>
      </c>
    </row>
    <row r="178" spans="1:8" ht="14.25" x14ac:dyDescent="0.2">
      <c r="A178" s="367" t="s">
        <v>469</v>
      </c>
      <c r="B178" s="344" t="s">
        <v>11</v>
      </c>
      <c r="C178" s="344" t="s">
        <v>410</v>
      </c>
      <c r="D178" s="349" t="s">
        <v>608</v>
      </c>
      <c r="E178" s="344" t="s">
        <v>411</v>
      </c>
      <c r="F178" s="380">
        <f t="shared" si="19"/>
        <v>0.41597222222222197</v>
      </c>
      <c r="G178" s="356">
        <v>6</v>
      </c>
      <c r="H178" s="392">
        <f t="shared" si="18"/>
        <v>0.42013888888888862</v>
      </c>
    </row>
    <row r="179" spans="1:8" ht="15" x14ac:dyDescent="0.2">
      <c r="A179" s="364" t="s">
        <v>554</v>
      </c>
      <c r="B179" s="341"/>
      <c r="C179" s="341" t="s">
        <v>470</v>
      </c>
      <c r="D179" s="341"/>
      <c r="E179" s="341"/>
      <c r="F179" s="377">
        <f t="shared" si="19"/>
        <v>0.42013888888888862</v>
      </c>
      <c r="G179" s="353">
        <v>0</v>
      </c>
      <c r="H179" s="389">
        <f t="shared" si="18"/>
        <v>0.42013888888888862</v>
      </c>
    </row>
    <row r="180" spans="1:8" ht="15.75" x14ac:dyDescent="0.25">
      <c r="A180" s="366" t="s">
        <v>555</v>
      </c>
      <c r="B180" s="343"/>
      <c r="C180" s="343" t="s">
        <v>471</v>
      </c>
      <c r="D180" s="343"/>
      <c r="E180" s="343"/>
      <c r="F180" s="379"/>
      <c r="G180" s="355"/>
      <c r="H180" s="391"/>
    </row>
    <row r="181" spans="1:8" ht="14.25" x14ac:dyDescent="0.2">
      <c r="A181" s="367" t="s">
        <v>472</v>
      </c>
      <c r="B181" s="344" t="s">
        <v>11</v>
      </c>
      <c r="C181" s="344" t="s">
        <v>473</v>
      </c>
      <c r="D181" s="344"/>
      <c r="E181" s="344" t="s">
        <v>18</v>
      </c>
      <c r="F181" s="380">
        <f>H179</f>
        <v>0.42013888888888862</v>
      </c>
      <c r="G181" s="356">
        <v>6</v>
      </c>
      <c r="H181" s="392">
        <f>F181+TIME(0,G181,0)</f>
        <v>0.42430555555555527</v>
      </c>
    </row>
    <row r="182" spans="1:8" ht="14.25" x14ac:dyDescent="0.2">
      <c r="A182" s="367" t="s">
        <v>474</v>
      </c>
      <c r="B182" s="344" t="s">
        <v>11</v>
      </c>
      <c r="C182" s="344" t="s">
        <v>475</v>
      </c>
      <c r="D182" s="344"/>
      <c r="E182" s="344" t="s">
        <v>18</v>
      </c>
      <c r="F182" s="380">
        <f>H181</f>
        <v>0.42430555555555527</v>
      </c>
      <c r="G182" s="356">
        <v>6</v>
      </c>
      <c r="H182" s="392">
        <f>F182+TIME(0,G182,0)</f>
        <v>0.42847222222222192</v>
      </c>
    </row>
    <row r="183" spans="1:8" ht="14.25" x14ac:dyDescent="0.2">
      <c r="A183" s="367" t="s">
        <v>476</v>
      </c>
      <c r="B183" s="344" t="s">
        <v>11</v>
      </c>
      <c r="C183" s="344" t="s">
        <v>477</v>
      </c>
      <c r="D183" s="344"/>
      <c r="E183" s="344" t="s">
        <v>388</v>
      </c>
      <c r="F183" s="380">
        <f>H182</f>
        <v>0.42847222222222192</v>
      </c>
      <c r="G183" s="356">
        <v>6</v>
      </c>
      <c r="H183" s="392">
        <f>F183+TIME(0,G183,0)</f>
        <v>0.43263888888888857</v>
      </c>
    </row>
    <row r="184" spans="1:8" ht="14.25" x14ac:dyDescent="0.2">
      <c r="A184" s="367" t="s">
        <v>478</v>
      </c>
      <c r="B184" s="344" t="s">
        <v>11</v>
      </c>
      <c r="C184" s="344" t="s">
        <v>479</v>
      </c>
      <c r="D184" s="344"/>
      <c r="E184" s="344" t="s">
        <v>480</v>
      </c>
      <c r="F184" s="380">
        <f>H183</f>
        <v>0.43263888888888857</v>
      </c>
      <c r="G184" s="356">
        <v>5</v>
      </c>
      <c r="H184" s="392">
        <f>F184+TIME(0,G184,0)</f>
        <v>0.43611111111111078</v>
      </c>
    </row>
    <row r="185" spans="1:8" ht="14.25" x14ac:dyDescent="0.2">
      <c r="A185" s="371" t="s">
        <v>481</v>
      </c>
      <c r="B185" s="347" t="s">
        <v>11</v>
      </c>
      <c r="C185" s="347" t="s">
        <v>601</v>
      </c>
      <c r="D185" s="347"/>
      <c r="E185" s="347" t="s">
        <v>423</v>
      </c>
      <c r="F185" s="385">
        <f>H184</f>
        <v>0.43611111111111078</v>
      </c>
      <c r="G185" s="361">
        <v>5</v>
      </c>
      <c r="H185" s="395">
        <f>F185+TIME(0,G185,0)</f>
        <v>0.43958333333333299</v>
      </c>
    </row>
    <row r="187" spans="1:8" ht="15.75" x14ac:dyDescent="0.25">
      <c r="A187" s="363" t="s">
        <v>567</v>
      </c>
      <c r="B187" s="340"/>
      <c r="C187" s="340" t="s">
        <v>482</v>
      </c>
      <c r="D187" s="340"/>
      <c r="E187" s="340"/>
      <c r="F187" s="376"/>
      <c r="G187" s="352"/>
      <c r="H187" s="388"/>
    </row>
    <row r="188" spans="1:8" ht="15" x14ac:dyDescent="0.2">
      <c r="A188" s="364" t="s">
        <v>568</v>
      </c>
      <c r="B188" s="341"/>
      <c r="C188" s="341"/>
      <c r="D188" s="341"/>
      <c r="E188" s="341"/>
      <c r="F188" s="377">
        <f>H185</f>
        <v>0.43958333333333299</v>
      </c>
      <c r="G188" s="353">
        <v>0</v>
      </c>
      <c r="H188" s="389">
        <f>F188+TIME(0,G188,0)</f>
        <v>0.43958333333333299</v>
      </c>
    </row>
    <row r="189" spans="1:8" ht="15" x14ac:dyDescent="0.2">
      <c r="A189" s="365" t="s">
        <v>569</v>
      </c>
      <c r="B189" s="342"/>
      <c r="C189" s="342"/>
      <c r="D189" s="342"/>
      <c r="E189" s="342"/>
      <c r="F189" s="378">
        <f>H188</f>
        <v>0.43958333333333299</v>
      </c>
      <c r="G189" s="354">
        <v>0</v>
      </c>
      <c r="H189" s="390">
        <f>F189+TIME(0,G189,0)</f>
        <v>0.43958333333333299</v>
      </c>
    </row>
    <row r="191" spans="1:8" ht="15.75" x14ac:dyDescent="0.25">
      <c r="A191" s="363" t="s">
        <v>572</v>
      </c>
      <c r="B191" s="340"/>
      <c r="C191" s="340" t="s">
        <v>483</v>
      </c>
      <c r="D191" s="340"/>
      <c r="E191" s="340"/>
      <c r="F191" s="376"/>
      <c r="G191" s="352"/>
      <c r="H191" s="388"/>
    </row>
    <row r="192" spans="1:8" ht="15.75" x14ac:dyDescent="0.25">
      <c r="A192" s="366" t="s">
        <v>574</v>
      </c>
      <c r="B192" s="343"/>
      <c r="C192" s="343" t="s">
        <v>484</v>
      </c>
      <c r="D192" s="343"/>
      <c r="E192" s="343"/>
      <c r="F192" s="379"/>
      <c r="G192" s="355"/>
      <c r="H192" s="391"/>
    </row>
    <row r="193" spans="1:8" ht="14.25" x14ac:dyDescent="0.2">
      <c r="A193" s="367" t="s">
        <v>485</v>
      </c>
      <c r="B193" s="344" t="s">
        <v>2</v>
      </c>
      <c r="C193" s="344" t="s">
        <v>486</v>
      </c>
      <c r="D193" s="349" t="s">
        <v>610</v>
      </c>
      <c r="E193" s="344" t="s">
        <v>273</v>
      </c>
      <c r="F193" s="380">
        <f>H189</f>
        <v>0.43958333333333299</v>
      </c>
      <c r="G193" s="356">
        <v>3</v>
      </c>
      <c r="H193" s="392">
        <f>F193+TIME(0,G193,0)</f>
        <v>0.44166666666666632</v>
      </c>
    </row>
    <row r="194" spans="1:8" ht="14.25" x14ac:dyDescent="0.2">
      <c r="A194" s="367" t="s">
        <v>487</v>
      </c>
      <c r="B194" s="344" t="s">
        <v>2</v>
      </c>
      <c r="C194" s="344" t="s">
        <v>488</v>
      </c>
      <c r="D194" s="349" t="s">
        <v>610</v>
      </c>
      <c r="E194" s="344" t="s">
        <v>273</v>
      </c>
      <c r="F194" s="380">
        <f>H193</f>
        <v>0.44166666666666632</v>
      </c>
      <c r="G194" s="356">
        <v>3</v>
      </c>
      <c r="H194" s="392">
        <f>F194+TIME(0,G194,0)</f>
        <v>0.44374999999999964</v>
      </c>
    </row>
    <row r="195" spans="1:8" ht="15.75" x14ac:dyDescent="0.25">
      <c r="A195" s="366" t="s">
        <v>575</v>
      </c>
      <c r="B195" s="343"/>
      <c r="C195" s="343" t="s">
        <v>489</v>
      </c>
      <c r="D195" s="343"/>
      <c r="E195" s="343"/>
      <c r="F195" s="379"/>
      <c r="G195" s="355"/>
      <c r="H195" s="391"/>
    </row>
    <row r="196" spans="1:8" ht="14.25" x14ac:dyDescent="0.2">
      <c r="A196" s="367" t="s">
        <v>490</v>
      </c>
      <c r="B196" s="344" t="s">
        <v>103</v>
      </c>
      <c r="C196" s="344" t="s">
        <v>382</v>
      </c>
      <c r="D196" s="344"/>
      <c r="E196" s="344" t="s">
        <v>383</v>
      </c>
      <c r="F196" s="380">
        <f>H194</f>
        <v>0.44374999999999964</v>
      </c>
      <c r="G196" s="356">
        <v>6</v>
      </c>
      <c r="H196" s="392">
        <f>F196+TIME(0,G196,0)</f>
        <v>0.4479166666666663</v>
      </c>
    </row>
    <row r="197" spans="1:8" ht="14.25" x14ac:dyDescent="0.2">
      <c r="A197" s="367" t="s">
        <v>491</v>
      </c>
      <c r="B197" s="344" t="s">
        <v>2</v>
      </c>
      <c r="C197" s="344" t="s">
        <v>385</v>
      </c>
      <c r="D197" s="344"/>
      <c r="E197" s="344" t="s">
        <v>35</v>
      </c>
      <c r="F197" s="380">
        <f>H196</f>
        <v>0.4479166666666663</v>
      </c>
      <c r="G197" s="356">
        <v>0</v>
      </c>
      <c r="H197" s="392">
        <f>F197+TIME(0,G197,0)</f>
        <v>0.4479166666666663</v>
      </c>
    </row>
    <row r="198" spans="1:8" ht="14.25" x14ac:dyDescent="0.2">
      <c r="A198" s="367" t="s">
        <v>492</v>
      </c>
      <c r="B198" s="344" t="s">
        <v>2</v>
      </c>
      <c r="C198" s="344" t="s">
        <v>387</v>
      </c>
      <c r="D198" s="344"/>
      <c r="E198" s="344" t="s">
        <v>388</v>
      </c>
      <c r="F198" s="380">
        <f>H197</f>
        <v>0.4479166666666663</v>
      </c>
      <c r="G198" s="356">
        <v>0</v>
      </c>
      <c r="H198" s="392">
        <f>F198+TIME(0,G198,0)</f>
        <v>0.4479166666666663</v>
      </c>
    </row>
    <row r="199" spans="1:8" ht="14.25" x14ac:dyDescent="0.2">
      <c r="A199" s="367" t="s">
        <v>493</v>
      </c>
      <c r="B199" s="344" t="s">
        <v>2</v>
      </c>
      <c r="C199" s="344" t="s">
        <v>390</v>
      </c>
      <c r="D199" s="344"/>
      <c r="E199" s="344" t="s">
        <v>18</v>
      </c>
      <c r="F199" s="380">
        <f>H198</f>
        <v>0.4479166666666663</v>
      </c>
      <c r="G199" s="356">
        <v>0</v>
      </c>
      <c r="H199" s="392">
        <f>F199+TIME(0,G199,0)</f>
        <v>0.4479166666666663</v>
      </c>
    </row>
    <row r="200" spans="1:8" ht="14.25" x14ac:dyDescent="0.2">
      <c r="A200" s="367" t="s">
        <v>494</v>
      </c>
      <c r="B200" s="344" t="s">
        <v>103</v>
      </c>
      <c r="C200" s="344" t="s">
        <v>297</v>
      </c>
      <c r="D200" s="344"/>
      <c r="E200" s="344" t="s">
        <v>392</v>
      </c>
      <c r="F200" s="380">
        <f>H199</f>
        <v>0.4479166666666663</v>
      </c>
      <c r="G200" s="356">
        <v>3</v>
      </c>
      <c r="H200" s="392">
        <f>F200+TIME(0,G200,0)</f>
        <v>0.44999999999999962</v>
      </c>
    </row>
    <row r="201" spans="1:8" ht="15.75" x14ac:dyDescent="0.25">
      <c r="A201" s="366" t="s">
        <v>576</v>
      </c>
      <c r="B201" s="343"/>
      <c r="C201" s="343" t="s">
        <v>495</v>
      </c>
      <c r="D201" s="343"/>
      <c r="E201" s="343"/>
      <c r="F201" s="379"/>
      <c r="G201" s="355"/>
      <c r="H201" s="391"/>
    </row>
    <row r="202" spans="1:8" ht="14.25" x14ac:dyDescent="0.2">
      <c r="A202" s="367" t="s">
        <v>496</v>
      </c>
      <c r="B202" s="344" t="s">
        <v>103</v>
      </c>
      <c r="C202" s="344" t="s">
        <v>278</v>
      </c>
      <c r="D202" s="349" t="s">
        <v>610</v>
      </c>
      <c r="E202" s="344" t="s">
        <v>273</v>
      </c>
      <c r="F202" s="380">
        <f>H200</f>
        <v>0.44999999999999962</v>
      </c>
      <c r="G202" s="356">
        <v>6</v>
      </c>
      <c r="H202" s="392">
        <f t="shared" ref="H202:H209" si="20">F202+TIME(0,G202,0)</f>
        <v>0.45416666666666627</v>
      </c>
    </row>
    <row r="203" spans="1:8" ht="14.25" x14ac:dyDescent="0.2">
      <c r="A203" s="367" t="s">
        <v>497</v>
      </c>
      <c r="B203" s="344" t="s">
        <v>103</v>
      </c>
      <c r="C203" s="344" t="s">
        <v>614</v>
      </c>
      <c r="D203" s="349" t="s">
        <v>610</v>
      </c>
      <c r="E203" s="344" t="s">
        <v>397</v>
      </c>
      <c r="F203" s="380">
        <f t="shared" ref="F203:F209" si="21">H202</f>
        <v>0.45416666666666627</v>
      </c>
      <c r="G203" s="356">
        <v>9</v>
      </c>
      <c r="H203" s="392">
        <f t="shared" si="20"/>
        <v>0.46041666666666625</v>
      </c>
    </row>
    <row r="204" spans="1:8" ht="14.25" x14ac:dyDescent="0.2">
      <c r="A204" s="367" t="s">
        <v>498</v>
      </c>
      <c r="B204" s="344" t="s">
        <v>103</v>
      </c>
      <c r="C204" s="344" t="s">
        <v>399</v>
      </c>
      <c r="D204" s="349" t="s">
        <v>610</v>
      </c>
      <c r="E204" s="344" t="s">
        <v>400</v>
      </c>
      <c r="F204" s="380">
        <f t="shared" si="21"/>
        <v>0.46041666666666625</v>
      </c>
      <c r="G204" s="356">
        <v>6</v>
      </c>
      <c r="H204" s="392">
        <f t="shared" si="20"/>
        <v>0.4645833333333329</v>
      </c>
    </row>
    <row r="205" spans="1:8" ht="14.25" x14ac:dyDescent="0.2">
      <c r="A205" s="367" t="s">
        <v>499</v>
      </c>
      <c r="B205" s="344" t="s">
        <v>2</v>
      </c>
      <c r="C205" s="344" t="s">
        <v>402</v>
      </c>
      <c r="D205" s="344"/>
      <c r="E205" s="344" t="s">
        <v>403</v>
      </c>
      <c r="F205" s="380">
        <f t="shared" si="21"/>
        <v>0.4645833333333329</v>
      </c>
      <c r="G205" s="356">
        <v>0</v>
      </c>
      <c r="H205" s="392">
        <f t="shared" si="20"/>
        <v>0.4645833333333329</v>
      </c>
    </row>
    <row r="206" spans="1:8" ht="14.25" x14ac:dyDescent="0.2">
      <c r="A206" s="367" t="s">
        <v>500</v>
      </c>
      <c r="B206" s="344" t="s">
        <v>2</v>
      </c>
      <c r="C206" s="344" t="s">
        <v>405</v>
      </c>
      <c r="D206" s="344"/>
      <c r="E206" s="344" t="s">
        <v>406</v>
      </c>
      <c r="F206" s="380">
        <f t="shared" si="21"/>
        <v>0.4645833333333329</v>
      </c>
      <c r="G206" s="356">
        <v>0</v>
      </c>
      <c r="H206" s="392">
        <f t="shared" si="20"/>
        <v>0.4645833333333329</v>
      </c>
    </row>
    <row r="207" spans="1:8" ht="14.25" x14ac:dyDescent="0.2">
      <c r="A207" s="367" t="s">
        <v>501</v>
      </c>
      <c r="B207" s="344" t="s">
        <v>2</v>
      </c>
      <c r="C207" s="344" t="s">
        <v>408</v>
      </c>
      <c r="D207" s="344"/>
      <c r="E207" s="344" t="s">
        <v>35</v>
      </c>
      <c r="F207" s="380">
        <f t="shared" si="21"/>
        <v>0.4645833333333329</v>
      </c>
      <c r="G207" s="356">
        <v>0</v>
      </c>
      <c r="H207" s="392">
        <f t="shared" si="20"/>
        <v>0.4645833333333329</v>
      </c>
    </row>
    <row r="208" spans="1:8" ht="14.25" x14ac:dyDescent="0.2">
      <c r="A208" s="367" t="s">
        <v>615</v>
      </c>
      <c r="B208" s="344" t="s">
        <v>2</v>
      </c>
      <c r="C208" s="344" t="s">
        <v>410</v>
      </c>
      <c r="D208" s="344"/>
      <c r="E208" s="344" t="s">
        <v>411</v>
      </c>
      <c r="F208" s="380">
        <f t="shared" si="21"/>
        <v>0.4645833333333329</v>
      </c>
      <c r="G208" s="356">
        <v>0</v>
      </c>
      <c r="H208" s="392">
        <f t="shared" si="20"/>
        <v>0.4645833333333329</v>
      </c>
    </row>
    <row r="209" spans="1:8" ht="15" x14ac:dyDescent="0.2">
      <c r="A209" s="365" t="s">
        <v>577</v>
      </c>
      <c r="B209" s="342"/>
      <c r="C209" s="342" t="s">
        <v>502</v>
      </c>
      <c r="D209" s="342"/>
      <c r="E209" s="342"/>
      <c r="F209" s="378">
        <f t="shared" si="21"/>
        <v>0.4645833333333329</v>
      </c>
      <c r="G209" s="354">
        <v>0</v>
      </c>
      <c r="H209" s="390">
        <f t="shared" si="20"/>
        <v>0.4645833333333329</v>
      </c>
    </row>
    <row r="211" spans="1:8" ht="15.75" x14ac:dyDescent="0.25">
      <c r="A211" s="363" t="s">
        <v>582</v>
      </c>
      <c r="B211" s="340"/>
      <c r="C211" s="340" t="s">
        <v>503</v>
      </c>
      <c r="D211" s="340"/>
      <c r="E211" s="340"/>
      <c r="F211" s="376"/>
      <c r="G211" s="352"/>
      <c r="H211" s="388"/>
    </row>
    <row r="212" spans="1:8" ht="15" x14ac:dyDescent="0.2">
      <c r="A212" s="364" t="s">
        <v>589</v>
      </c>
      <c r="B212" s="341" t="s">
        <v>103</v>
      </c>
      <c r="C212" s="341" t="s">
        <v>616</v>
      </c>
      <c r="D212" s="348" t="s">
        <v>610</v>
      </c>
      <c r="E212" s="341" t="s">
        <v>35</v>
      </c>
      <c r="F212" s="377">
        <f>H209</f>
        <v>0.4645833333333329</v>
      </c>
      <c r="G212" s="353">
        <v>3</v>
      </c>
      <c r="H212" s="389">
        <f>F212+TIME(0,G212,0)</f>
        <v>0.46666666666666623</v>
      </c>
    </row>
    <row r="213" spans="1:8" ht="15" x14ac:dyDescent="0.2">
      <c r="A213" s="365" t="s">
        <v>590</v>
      </c>
      <c r="B213" s="342"/>
      <c r="C213" s="342"/>
      <c r="D213" s="342"/>
      <c r="E213" s="342"/>
      <c r="F213" s="378">
        <f>H212</f>
        <v>0.46666666666666623</v>
      </c>
      <c r="G213" s="354">
        <v>0</v>
      </c>
      <c r="H213" s="390">
        <f>F213+TIME(0,G213,0)</f>
        <v>0.46666666666666623</v>
      </c>
    </row>
    <row r="215" spans="1:8" ht="15.75" x14ac:dyDescent="0.25">
      <c r="A215" s="370" t="s">
        <v>591</v>
      </c>
      <c r="B215" s="336"/>
      <c r="C215" s="336" t="s">
        <v>504</v>
      </c>
      <c r="D215" s="336"/>
      <c r="E215" s="336"/>
      <c r="F215" s="383"/>
      <c r="G215" s="359"/>
      <c r="H215" s="383"/>
    </row>
    <row r="216" spans="1:8" ht="30" x14ac:dyDescent="0.2">
      <c r="A216" s="372" t="s">
        <v>592</v>
      </c>
      <c r="B216" s="338" t="s">
        <v>11</v>
      </c>
      <c r="C216" s="338" t="s">
        <v>505</v>
      </c>
      <c r="D216" s="374" t="s">
        <v>291</v>
      </c>
      <c r="E216" s="338" t="s">
        <v>279</v>
      </c>
      <c r="F216" s="386">
        <f>H213</f>
        <v>0.46666666666666623</v>
      </c>
      <c r="G216" s="362">
        <v>1</v>
      </c>
      <c r="H216" s="386">
        <f>F216+TIME(0,G216,0)</f>
        <v>0.46736111111111067</v>
      </c>
    </row>
    <row r="217" spans="1:8" ht="15" x14ac:dyDescent="0.2">
      <c r="A217" s="372" t="s">
        <v>593</v>
      </c>
      <c r="B217" s="338" t="s">
        <v>2</v>
      </c>
      <c r="C217" s="338" t="s">
        <v>41</v>
      </c>
      <c r="D217" s="338"/>
      <c r="E217" s="338" t="s">
        <v>279</v>
      </c>
      <c r="F217" s="386">
        <f>H216</f>
        <v>0.46736111111111067</v>
      </c>
      <c r="G217" s="362">
        <v>0</v>
      </c>
      <c r="H217" s="386">
        <f>F217+TIME(0,G217,0)</f>
        <v>0.46736111111111067</v>
      </c>
    </row>
    <row r="218" spans="1:8" x14ac:dyDescent="0.2">
      <c r="A218" s="337"/>
      <c r="B218" s="337"/>
      <c r="C218" s="337" t="s">
        <v>413</v>
      </c>
      <c r="D218" s="337"/>
      <c r="E218" s="337"/>
      <c r="F218" s="384"/>
      <c r="G218" s="360">
        <f>(H218-H217) * 24 * 60</f>
        <v>47.000000000000632</v>
      </c>
      <c r="H218" s="384">
        <v>0.5</v>
      </c>
    </row>
  </sheetData>
  <mergeCells count="11">
    <mergeCell ref="A6:H6"/>
    <mergeCell ref="A1:H1"/>
    <mergeCell ref="A2:H2"/>
    <mergeCell ref="A3:H3"/>
    <mergeCell ref="A4:H4"/>
    <mergeCell ref="A5:H5"/>
    <mergeCell ref="A7:H7"/>
    <mergeCell ref="A8:H8"/>
    <mergeCell ref="A12:H12"/>
    <mergeCell ref="A91:H91"/>
    <mergeCell ref="A136:H136"/>
  </mergeCells>
  <hyperlinks>
    <hyperlink ref="D17" location="'Courtesy Notice'!A1" display="Courtesy Notice"/>
    <hyperlink ref="D18" r:id="rId1"/>
    <hyperlink ref="D25" r:id="rId2"/>
    <hyperlink ref="D27" r:id="rId3"/>
    <hyperlink ref="D28" r:id="rId4"/>
    <hyperlink ref="D30" r:id="rId5"/>
    <hyperlink ref="D31" r:id="rId6"/>
    <hyperlink ref="D32" r:id="rId7"/>
    <hyperlink ref="D33" r:id="rId8"/>
    <hyperlink ref="D34" r:id="rId9"/>
    <hyperlink ref="D40" r:id="rId10"/>
    <hyperlink ref="D41" r:id="rId11"/>
    <hyperlink ref="D44" r:id="rId12"/>
    <hyperlink ref="D45" r:id="rId13"/>
    <hyperlink ref="D46" r:id="rId14"/>
    <hyperlink ref="D47" r:id="rId15"/>
    <hyperlink ref="D48" r:id="rId16"/>
    <hyperlink ref="D49" r:id="rId17"/>
    <hyperlink ref="D51" r:id="rId18"/>
    <hyperlink ref="D52" r:id="rId19"/>
    <hyperlink ref="D53" r:id="rId20"/>
    <hyperlink ref="D54" r:id="rId21"/>
    <hyperlink ref="D55" r:id="rId22"/>
    <hyperlink ref="D56" r:id="rId23"/>
    <hyperlink ref="D61" r:id="rId24"/>
    <hyperlink ref="D62" r:id="rId25"/>
    <hyperlink ref="D63" r:id="rId26"/>
    <hyperlink ref="D64" r:id="rId27"/>
    <hyperlink ref="D65" r:id="rId28"/>
    <hyperlink ref="D66" r:id="rId29"/>
    <hyperlink ref="D67" r:id="rId30"/>
    <hyperlink ref="D69" r:id="rId31"/>
    <hyperlink ref="D70" r:id="rId32"/>
    <hyperlink ref="D73" r:id="rId33"/>
    <hyperlink ref="D74" r:id="rId34"/>
    <hyperlink ref="D75" r:id="rId35"/>
    <hyperlink ref="D76" r:id="rId36"/>
    <hyperlink ref="D77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140" r:id="rId45"/>
    <hyperlink ref="D146" r:id="rId46"/>
    <hyperlink ref="D147" r:id="rId47"/>
    <hyperlink ref="D148" r:id="rId48"/>
    <hyperlink ref="D149" r:id="rId49"/>
    <hyperlink ref="D150" r:id="rId50"/>
    <hyperlink ref="D151" r:id="rId51"/>
    <hyperlink ref="D152" r:id="rId52"/>
    <hyperlink ref="D158" r:id="rId53"/>
    <hyperlink ref="D161" r:id="rId54"/>
    <hyperlink ref="D164" r:id="rId55"/>
    <hyperlink ref="D166" r:id="rId56"/>
    <hyperlink ref="D167" r:id="rId57"/>
    <hyperlink ref="D168" r:id="rId58"/>
    <hyperlink ref="D169" r:id="rId59"/>
    <hyperlink ref="D170" r:id="rId60"/>
    <hyperlink ref="D172" r:id="rId61"/>
    <hyperlink ref="D173" r:id="rId62"/>
    <hyperlink ref="D174" r:id="rId63"/>
    <hyperlink ref="D175" r:id="rId64"/>
    <hyperlink ref="D176" r:id="rId65"/>
    <hyperlink ref="D177" r:id="rId66"/>
    <hyperlink ref="D178" r:id="rId67"/>
    <hyperlink ref="D193" r:id="rId68"/>
    <hyperlink ref="D194" r:id="rId69"/>
    <hyperlink ref="D202" r:id="rId70"/>
    <hyperlink ref="D203" r:id="rId71"/>
    <hyperlink ref="D204" r:id="rId72"/>
    <hyperlink ref="D212" r:id="rId73"/>
    <hyperlink ref="D216" r:id="rId74"/>
  </hyperlinks>
  <pageMargins left="0.7" right="0.7" top="0.75" bottom="0.75" header="0.3" footer="0.3"/>
  <pageSetup orientation="portrait" r:id="rId75"/>
  <legacyDrawing r:id="rId7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56"/>
  <sheetViews>
    <sheetView topLeftCell="A4" workbookViewId="0">
      <selection activeCell="K8" sqref="K8"/>
    </sheetView>
  </sheetViews>
  <sheetFormatPr defaultRowHeight="12.75" x14ac:dyDescent="0.2"/>
  <cols>
    <col min="1" max="2" width="1.42578125" customWidth="1"/>
    <col min="3" max="3" width="3.5703125" customWidth="1"/>
    <col min="4" max="4" width="8.5703125" customWidth="1"/>
    <col min="5" max="5" width="6.28515625" customWidth="1"/>
    <col min="6" max="6" width="73.5703125" customWidth="1"/>
    <col min="7" max="7" width="4.5703125" customWidth="1"/>
    <col min="8" max="8" width="17.7109375" customWidth="1"/>
    <col min="9" max="9" width="5.140625" customWidth="1"/>
    <col min="10" max="10" width="10.7109375" customWidth="1"/>
  </cols>
  <sheetData>
    <row r="1" spans="1:12" ht="15.75" x14ac:dyDescent="0.2">
      <c r="A1" s="143"/>
      <c r="B1" s="194"/>
      <c r="C1" s="194"/>
      <c r="D1" s="194"/>
      <c r="E1" s="194"/>
      <c r="F1" s="194"/>
      <c r="G1" s="194"/>
      <c r="H1" s="194"/>
      <c r="I1" s="194"/>
      <c r="J1" s="195"/>
      <c r="K1" s="194"/>
      <c r="L1" s="143"/>
    </row>
    <row r="2" spans="1:12" ht="18" x14ac:dyDescent="0.2">
      <c r="A2" s="143"/>
      <c r="B2" s="196"/>
      <c r="C2" s="528" t="s">
        <v>94</v>
      </c>
      <c r="D2" s="528"/>
      <c r="E2" s="528"/>
      <c r="F2" s="528"/>
      <c r="G2" s="528"/>
      <c r="H2" s="528"/>
      <c r="I2" s="528"/>
      <c r="J2" s="528"/>
      <c r="K2" s="528"/>
      <c r="L2" s="143"/>
    </row>
    <row r="3" spans="1:12" ht="18" x14ac:dyDescent="0.2">
      <c r="A3" s="143"/>
      <c r="B3" s="197"/>
      <c r="C3" s="529"/>
      <c r="D3" s="529"/>
      <c r="E3" s="529"/>
      <c r="F3" s="529"/>
      <c r="G3" s="529"/>
      <c r="H3" s="529"/>
      <c r="I3" s="529"/>
      <c r="J3" s="529"/>
      <c r="K3" s="197"/>
      <c r="L3" s="143"/>
    </row>
    <row r="4" spans="1:12" ht="15.6" customHeight="1" x14ac:dyDescent="0.2">
      <c r="A4" s="143"/>
      <c r="B4" s="198"/>
      <c r="C4" s="530" t="s">
        <v>192</v>
      </c>
      <c r="D4" s="530"/>
      <c r="E4" s="530"/>
      <c r="F4" s="530"/>
      <c r="G4" s="530"/>
      <c r="H4" s="530"/>
      <c r="I4" s="530"/>
      <c r="J4" s="530"/>
      <c r="K4" s="199"/>
      <c r="L4" s="143"/>
    </row>
    <row r="5" spans="1:12" ht="15.75" x14ac:dyDescent="0.2">
      <c r="A5" s="143"/>
      <c r="B5" s="200"/>
      <c r="C5" s="201" t="s">
        <v>5</v>
      </c>
      <c r="D5" s="202" t="s">
        <v>193</v>
      </c>
      <c r="E5" s="203"/>
      <c r="F5" s="204"/>
      <c r="G5" s="204"/>
      <c r="H5" s="204"/>
      <c r="I5" s="204"/>
      <c r="J5" s="205"/>
      <c r="K5" s="204"/>
      <c r="L5" s="143"/>
    </row>
    <row r="6" spans="1:12" ht="15.75" x14ac:dyDescent="0.2">
      <c r="A6" s="143"/>
      <c r="B6" s="200"/>
      <c r="C6" s="201" t="s">
        <v>5</v>
      </c>
      <c r="D6" s="202" t="s">
        <v>194</v>
      </c>
      <c r="E6" s="204"/>
      <c r="F6" s="204"/>
      <c r="G6" s="204"/>
      <c r="H6" s="204"/>
      <c r="I6" s="204"/>
      <c r="J6" s="205"/>
      <c r="K6" s="204"/>
      <c r="L6" s="143"/>
    </row>
    <row r="7" spans="1:12" ht="15.75" x14ac:dyDescent="0.2">
      <c r="A7" s="143"/>
      <c r="B7" s="200"/>
      <c r="C7" s="201" t="s">
        <v>5</v>
      </c>
      <c r="D7" s="202" t="s">
        <v>195</v>
      </c>
      <c r="E7" s="204"/>
      <c r="F7" s="204"/>
      <c r="G7" s="204"/>
      <c r="H7" s="204"/>
      <c r="I7" s="204"/>
      <c r="J7" s="205"/>
      <c r="K7" s="204"/>
      <c r="L7" s="143"/>
    </row>
    <row r="8" spans="1:12" ht="20.25" x14ac:dyDescent="0.2">
      <c r="A8" s="143"/>
      <c r="B8" s="206"/>
      <c r="C8" s="206"/>
      <c r="D8" s="206"/>
      <c r="E8" s="206"/>
      <c r="F8" s="206"/>
      <c r="G8" s="206"/>
      <c r="H8" s="207"/>
      <c r="I8" s="206"/>
      <c r="J8" s="208"/>
      <c r="K8" s="206"/>
      <c r="L8" s="143"/>
    </row>
    <row r="9" spans="1:12" ht="15.6" customHeight="1" x14ac:dyDescent="0.2">
      <c r="A9" s="143"/>
      <c r="B9" s="209"/>
      <c r="C9" s="527" t="s">
        <v>196</v>
      </c>
      <c r="D9" s="527"/>
      <c r="E9" s="527"/>
      <c r="F9" s="527"/>
      <c r="G9" s="527"/>
      <c r="H9" s="527"/>
      <c r="I9" s="527"/>
      <c r="J9" s="527"/>
      <c r="K9" s="527"/>
      <c r="L9" s="143"/>
    </row>
    <row r="10" spans="1:12" ht="18" x14ac:dyDescent="0.2">
      <c r="A10" s="143"/>
      <c r="B10" s="210"/>
      <c r="C10" s="211"/>
      <c r="D10" s="212"/>
      <c r="E10" s="212"/>
      <c r="F10" s="212"/>
      <c r="G10" s="212"/>
      <c r="H10" s="212"/>
      <c r="I10" s="212"/>
      <c r="J10" s="213"/>
      <c r="K10" s="214"/>
      <c r="L10" s="143"/>
    </row>
    <row r="11" spans="1:12" ht="15.75" x14ac:dyDescent="0.2">
      <c r="A11" s="143"/>
      <c r="B11" s="215"/>
      <c r="C11" s="215"/>
      <c r="D11" s="216">
        <v>1</v>
      </c>
      <c r="E11" s="217" t="s">
        <v>0</v>
      </c>
      <c r="F11" s="218" t="s">
        <v>17</v>
      </c>
      <c r="G11" s="218" t="s">
        <v>39</v>
      </c>
      <c r="H11" s="218" t="s">
        <v>18</v>
      </c>
      <c r="I11" s="219">
        <v>1</v>
      </c>
      <c r="J11" s="220">
        <v>0.33333333333333331</v>
      </c>
      <c r="K11" s="221"/>
      <c r="L11" s="143"/>
    </row>
    <row r="12" spans="1:12" ht="15.75" x14ac:dyDescent="0.2">
      <c r="A12" s="143"/>
      <c r="B12" s="222"/>
      <c r="C12" s="222"/>
      <c r="D12" s="223">
        <v>2</v>
      </c>
      <c r="E12" s="224" t="s">
        <v>0</v>
      </c>
      <c r="F12" s="224" t="s">
        <v>95</v>
      </c>
      <c r="G12" s="225" t="s">
        <v>39</v>
      </c>
      <c r="H12" s="225" t="s">
        <v>18</v>
      </c>
      <c r="I12" s="226">
        <v>1</v>
      </c>
      <c r="J12" s="227">
        <v>0.33402777777777776</v>
      </c>
      <c r="K12" s="228"/>
      <c r="L12" s="143"/>
    </row>
    <row r="13" spans="1:12" ht="15.75" x14ac:dyDescent="0.2">
      <c r="A13" s="143"/>
      <c r="B13" s="229"/>
      <c r="C13" s="229"/>
      <c r="D13" s="230">
        <v>3</v>
      </c>
      <c r="E13" s="231" t="s">
        <v>0</v>
      </c>
      <c r="F13" s="232" t="s">
        <v>96</v>
      </c>
      <c r="G13" s="233" t="s">
        <v>39</v>
      </c>
      <c r="H13" s="233" t="s">
        <v>18</v>
      </c>
      <c r="I13" s="234">
        <v>1</v>
      </c>
      <c r="J13" s="235">
        <v>0.3347222222222222</v>
      </c>
      <c r="K13" s="236"/>
      <c r="L13" s="143"/>
    </row>
    <row r="14" spans="1:12" ht="15.75" x14ac:dyDescent="0.2">
      <c r="A14" s="143"/>
      <c r="B14" s="222"/>
      <c r="C14" s="222"/>
      <c r="D14" s="237">
        <v>3.1</v>
      </c>
      <c r="E14" s="224" t="s">
        <v>0</v>
      </c>
      <c r="F14" s="238" t="s">
        <v>97</v>
      </c>
      <c r="G14" s="225" t="s">
        <v>39</v>
      </c>
      <c r="H14" s="225" t="s">
        <v>18</v>
      </c>
      <c r="I14" s="226">
        <v>1</v>
      </c>
      <c r="J14" s="227">
        <v>0.33541666666666664</v>
      </c>
      <c r="K14" s="228"/>
      <c r="L14" s="143"/>
    </row>
    <row r="15" spans="1:12" ht="15.75" x14ac:dyDescent="0.2">
      <c r="A15" s="143"/>
      <c r="B15" s="229"/>
      <c r="C15" s="229"/>
      <c r="D15" s="230">
        <v>4</v>
      </c>
      <c r="E15" s="231" t="s">
        <v>0</v>
      </c>
      <c r="F15" s="239" t="s">
        <v>98</v>
      </c>
      <c r="G15" s="233" t="s">
        <v>39</v>
      </c>
      <c r="H15" s="233" t="s">
        <v>18</v>
      </c>
      <c r="I15" s="234">
        <v>1</v>
      </c>
      <c r="J15" s="235">
        <v>0.33611111111111108</v>
      </c>
      <c r="K15" s="236"/>
      <c r="L15" s="143"/>
    </row>
    <row r="16" spans="1:12" ht="15.75" x14ac:dyDescent="0.2">
      <c r="A16" s="143"/>
      <c r="B16" s="222"/>
      <c r="C16" s="222"/>
      <c r="D16" s="240">
        <v>5</v>
      </c>
      <c r="E16" s="225" t="s">
        <v>11</v>
      </c>
      <c r="F16" s="225" t="s">
        <v>115</v>
      </c>
      <c r="G16" s="225" t="s">
        <v>39</v>
      </c>
      <c r="H16" s="225" t="s">
        <v>18</v>
      </c>
      <c r="I16" s="226">
        <v>1</v>
      </c>
      <c r="J16" s="227">
        <v>0.33680555555555552</v>
      </c>
      <c r="K16" s="228"/>
      <c r="L16" s="143"/>
    </row>
    <row r="17" spans="1:12" ht="15.75" x14ac:dyDescent="0.2">
      <c r="A17" s="193"/>
      <c r="B17" s="229"/>
      <c r="C17" s="229"/>
      <c r="D17" s="241">
        <v>5.0999999999999996</v>
      </c>
      <c r="E17" s="233" t="s">
        <v>11</v>
      </c>
      <c r="F17" s="232" t="s">
        <v>116</v>
      </c>
      <c r="G17" s="233" t="s">
        <v>39</v>
      </c>
      <c r="H17" s="233" t="s">
        <v>18</v>
      </c>
      <c r="I17" s="234">
        <v>1</v>
      </c>
      <c r="J17" s="235">
        <v>0.33749999999999997</v>
      </c>
      <c r="K17" s="236"/>
      <c r="L17" s="193"/>
    </row>
    <row r="18" spans="1:12" ht="15.75" x14ac:dyDescent="0.2">
      <c r="A18" s="193"/>
      <c r="B18" s="222"/>
      <c r="C18" s="222"/>
      <c r="D18" s="240">
        <v>5.2</v>
      </c>
      <c r="E18" s="225" t="s">
        <v>11</v>
      </c>
      <c r="F18" s="238" t="s">
        <v>99</v>
      </c>
      <c r="G18" s="225" t="s">
        <v>39</v>
      </c>
      <c r="H18" s="225" t="s">
        <v>18</v>
      </c>
      <c r="I18" s="226">
        <v>0</v>
      </c>
      <c r="J18" s="227">
        <v>0.33819444444444441</v>
      </c>
      <c r="K18" s="228"/>
      <c r="L18" s="193"/>
    </row>
    <row r="19" spans="1:12" ht="15.75" x14ac:dyDescent="0.2">
      <c r="A19" s="193"/>
      <c r="B19" s="229"/>
      <c r="C19" s="229"/>
      <c r="D19" s="241">
        <v>6</v>
      </c>
      <c r="E19" s="233" t="s">
        <v>12</v>
      </c>
      <c r="F19" s="233" t="s">
        <v>100</v>
      </c>
      <c r="G19" s="233" t="s">
        <v>39</v>
      </c>
      <c r="H19" s="233" t="s">
        <v>18</v>
      </c>
      <c r="I19" s="234">
        <v>1</v>
      </c>
      <c r="J19" s="235">
        <v>0.33819444444444441</v>
      </c>
      <c r="K19" s="236"/>
      <c r="L19" s="193"/>
    </row>
    <row r="20" spans="1:12" ht="15.75" x14ac:dyDescent="0.2">
      <c r="A20" s="193"/>
      <c r="B20" s="222"/>
      <c r="C20" s="222"/>
      <c r="D20" s="240">
        <v>7</v>
      </c>
      <c r="E20" s="225" t="s">
        <v>12</v>
      </c>
      <c r="F20" s="225" t="s">
        <v>197</v>
      </c>
      <c r="G20" s="225" t="s">
        <v>39</v>
      </c>
      <c r="H20" s="225"/>
      <c r="I20" s="226">
        <v>5</v>
      </c>
      <c r="J20" s="227">
        <v>0.33888888888888885</v>
      </c>
      <c r="K20" s="228"/>
      <c r="L20" s="193"/>
    </row>
    <row r="21" spans="1:12" ht="15.75" x14ac:dyDescent="0.2">
      <c r="A21" s="193"/>
      <c r="B21" s="229"/>
      <c r="C21" s="229"/>
      <c r="D21" s="241">
        <v>8</v>
      </c>
      <c r="E21" s="233" t="s">
        <v>12</v>
      </c>
      <c r="F21" s="233" t="s">
        <v>101</v>
      </c>
      <c r="G21" s="233" t="s">
        <v>5</v>
      </c>
      <c r="H21" s="233"/>
      <c r="I21" s="234">
        <v>30</v>
      </c>
      <c r="J21" s="235">
        <v>0.34236111111111106</v>
      </c>
      <c r="K21" s="236"/>
      <c r="L21" s="193"/>
    </row>
    <row r="22" spans="1:12" ht="15.75" x14ac:dyDescent="0.2">
      <c r="A22" s="193"/>
      <c r="B22" s="222"/>
      <c r="C22" s="222"/>
      <c r="D22" s="240">
        <v>9</v>
      </c>
      <c r="E22" s="225" t="s">
        <v>12</v>
      </c>
      <c r="F22" s="225" t="s">
        <v>101</v>
      </c>
      <c r="G22" s="225" t="s">
        <v>39</v>
      </c>
      <c r="H22" s="225"/>
      <c r="I22" s="226">
        <v>30</v>
      </c>
      <c r="J22" s="227">
        <v>0.36319444444444438</v>
      </c>
      <c r="K22" s="228"/>
      <c r="L22" s="193"/>
    </row>
    <row r="23" spans="1:12" ht="15.75" x14ac:dyDescent="0.2">
      <c r="A23" s="193"/>
      <c r="B23" s="229"/>
      <c r="C23" s="229"/>
      <c r="D23" s="241">
        <v>10</v>
      </c>
      <c r="E23" s="233" t="s">
        <v>12</v>
      </c>
      <c r="F23" s="233" t="s">
        <v>101</v>
      </c>
      <c r="G23" s="233" t="s">
        <v>5</v>
      </c>
      <c r="H23" s="233"/>
      <c r="I23" s="234">
        <v>47</v>
      </c>
      <c r="J23" s="235">
        <v>0.38402777777777769</v>
      </c>
      <c r="K23" s="236"/>
      <c r="L23" s="193"/>
    </row>
    <row r="24" spans="1:12" ht="15.75" x14ac:dyDescent="0.2">
      <c r="A24" s="243"/>
      <c r="B24" s="222"/>
      <c r="C24" s="222"/>
      <c r="D24" s="245">
        <v>11</v>
      </c>
      <c r="E24" s="246" t="s">
        <v>0</v>
      </c>
      <c r="F24" s="242" t="s">
        <v>41</v>
      </c>
      <c r="G24" s="246" t="s">
        <v>39</v>
      </c>
      <c r="H24" s="225" t="s">
        <v>18</v>
      </c>
      <c r="I24" s="247"/>
      <c r="J24" s="227">
        <v>0.41666666666666657</v>
      </c>
      <c r="K24" s="248"/>
      <c r="L24" s="244"/>
    </row>
    <row r="25" spans="1:12" x14ac:dyDescent="0.2">
      <c r="B25" s="74"/>
      <c r="C25" s="74"/>
      <c r="D25" s="74"/>
      <c r="E25" s="74"/>
      <c r="F25" s="74"/>
      <c r="G25" s="74"/>
      <c r="H25" s="74"/>
      <c r="I25" s="74"/>
      <c r="J25" s="74"/>
      <c r="K25" s="74"/>
    </row>
    <row r="26" spans="1:12" x14ac:dyDescent="0.2"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spans="1:12" x14ac:dyDescent="0.2">
      <c r="B27" s="73"/>
      <c r="C27" s="73"/>
      <c r="D27" s="73"/>
      <c r="E27" s="73"/>
      <c r="F27" s="73"/>
      <c r="G27" s="73"/>
      <c r="H27" s="73"/>
      <c r="I27" s="73"/>
      <c r="J27" s="73"/>
      <c r="K27" s="73"/>
    </row>
    <row r="28" spans="1:12" x14ac:dyDescent="0.2">
      <c r="B28" s="73"/>
      <c r="C28" s="73"/>
      <c r="D28" s="73"/>
      <c r="E28" s="73"/>
      <c r="F28" s="73"/>
      <c r="G28" s="73"/>
      <c r="H28" s="73"/>
      <c r="I28" s="73"/>
      <c r="J28" s="73"/>
      <c r="K28" s="73"/>
    </row>
    <row r="29" spans="1:12" x14ac:dyDescent="0.2"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12" x14ac:dyDescent="0.2"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2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</row>
    <row r="32" spans="1:12" x14ac:dyDescent="0.2"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2:11" x14ac:dyDescent="0.2"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2:11" x14ac:dyDescent="0.2"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spans="2:11" x14ac:dyDescent="0.2">
      <c r="B35" s="71"/>
      <c r="C35" s="71"/>
      <c r="D35" s="71"/>
      <c r="E35" s="71"/>
      <c r="F35" s="71"/>
      <c r="G35" s="71"/>
      <c r="H35" s="71"/>
      <c r="I35" s="71"/>
      <c r="J35" s="71"/>
      <c r="K35" s="71"/>
    </row>
    <row r="36" spans="2:11" ht="15.6" customHeight="1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</row>
    <row r="37" spans="2:11" ht="13.15" customHeight="1" x14ac:dyDescent="0.2">
      <c r="B37" s="63"/>
      <c r="C37" s="63"/>
      <c r="D37" s="63"/>
      <c r="E37" s="63"/>
      <c r="F37" s="63"/>
      <c r="G37" s="63"/>
      <c r="H37" s="63"/>
      <c r="I37" s="63"/>
      <c r="J37" s="63"/>
      <c r="K37" s="63"/>
    </row>
    <row r="38" spans="2:11" ht="15.75" customHeight="1" x14ac:dyDescent="0.2">
      <c r="B38" s="63"/>
      <c r="C38" s="63"/>
      <c r="D38" s="63"/>
      <c r="E38" s="63"/>
      <c r="F38" s="63"/>
      <c r="G38" s="63"/>
      <c r="H38" s="63"/>
      <c r="I38" s="63"/>
      <c r="J38" s="63"/>
      <c r="K38" s="63"/>
    </row>
    <row r="39" spans="2:11" ht="15.75" customHeight="1" x14ac:dyDescent="0.2">
      <c r="B39" s="63"/>
      <c r="C39" s="63"/>
      <c r="D39" s="63"/>
      <c r="E39" s="63"/>
      <c r="F39" s="63"/>
      <c r="G39" s="63"/>
      <c r="H39" s="63"/>
      <c r="I39" s="63"/>
      <c r="J39" s="63"/>
      <c r="K39" s="63"/>
    </row>
    <row r="40" spans="2:11" ht="12.75" customHeight="1" x14ac:dyDescent="0.2"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2:11" x14ac:dyDescent="0.2"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2:11" x14ac:dyDescent="0.2">
      <c r="B42" s="63"/>
      <c r="C42" s="63"/>
      <c r="D42" s="63"/>
      <c r="E42" s="63"/>
      <c r="F42" s="63"/>
      <c r="G42" s="63"/>
      <c r="H42" s="63"/>
      <c r="I42" s="63"/>
      <c r="J42" s="63"/>
      <c r="K42" s="63"/>
    </row>
    <row r="43" spans="2:11" x14ac:dyDescent="0.2">
      <c r="B43" s="39"/>
      <c r="C43" s="39"/>
      <c r="D43" s="39"/>
      <c r="E43" s="39"/>
      <c r="F43" s="39"/>
      <c r="G43" s="39"/>
      <c r="H43" s="39"/>
      <c r="I43" s="39"/>
      <c r="J43" s="39"/>
    </row>
    <row r="44" spans="2:11" x14ac:dyDescent="0.2">
      <c r="B44" s="39"/>
      <c r="C44" s="39"/>
      <c r="D44" s="39"/>
      <c r="E44" s="39"/>
      <c r="F44" s="39"/>
      <c r="G44" s="39"/>
      <c r="H44" s="39"/>
      <c r="I44" s="39"/>
      <c r="J44" s="39"/>
    </row>
    <row r="45" spans="2:11" x14ac:dyDescent="0.2">
      <c r="B45" s="39"/>
      <c r="C45" s="39"/>
      <c r="D45" s="39"/>
      <c r="E45" s="39"/>
      <c r="F45" s="39"/>
      <c r="G45" s="39"/>
      <c r="H45" s="39"/>
      <c r="I45" s="39"/>
      <c r="J45" s="39"/>
    </row>
    <row r="46" spans="2:11" x14ac:dyDescent="0.2">
      <c r="B46" s="39"/>
      <c r="C46" s="39"/>
      <c r="D46" s="39"/>
      <c r="E46" s="39"/>
      <c r="F46" s="39"/>
      <c r="G46" s="39"/>
      <c r="H46" s="39"/>
      <c r="I46" s="39"/>
      <c r="J46" s="39"/>
    </row>
    <row r="47" spans="2:11" x14ac:dyDescent="0.2">
      <c r="B47" s="39"/>
      <c r="C47" s="39"/>
      <c r="D47" s="39"/>
      <c r="E47" s="39"/>
      <c r="F47" s="39"/>
      <c r="G47" s="39"/>
      <c r="H47" s="39"/>
      <c r="I47" s="39"/>
      <c r="J47" s="39"/>
    </row>
    <row r="48" spans="2:11" x14ac:dyDescent="0.2">
      <c r="B48" s="39"/>
      <c r="C48" s="39"/>
      <c r="D48" s="39"/>
      <c r="E48" s="39"/>
      <c r="F48" s="39"/>
      <c r="G48" s="39"/>
      <c r="H48" s="39"/>
      <c r="I48" s="39"/>
      <c r="J48" s="39"/>
    </row>
    <row r="49" spans="2:10" x14ac:dyDescent="0.2">
      <c r="B49" s="39"/>
      <c r="C49" s="39"/>
      <c r="D49" s="39"/>
      <c r="E49" s="39"/>
      <c r="F49" s="39"/>
      <c r="G49" s="39"/>
      <c r="H49" s="39"/>
      <c r="I49" s="39"/>
      <c r="J49" s="39"/>
    </row>
    <row r="50" spans="2:10" x14ac:dyDescent="0.2">
      <c r="B50" s="39"/>
      <c r="C50" s="39"/>
      <c r="D50" s="39"/>
      <c r="E50" s="39"/>
      <c r="F50" s="39"/>
      <c r="G50" s="39"/>
      <c r="H50" s="39"/>
      <c r="I50" s="39"/>
      <c r="J50" s="39"/>
    </row>
    <row r="51" spans="2:10" x14ac:dyDescent="0.2">
      <c r="B51" s="39"/>
      <c r="C51" s="39"/>
      <c r="D51" s="39"/>
      <c r="E51" s="39"/>
      <c r="F51" s="39"/>
      <c r="G51" s="39"/>
      <c r="H51" s="39"/>
      <c r="I51" s="39"/>
      <c r="J51" s="39"/>
    </row>
    <row r="52" spans="2:10" x14ac:dyDescent="0.2">
      <c r="B52" s="39"/>
      <c r="C52" s="39"/>
      <c r="D52" s="39"/>
      <c r="E52" s="39"/>
      <c r="F52" s="39"/>
      <c r="G52" s="39"/>
      <c r="H52" s="39"/>
      <c r="I52" s="39"/>
      <c r="J52" s="39"/>
    </row>
    <row r="53" spans="2:10" x14ac:dyDescent="0.2">
      <c r="B53" s="39"/>
      <c r="C53" s="39"/>
      <c r="D53" s="39"/>
      <c r="E53" s="39"/>
      <c r="F53" s="39"/>
      <c r="G53" s="39"/>
      <c r="H53" s="39"/>
      <c r="I53" s="39"/>
      <c r="J53" s="39"/>
    </row>
    <row r="54" spans="2:10" x14ac:dyDescent="0.2">
      <c r="B54" s="39"/>
      <c r="C54" s="39"/>
      <c r="D54" s="39"/>
      <c r="E54" s="39"/>
      <c r="F54" s="39"/>
      <c r="G54" s="39"/>
      <c r="H54" s="39"/>
      <c r="I54" s="39"/>
      <c r="J54" s="39"/>
    </row>
    <row r="55" spans="2:10" x14ac:dyDescent="0.2">
      <c r="B55" s="39"/>
      <c r="C55" s="39"/>
      <c r="D55" s="39"/>
      <c r="E55" s="39"/>
      <c r="F55" s="39"/>
      <c r="G55" s="39"/>
      <c r="H55" s="39"/>
      <c r="I55" s="39"/>
      <c r="J55" s="39"/>
    </row>
    <row r="56" spans="2:10" x14ac:dyDescent="0.2">
      <c r="B56" s="39"/>
      <c r="C56" s="39"/>
      <c r="D56" s="39"/>
      <c r="E56" s="39"/>
      <c r="F56" s="39"/>
      <c r="G56" s="39"/>
      <c r="H56" s="39"/>
      <c r="I56" s="39"/>
      <c r="J56" s="39"/>
    </row>
  </sheetData>
  <mergeCells count="4">
    <mergeCell ref="C9:K9"/>
    <mergeCell ref="C2:K2"/>
    <mergeCell ref="C3:J3"/>
    <mergeCell ref="C4:J4"/>
  </mergeCells>
  <phoneticPr fontId="38" type="noConversion"/>
  <pageMargins left="0.75" right="0.75" top="1" bottom="1" header="0.5" footer="0.5"/>
  <pageSetup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/>
  </sheetViews>
  <sheetFormatPr defaultRowHeight="15.75" x14ac:dyDescent="0.2"/>
  <cols>
    <col min="1" max="1" width="2.28515625" style="143" customWidth="1"/>
    <col min="2" max="2" width="1.42578125" style="260" customWidth="1"/>
    <col min="3" max="3" width="3.7109375" style="260" customWidth="1"/>
    <col min="4" max="4" width="8.5703125" style="260" customWidth="1"/>
    <col min="5" max="5" width="8.140625" style="260" customWidth="1"/>
    <col min="6" max="6" width="75.85546875" style="260" customWidth="1"/>
    <col min="7" max="7" width="4.5703125" style="260" customWidth="1"/>
    <col min="8" max="8" width="10.7109375" style="260" customWidth="1"/>
    <col min="9" max="9" width="5" style="260" customWidth="1"/>
    <col min="10" max="10" width="10.85546875" style="261" customWidth="1"/>
    <col min="11" max="11" width="14.140625" style="143" customWidth="1"/>
    <col min="12" max="16384" width="9.140625" style="143"/>
  </cols>
  <sheetData>
    <row r="1" spans="2:10" x14ac:dyDescent="0.2">
      <c r="B1" s="257"/>
      <c r="C1" s="257"/>
      <c r="D1" s="257"/>
      <c r="E1" s="257"/>
      <c r="F1" s="257"/>
      <c r="G1" s="257"/>
      <c r="H1" s="257"/>
      <c r="I1" s="257"/>
      <c r="J1" s="143"/>
    </row>
    <row r="2" spans="2:10" ht="18" customHeight="1" x14ac:dyDescent="0.2">
      <c r="B2" s="531" t="s">
        <v>108</v>
      </c>
      <c r="C2" s="531"/>
      <c r="D2" s="531"/>
      <c r="E2" s="531"/>
      <c r="F2" s="531"/>
      <c r="G2" s="531"/>
      <c r="H2" s="531"/>
      <c r="I2" s="531"/>
      <c r="J2" s="143"/>
    </row>
    <row r="3" spans="2:10" ht="18" customHeight="1" x14ac:dyDescent="0.2">
      <c r="B3" s="258"/>
      <c r="C3" s="259"/>
      <c r="D3" s="259"/>
      <c r="E3" s="259"/>
      <c r="F3" s="259"/>
      <c r="G3" s="259"/>
      <c r="H3" s="259"/>
      <c r="I3" s="259"/>
      <c r="J3" s="143"/>
    </row>
    <row r="4" spans="2:10" ht="16.5" customHeight="1" x14ac:dyDescent="0.2">
      <c r="B4" s="532" t="s">
        <v>109</v>
      </c>
      <c r="C4" s="532"/>
      <c r="D4" s="532"/>
      <c r="E4" s="532"/>
      <c r="F4" s="532"/>
      <c r="G4" s="532"/>
      <c r="H4" s="532"/>
      <c r="I4" s="532"/>
      <c r="J4" s="143"/>
    </row>
    <row r="5" spans="2:10" ht="12.75" x14ac:dyDescent="0.2">
      <c r="B5" s="143"/>
      <c r="C5" s="143"/>
      <c r="D5" s="143"/>
      <c r="E5" s="143"/>
      <c r="F5" s="143"/>
      <c r="G5" s="143"/>
      <c r="H5" s="143"/>
      <c r="I5" s="143"/>
      <c r="J5" s="143"/>
    </row>
    <row r="6" spans="2:10" ht="13.9" customHeight="1" x14ac:dyDescent="0.2">
      <c r="B6" s="106"/>
      <c r="C6" s="201" t="s">
        <v>5</v>
      </c>
      <c r="D6" s="202" t="s">
        <v>130</v>
      </c>
      <c r="E6" s="107"/>
      <c r="F6" s="108"/>
      <c r="G6" s="109"/>
      <c r="H6" s="109"/>
      <c r="I6" s="109"/>
      <c r="J6" s="109"/>
    </row>
    <row r="7" spans="2:10" ht="13.9" customHeight="1" x14ac:dyDescent="0.2">
      <c r="B7" s="110"/>
      <c r="C7" s="110"/>
      <c r="D7" s="110"/>
      <c r="E7" s="110"/>
      <c r="F7" s="110"/>
      <c r="G7" s="110"/>
      <c r="H7" s="111"/>
      <c r="I7" s="110"/>
      <c r="J7" s="112"/>
    </row>
    <row r="8" spans="2:10" ht="18" x14ac:dyDescent="0.2">
      <c r="B8" s="113"/>
      <c r="C8" s="533" t="s">
        <v>220</v>
      </c>
      <c r="D8" s="533"/>
      <c r="E8" s="533"/>
      <c r="F8" s="533"/>
      <c r="G8" s="533"/>
      <c r="H8" s="533"/>
      <c r="I8" s="533"/>
      <c r="J8" s="533"/>
    </row>
    <row r="9" spans="2:10" ht="18" x14ac:dyDescent="0.2">
      <c r="B9" s="80"/>
      <c r="C9" s="78"/>
      <c r="D9" s="93"/>
      <c r="E9" s="93"/>
      <c r="F9" s="93"/>
      <c r="G9" s="93"/>
      <c r="H9" s="93"/>
      <c r="I9" s="93"/>
      <c r="J9" s="94"/>
    </row>
    <row r="10" spans="2:10" x14ac:dyDescent="0.2">
      <c r="B10" s="114"/>
      <c r="C10" s="114"/>
      <c r="D10" s="104">
        <v>1</v>
      </c>
      <c r="E10" s="95" t="s">
        <v>0</v>
      </c>
      <c r="F10" s="89" t="s">
        <v>131</v>
      </c>
      <c r="G10" s="89" t="s">
        <v>39</v>
      </c>
      <c r="H10" s="89" t="s">
        <v>1</v>
      </c>
      <c r="I10" s="137">
        <v>1</v>
      </c>
      <c r="J10" s="91"/>
    </row>
    <row r="11" spans="2:10" x14ac:dyDescent="0.2">
      <c r="B11" s="115"/>
      <c r="C11" s="115"/>
      <c r="D11" s="86">
        <v>2</v>
      </c>
      <c r="E11" s="90" t="s">
        <v>0</v>
      </c>
      <c r="F11" s="116" t="s">
        <v>132</v>
      </c>
      <c r="G11" s="87" t="s">
        <v>39</v>
      </c>
      <c r="H11" s="87" t="s">
        <v>1</v>
      </c>
      <c r="I11" s="136">
        <v>1</v>
      </c>
      <c r="J11" s="88"/>
    </row>
    <row r="12" spans="2:10" x14ac:dyDescent="0.2">
      <c r="B12" s="117"/>
      <c r="C12" s="117"/>
      <c r="D12" s="104">
        <v>3</v>
      </c>
      <c r="E12" s="117" t="s">
        <v>11</v>
      </c>
      <c r="F12" s="134" t="s">
        <v>133</v>
      </c>
      <c r="G12" s="134" t="s">
        <v>39</v>
      </c>
      <c r="H12" s="134" t="s">
        <v>1</v>
      </c>
      <c r="I12" s="138">
        <v>2</v>
      </c>
      <c r="J12" s="105"/>
    </row>
    <row r="13" spans="2:10" x14ac:dyDescent="0.2">
      <c r="B13" s="115"/>
      <c r="C13" s="115"/>
      <c r="D13" s="86">
        <v>4</v>
      </c>
      <c r="E13" s="90" t="s">
        <v>11</v>
      </c>
      <c r="F13" s="92" t="s">
        <v>134</v>
      </c>
      <c r="G13" s="87" t="s">
        <v>39</v>
      </c>
      <c r="H13" s="87" t="s">
        <v>1</v>
      </c>
      <c r="I13" s="136">
        <v>2</v>
      </c>
      <c r="J13" s="88"/>
    </row>
    <row r="14" spans="2:10" x14ac:dyDescent="0.2">
      <c r="B14" s="117"/>
      <c r="C14" s="117"/>
      <c r="D14" s="118">
        <v>5</v>
      </c>
      <c r="E14" s="101" t="s">
        <v>2</v>
      </c>
      <c r="F14" s="103" t="s">
        <v>135</v>
      </c>
      <c r="G14" s="102" t="s">
        <v>39</v>
      </c>
      <c r="H14" s="102" t="s">
        <v>3</v>
      </c>
      <c r="I14" s="135">
        <v>5</v>
      </c>
      <c r="J14" s="105"/>
    </row>
    <row r="15" spans="2:10" x14ac:dyDescent="0.2">
      <c r="B15" s="115"/>
      <c r="C15" s="115"/>
      <c r="D15" s="86">
        <v>6</v>
      </c>
      <c r="E15" s="90" t="s">
        <v>2</v>
      </c>
      <c r="F15" s="92" t="s">
        <v>136</v>
      </c>
      <c r="G15" s="87" t="s">
        <v>39</v>
      </c>
      <c r="H15" s="87" t="s">
        <v>3</v>
      </c>
      <c r="I15" s="136">
        <v>2</v>
      </c>
      <c r="J15" s="88"/>
    </row>
    <row r="16" spans="2:10" x14ac:dyDescent="0.2">
      <c r="B16" s="117"/>
      <c r="C16" s="117"/>
      <c r="D16" s="118">
        <v>7</v>
      </c>
      <c r="E16" s="100" t="s">
        <v>12</v>
      </c>
      <c r="F16" s="103" t="s">
        <v>137</v>
      </c>
      <c r="G16" s="102" t="s">
        <v>39</v>
      </c>
      <c r="H16" s="102" t="s">
        <v>3</v>
      </c>
      <c r="I16" s="135">
        <v>2</v>
      </c>
      <c r="J16" s="105"/>
    </row>
    <row r="17" spans="2:10" x14ac:dyDescent="0.2">
      <c r="B17" s="139"/>
      <c r="C17" s="115"/>
      <c r="D17" s="86">
        <v>8</v>
      </c>
      <c r="E17" s="90" t="s">
        <v>12</v>
      </c>
      <c r="F17" s="92" t="s">
        <v>138</v>
      </c>
      <c r="G17" s="87" t="s">
        <v>39</v>
      </c>
      <c r="H17" s="87" t="s">
        <v>3</v>
      </c>
      <c r="I17" s="136">
        <v>5</v>
      </c>
      <c r="J17" s="88"/>
    </row>
    <row r="18" spans="2:10" x14ac:dyDescent="0.2">
      <c r="B18" s="117"/>
      <c r="C18" s="117"/>
      <c r="D18" s="118">
        <v>9</v>
      </c>
      <c r="E18" s="101" t="s">
        <v>12</v>
      </c>
      <c r="F18" s="101" t="s">
        <v>139</v>
      </c>
      <c r="G18" s="102" t="s">
        <v>39</v>
      </c>
      <c r="H18" s="102" t="s">
        <v>3</v>
      </c>
      <c r="I18" s="135">
        <v>5</v>
      </c>
      <c r="J18" s="105"/>
    </row>
    <row r="19" spans="2:10" x14ac:dyDescent="0.2">
      <c r="B19" s="115"/>
      <c r="C19" s="115"/>
      <c r="D19" s="86">
        <v>10</v>
      </c>
      <c r="E19" s="90" t="s">
        <v>12</v>
      </c>
      <c r="F19" s="140" t="s">
        <v>141</v>
      </c>
      <c r="G19" s="87" t="s">
        <v>39</v>
      </c>
      <c r="H19" s="87" t="s">
        <v>3</v>
      </c>
      <c r="I19" s="136" t="s">
        <v>140</v>
      </c>
      <c r="J19" s="88"/>
    </row>
    <row r="20" spans="2:10" x14ac:dyDescent="0.2">
      <c r="B20" s="117"/>
      <c r="C20" s="117"/>
      <c r="D20" s="118">
        <v>11</v>
      </c>
      <c r="E20" s="101" t="s">
        <v>12</v>
      </c>
      <c r="F20" s="103" t="s">
        <v>142</v>
      </c>
      <c r="G20" s="102" t="s">
        <v>39</v>
      </c>
      <c r="H20" s="102" t="s">
        <v>3</v>
      </c>
      <c r="I20" s="135" t="s">
        <v>140</v>
      </c>
      <c r="J20" s="105"/>
    </row>
    <row r="21" spans="2:10" x14ac:dyDescent="0.2">
      <c r="B21" s="115"/>
      <c r="C21" s="115"/>
      <c r="D21" s="86">
        <v>12</v>
      </c>
      <c r="E21" s="90" t="s">
        <v>12</v>
      </c>
      <c r="F21" s="140" t="s">
        <v>143</v>
      </c>
      <c r="G21" s="87" t="s">
        <v>39</v>
      </c>
      <c r="H21" s="87" t="s">
        <v>3</v>
      </c>
      <c r="I21" s="136" t="s">
        <v>140</v>
      </c>
      <c r="J21" s="88"/>
    </row>
    <row r="22" spans="2:10" x14ac:dyDescent="0.2">
      <c r="B22" s="117"/>
      <c r="C22" s="117"/>
      <c r="D22" s="118">
        <v>13</v>
      </c>
      <c r="E22" s="101" t="s">
        <v>2</v>
      </c>
      <c r="F22" s="103" t="s">
        <v>41</v>
      </c>
      <c r="G22" s="102" t="s">
        <v>39</v>
      </c>
      <c r="H22" s="102" t="s">
        <v>3</v>
      </c>
      <c r="I22" s="135" t="s">
        <v>140</v>
      </c>
      <c r="J22" s="105"/>
    </row>
    <row r="23" spans="2:10" ht="12.75" x14ac:dyDescent="0.2">
      <c r="B23" s="140"/>
      <c r="C23" s="140"/>
      <c r="D23" s="86"/>
      <c r="E23" s="90"/>
      <c r="F23" s="140"/>
      <c r="G23" s="87" t="s">
        <v>39</v>
      </c>
      <c r="H23" s="87" t="s">
        <v>3</v>
      </c>
      <c r="I23" s="136" t="s">
        <v>140</v>
      </c>
      <c r="J23" s="88"/>
    </row>
    <row r="24" spans="2:10" ht="15.6" customHeight="1" x14ac:dyDescent="0.2">
      <c r="B24" s="103"/>
      <c r="C24" s="117"/>
      <c r="D24" s="118"/>
      <c r="E24" s="141"/>
      <c r="F24" s="85"/>
      <c r="G24" s="102" t="s">
        <v>39</v>
      </c>
      <c r="H24" s="102" t="s">
        <v>3</v>
      </c>
      <c r="I24" s="135" t="s">
        <v>140</v>
      </c>
      <c r="J24" s="105"/>
    </row>
    <row r="25" spans="2:10" ht="15.6" customHeight="1" x14ac:dyDescent="0.2">
      <c r="B25" s="140"/>
      <c r="C25" s="115"/>
      <c r="D25" s="86"/>
      <c r="E25" s="90"/>
      <c r="F25" s="79"/>
      <c r="G25" s="87"/>
      <c r="H25" s="87"/>
      <c r="I25" s="136"/>
      <c r="J25" s="88"/>
    </row>
    <row r="26" spans="2:10" x14ac:dyDescent="0.2">
      <c r="B26" s="117"/>
      <c r="C26" s="117"/>
      <c r="D26" s="118"/>
      <c r="E26" s="101"/>
      <c r="F26" s="85" t="s">
        <v>104</v>
      </c>
      <c r="G26" s="102"/>
      <c r="H26" s="102"/>
      <c r="I26" s="135"/>
      <c r="J26" s="105"/>
    </row>
    <row r="27" spans="2:10" x14ac:dyDescent="0.2">
      <c r="B27" s="222"/>
      <c r="C27" s="115"/>
      <c r="D27" s="86"/>
      <c r="E27" s="90"/>
      <c r="F27" s="79" t="s">
        <v>105</v>
      </c>
      <c r="G27" s="87"/>
      <c r="H27" s="87"/>
      <c r="I27" s="136"/>
      <c r="J27" s="88"/>
    </row>
    <row r="28" spans="2:10" x14ac:dyDescent="0.2">
      <c r="B28" s="215"/>
      <c r="C28" s="215"/>
      <c r="D28" s="118"/>
      <c r="E28" s="77"/>
      <c r="F28" s="85"/>
      <c r="G28" s="89"/>
      <c r="H28" s="89"/>
      <c r="I28" s="137"/>
      <c r="J28" s="123"/>
    </row>
    <row r="29" spans="2:10" x14ac:dyDescent="0.2">
      <c r="B29" s="125"/>
      <c r="C29" s="222"/>
      <c r="D29" s="76"/>
      <c r="E29" s="76"/>
      <c r="F29" s="124" t="s">
        <v>92</v>
      </c>
      <c r="G29" s="119"/>
      <c r="H29" s="119"/>
      <c r="I29" s="119"/>
      <c r="J29" s="121"/>
    </row>
    <row r="30" spans="2:10" x14ac:dyDescent="0.2">
      <c r="B30" s="96"/>
      <c r="C30" s="97"/>
      <c r="D30" s="98" t="s">
        <v>6</v>
      </c>
      <c r="E30" s="98"/>
      <c r="F30" s="85" t="s">
        <v>93</v>
      </c>
      <c r="G30" s="122"/>
      <c r="H30" s="122"/>
      <c r="I30" s="122"/>
      <c r="J30" s="123"/>
    </row>
    <row r="31" spans="2:10" ht="15.75" customHeight="1" x14ac:dyDescent="0.2">
      <c r="B31" s="81"/>
      <c r="C31" s="126"/>
      <c r="D31" s="79"/>
      <c r="E31" s="79"/>
      <c r="F31" s="79"/>
      <c r="G31" s="119"/>
      <c r="H31" s="119"/>
      <c r="I31" s="119"/>
      <c r="J31" s="121"/>
    </row>
    <row r="32" spans="2:10" ht="12.75" customHeight="1" x14ac:dyDescent="0.2">
      <c r="B32" s="83"/>
      <c r="C32" s="99"/>
      <c r="D32" s="84"/>
      <c r="E32" s="84"/>
      <c r="F32" s="85"/>
      <c r="G32" s="122"/>
      <c r="H32" s="122"/>
      <c r="I32" s="122"/>
      <c r="J32" s="123"/>
    </row>
    <row r="33" spans="2:10" ht="12.75" customHeight="1" x14ac:dyDescent="0.2">
      <c r="B33" s="119"/>
      <c r="C33" s="81"/>
      <c r="D33" s="82"/>
      <c r="E33" s="82"/>
      <c r="F33" s="79"/>
      <c r="G33" s="119"/>
      <c r="H33" s="119"/>
      <c r="I33" s="119"/>
      <c r="J33" s="121"/>
    </row>
    <row r="34" spans="2:10" ht="12.75" customHeight="1" x14ac:dyDescent="0.2">
      <c r="B34" s="127"/>
      <c r="C34" s="83"/>
      <c r="D34" s="84"/>
      <c r="E34" s="84"/>
      <c r="F34" s="85"/>
      <c r="G34" s="122"/>
      <c r="H34" s="122"/>
      <c r="I34" s="122"/>
      <c r="J34" s="123"/>
    </row>
    <row r="35" spans="2:10" ht="18" x14ac:dyDescent="0.2">
      <c r="B35" s="133"/>
      <c r="C35" s="119"/>
      <c r="D35" s="120"/>
      <c r="E35" s="119"/>
      <c r="F35" s="119"/>
      <c r="G35" s="119"/>
      <c r="H35" s="119"/>
      <c r="I35" s="119"/>
      <c r="J35" s="121"/>
    </row>
    <row r="36" spans="2:10" ht="15.75" customHeight="1" x14ac:dyDescent="0.2">
      <c r="B36" s="193"/>
      <c r="C36" s="127"/>
      <c r="D36" s="128"/>
      <c r="E36" s="129"/>
      <c r="F36" s="130"/>
      <c r="G36" s="129"/>
      <c r="H36" s="129"/>
      <c r="I36" s="131"/>
      <c r="J36" s="132"/>
    </row>
    <row r="37" spans="2:10" ht="18" x14ac:dyDescent="0.2">
      <c r="B37" s="193"/>
      <c r="C37" s="533"/>
      <c r="D37" s="534"/>
      <c r="E37" s="534"/>
      <c r="F37" s="534"/>
      <c r="G37" s="534"/>
      <c r="H37" s="534"/>
      <c r="I37" s="534"/>
      <c r="J37" s="534"/>
    </row>
    <row r="38" spans="2:10" ht="15.75" customHeight="1" x14ac:dyDescent="0.2">
      <c r="B38" s="143"/>
      <c r="C38" s="143"/>
      <c r="D38" s="143"/>
      <c r="E38" s="143"/>
      <c r="F38" s="143"/>
      <c r="G38" s="143"/>
      <c r="H38" s="143"/>
      <c r="I38" s="143"/>
      <c r="J38" s="143"/>
    </row>
    <row r="39" spans="2:10" ht="15.75" customHeight="1" x14ac:dyDescent="0.2">
      <c r="B39" s="143"/>
      <c r="C39" s="143"/>
      <c r="D39" s="143"/>
      <c r="E39" s="143"/>
      <c r="F39" s="143"/>
      <c r="G39" s="143"/>
      <c r="H39" s="143"/>
      <c r="I39" s="143"/>
      <c r="J39" s="143"/>
    </row>
    <row r="40" spans="2:10" ht="12.75" x14ac:dyDescent="0.2">
      <c r="B40" s="143"/>
      <c r="C40" s="143"/>
      <c r="D40" s="143"/>
      <c r="E40" s="143"/>
      <c r="F40" s="143"/>
      <c r="G40" s="143"/>
      <c r="H40" s="143"/>
      <c r="I40" s="143"/>
      <c r="J40" s="143"/>
    </row>
    <row r="41" spans="2:10" ht="13.9" customHeight="1" x14ac:dyDescent="0.2">
      <c r="B41" s="143"/>
      <c r="C41" s="143"/>
      <c r="D41" s="143"/>
      <c r="E41" s="143"/>
      <c r="F41" s="143"/>
      <c r="G41" s="143"/>
      <c r="H41" s="143"/>
      <c r="I41" s="143"/>
      <c r="J41" s="143"/>
    </row>
    <row r="42" spans="2:10" ht="13.9" customHeight="1" x14ac:dyDescent="0.2">
      <c r="B42" s="193"/>
      <c r="C42" s="193"/>
      <c r="D42" s="193"/>
      <c r="E42" s="193"/>
      <c r="F42" s="193"/>
      <c r="G42" s="193"/>
      <c r="H42" s="193"/>
      <c r="I42" s="193"/>
      <c r="J42" s="193"/>
    </row>
    <row r="43" spans="2:10" ht="12.75" x14ac:dyDescent="0.2">
      <c r="B43" s="143"/>
      <c r="C43" s="143"/>
      <c r="D43" s="143"/>
      <c r="E43" s="143"/>
      <c r="F43" s="143"/>
      <c r="G43" s="143"/>
      <c r="H43" s="143"/>
      <c r="I43" s="143"/>
      <c r="J43" s="143"/>
    </row>
    <row r="44" spans="2:10" ht="12.75" x14ac:dyDescent="0.2">
      <c r="B44" s="143"/>
      <c r="C44" s="143"/>
      <c r="D44" s="143"/>
      <c r="E44" s="143"/>
      <c r="F44" s="143"/>
      <c r="G44" s="143"/>
      <c r="H44" s="143"/>
      <c r="I44" s="143"/>
      <c r="J44" s="143"/>
    </row>
    <row r="45" spans="2:10" ht="12.75" x14ac:dyDescent="0.2">
      <c r="B45" s="143"/>
      <c r="C45" s="143"/>
      <c r="D45" s="143"/>
      <c r="E45" s="143"/>
      <c r="F45" s="143"/>
      <c r="G45" s="143"/>
      <c r="H45" s="143"/>
      <c r="I45" s="143"/>
      <c r="J45" s="143"/>
    </row>
    <row r="46" spans="2:10" ht="12.75" x14ac:dyDescent="0.2">
      <c r="B46" s="143"/>
      <c r="C46" s="143"/>
      <c r="D46" s="143"/>
      <c r="E46" s="143"/>
      <c r="F46" s="143"/>
      <c r="G46" s="143"/>
      <c r="H46" s="143"/>
      <c r="I46" s="143"/>
      <c r="J46" s="143"/>
    </row>
    <row r="47" spans="2:10" ht="12.75" x14ac:dyDescent="0.2">
      <c r="B47" s="143"/>
      <c r="C47" s="143"/>
      <c r="D47" s="143"/>
      <c r="E47" s="143"/>
      <c r="F47" s="143"/>
      <c r="G47" s="143"/>
      <c r="H47" s="143"/>
      <c r="I47" s="143"/>
      <c r="J47" s="143"/>
    </row>
    <row r="48" spans="2:10" ht="12.75" x14ac:dyDescent="0.2">
      <c r="B48" s="143"/>
      <c r="C48" s="143"/>
      <c r="D48" s="143"/>
      <c r="E48" s="143"/>
      <c r="F48" s="143"/>
      <c r="G48" s="143"/>
      <c r="H48" s="143"/>
      <c r="I48" s="143"/>
      <c r="J48" s="143"/>
    </row>
    <row r="49" spans="2:10" ht="12.75" x14ac:dyDescent="0.2">
      <c r="B49" s="143"/>
      <c r="C49" s="143"/>
      <c r="D49" s="143"/>
      <c r="E49" s="143"/>
      <c r="F49" s="143"/>
      <c r="G49" s="143"/>
      <c r="H49" s="143"/>
      <c r="I49" s="143"/>
      <c r="J49" s="143"/>
    </row>
    <row r="50" spans="2:10" ht="12.75" x14ac:dyDescent="0.2">
      <c r="B50" s="143"/>
      <c r="C50" s="143"/>
      <c r="D50" s="143"/>
      <c r="E50" s="143"/>
      <c r="F50" s="143"/>
      <c r="G50" s="143"/>
      <c r="H50" s="143"/>
      <c r="I50" s="143"/>
      <c r="J50" s="143"/>
    </row>
    <row r="51" spans="2:10" ht="12.75" x14ac:dyDescent="0.2">
      <c r="B51" s="143"/>
      <c r="C51" s="143"/>
      <c r="D51" s="143"/>
      <c r="E51" s="143"/>
      <c r="F51" s="143"/>
      <c r="G51" s="143"/>
      <c r="H51" s="143"/>
      <c r="I51" s="143"/>
      <c r="J51" s="143"/>
    </row>
    <row r="52" spans="2:10" ht="12.75" x14ac:dyDescent="0.2">
      <c r="B52" s="143"/>
      <c r="C52" s="143"/>
      <c r="D52" s="143"/>
      <c r="E52" s="143"/>
      <c r="F52" s="143"/>
      <c r="G52" s="143"/>
      <c r="H52" s="143"/>
      <c r="I52" s="143"/>
      <c r="J52" s="143"/>
    </row>
    <row r="53" spans="2:10" ht="12.75" x14ac:dyDescent="0.2">
      <c r="B53" s="143"/>
      <c r="C53" s="143"/>
      <c r="D53" s="143"/>
      <c r="E53" s="143"/>
      <c r="F53" s="143"/>
      <c r="G53" s="143"/>
      <c r="H53" s="143"/>
      <c r="I53" s="143"/>
      <c r="J53" s="143"/>
    </row>
    <row r="54" spans="2:10" ht="12.75" x14ac:dyDescent="0.2">
      <c r="B54" s="143"/>
      <c r="C54" s="143"/>
      <c r="D54" s="143"/>
      <c r="E54" s="143"/>
      <c r="F54" s="143"/>
      <c r="G54" s="143"/>
      <c r="H54" s="143"/>
      <c r="I54" s="143"/>
      <c r="J54" s="143"/>
    </row>
    <row r="55" spans="2:10" ht="12.75" x14ac:dyDescent="0.2">
      <c r="B55" s="143"/>
      <c r="C55" s="143"/>
      <c r="D55" s="143"/>
      <c r="E55" s="143"/>
      <c r="F55" s="143"/>
      <c r="G55" s="143"/>
      <c r="H55" s="143"/>
      <c r="I55" s="143"/>
      <c r="J55" s="143"/>
    </row>
    <row r="56" spans="2:10" ht="12.75" x14ac:dyDescent="0.2">
      <c r="B56" s="143"/>
      <c r="C56" s="143"/>
      <c r="D56" s="143"/>
      <c r="E56" s="143"/>
      <c r="F56" s="143"/>
      <c r="G56" s="143"/>
      <c r="H56" s="143"/>
      <c r="I56" s="143"/>
      <c r="J56" s="143"/>
    </row>
    <row r="57" spans="2:10" ht="12.75" x14ac:dyDescent="0.2">
      <c r="B57" s="143"/>
      <c r="C57" s="143"/>
      <c r="D57" s="143"/>
      <c r="E57" s="143"/>
      <c r="F57" s="143"/>
      <c r="G57" s="143"/>
      <c r="H57" s="143"/>
      <c r="I57" s="143"/>
      <c r="J57" s="143"/>
    </row>
    <row r="58" spans="2:10" ht="12.75" x14ac:dyDescent="0.2">
      <c r="B58" s="143"/>
      <c r="C58" s="143"/>
      <c r="D58" s="143"/>
      <c r="E58" s="143"/>
      <c r="F58" s="143"/>
      <c r="G58" s="143"/>
      <c r="H58" s="143"/>
      <c r="I58" s="143"/>
      <c r="J58" s="143"/>
    </row>
    <row r="59" spans="2:10" ht="12.75" x14ac:dyDescent="0.2">
      <c r="B59" s="143"/>
      <c r="C59" s="143"/>
      <c r="D59" s="143"/>
      <c r="E59" s="143"/>
      <c r="F59" s="143"/>
      <c r="G59" s="143"/>
      <c r="H59" s="143"/>
      <c r="I59" s="143"/>
      <c r="J59" s="143"/>
    </row>
    <row r="60" spans="2:10" ht="12.75" x14ac:dyDescent="0.2">
      <c r="B60" s="143"/>
      <c r="C60" s="143"/>
      <c r="D60" s="143"/>
      <c r="E60" s="143"/>
      <c r="F60" s="143"/>
      <c r="G60" s="143"/>
      <c r="H60" s="143"/>
      <c r="I60" s="143"/>
      <c r="J60" s="143"/>
    </row>
    <row r="61" spans="2:10" ht="12.75" x14ac:dyDescent="0.2">
      <c r="B61" s="143"/>
      <c r="C61" s="143"/>
      <c r="D61" s="143"/>
      <c r="E61" s="143"/>
      <c r="F61" s="143"/>
      <c r="G61" s="143"/>
      <c r="H61" s="143"/>
      <c r="I61" s="143"/>
      <c r="J61" s="143"/>
    </row>
    <row r="62" spans="2:10" ht="12.75" x14ac:dyDescent="0.2">
      <c r="B62" s="143"/>
      <c r="C62" s="143"/>
      <c r="D62" s="143"/>
      <c r="E62" s="143"/>
      <c r="F62" s="143"/>
      <c r="G62" s="143"/>
      <c r="H62" s="143"/>
      <c r="I62" s="143"/>
      <c r="J62" s="143"/>
    </row>
    <row r="63" spans="2:10" ht="12.75" x14ac:dyDescent="0.2">
      <c r="B63" s="143"/>
      <c r="C63" s="143"/>
      <c r="D63" s="143"/>
      <c r="E63" s="143"/>
      <c r="F63" s="143"/>
      <c r="G63" s="143"/>
      <c r="H63" s="143"/>
      <c r="I63" s="143"/>
      <c r="J63" s="143"/>
    </row>
    <row r="64" spans="2:10" ht="12.75" x14ac:dyDescent="0.2">
      <c r="B64" s="143"/>
      <c r="C64" s="143"/>
      <c r="D64" s="143"/>
      <c r="E64" s="143"/>
      <c r="F64" s="143"/>
      <c r="G64" s="143"/>
      <c r="H64" s="143"/>
      <c r="I64" s="143"/>
      <c r="J64" s="143"/>
    </row>
    <row r="65" spans="2:10" ht="12.75" x14ac:dyDescent="0.2">
      <c r="B65" s="143"/>
      <c r="C65" s="143"/>
      <c r="D65" s="143"/>
      <c r="E65" s="143"/>
      <c r="F65" s="143"/>
      <c r="G65" s="143"/>
      <c r="H65" s="143"/>
      <c r="I65" s="143"/>
      <c r="J65" s="143"/>
    </row>
    <row r="66" spans="2:10" ht="12.75" x14ac:dyDescent="0.2">
      <c r="B66" s="143"/>
      <c r="C66" s="143"/>
      <c r="D66" s="143"/>
      <c r="E66" s="143"/>
      <c r="F66" s="143"/>
      <c r="G66" s="143"/>
      <c r="H66" s="143"/>
      <c r="I66" s="143"/>
      <c r="J66" s="143"/>
    </row>
    <row r="67" spans="2:10" ht="12.75" x14ac:dyDescent="0.2">
      <c r="B67" s="143"/>
      <c r="C67" s="143"/>
      <c r="D67" s="143"/>
      <c r="E67" s="143"/>
      <c r="F67" s="143"/>
      <c r="G67" s="143"/>
      <c r="H67" s="143"/>
      <c r="I67" s="143"/>
      <c r="J67" s="143"/>
    </row>
    <row r="68" spans="2:10" ht="12.75" x14ac:dyDescent="0.2">
      <c r="B68" s="143"/>
      <c r="C68" s="143"/>
      <c r="D68" s="143"/>
      <c r="E68" s="143"/>
      <c r="F68" s="143"/>
      <c r="G68" s="143"/>
      <c r="H68" s="143"/>
      <c r="I68" s="143"/>
      <c r="J68" s="143"/>
    </row>
    <row r="69" spans="2:10" ht="12.75" x14ac:dyDescent="0.2">
      <c r="B69" s="143"/>
      <c r="C69" s="143"/>
      <c r="D69" s="143"/>
      <c r="E69" s="143"/>
      <c r="F69" s="143"/>
      <c r="G69" s="143"/>
      <c r="H69" s="143"/>
      <c r="I69" s="143"/>
      <c r="J69" s="143"/>
    </row>
    <row r="70" spans="2:10" ht="12.75" x14ac:dyDescent="0.2">
      <c r="B70" s="143"/>
      <c r="C70" s="143"/>
      <c r="D70" s="143"/>
      <c r="E70" s="143"/>
      <c r="F70" s="143"/>
      <c r="G70" s="143"/>
      <c r="H70" s="143"/>
      <c r="I70" s="143"/>
      <c r="J70" s="143"/>
    </row>
    <row r="71" spans="2:10" ht="12.75" x14ac:dyDescent="0.2">
      <c r="B71" s="143"/>
      <c r="C71" s="143"/>
      <c r="D71" s="143"/>
      <c r="E71" s="143"/>
      <c r="F71" s="143"/>
      <c r="G71" s="143"/>
      <c r="H71" s="143"/>
      <c r="I71" s="143"/>
      <c r="J71" s="143"/>
    </row>
    <row r="72" spans="2:10" ht="12.75" x14ac:dyDescent="0.2">
      <c r="B72" s="143"/>
      <c r="C72" s="143"/>
      <c r="D72" s="143"/>
      <c r="E72" s="143"/>
      <c r="F72" s="143"/>
      <c r="G72" s="143"/>
      <c r="H72" s="143"/>
      <c r="I72" s="143"/>
      <c r="J72" s="143"/>
    </row>
    <row r="73" spans="2:10" ht="12.75" x14ac:dyDescent="0.2">
      <c r="B73" s="143"/>
      <c r="C73" s="143"/>
      <c r="D73" s="143"/>
      <c r="E73" s="143"/>
      <c r="F73" s="143"/>
      <c r="G73" s="143"/>
      <c r="H73" s="143"/>
      <c r="I73" s="143"/>
      <c r="J73" s="143"/>
    </row>
    <row r="74" spans="2:10" ht="12.75" x14ac:dyDescent="0.2">
      <c r="B74" s="143"/>
      <c r="C74" s="143"/>
      <c r="D74" s="143"/>
      <c r="E74" s="143"/>
      <c r="F74" s="143"/>
      <c r="G74" s="143"/>
      <c r="H74" s="143"/>
      <c r="I74" s="143"/>
      <c r="J74" s="143"/>
    </row>
    <row r="75" spans="2:10" ht="12.75" x14ac:dyDescent="0.2">
      <c r="B75" s="143"/>
      <c r="C75" s="143"/>
      <c r="D75" s="143"/>
      <c r="E75" s="143"/>
      <c r="F75" s="143"/>
      <c r="G75" s="143"/>
      <c r="H75" s="143"/>
      <c r="I75" s="143"/>
      <c r="J75" s="143"/>
    </row>
    <row r="76" spans="2:10" ht="12.75" x14ac:dyDescent="0.2">
      <c r="B76" s="143"/>
      <c r="C76" s="143"/>
      <c r="D76" s="143"/>
      <c r="E76" s="143"/>
      <c r="F76" s="143"/>
      <c r="G76" s="143"/>
      <c r="H76" s="143"/>
      <c r="I76" s="143"/>
      <c r="J76" s="143"/>
    </row>
    <row r="77" spans="2:10" ht="12.75" x14ac:dyDescent="0.2">
      <c r="B77" s="143"/>
      <c r="C77" s="143"/>
      <c r="D77" s="143"/>
      <c r="E77" s="143"/>
      <c r="F77" s="143"/>
      <c r="G77" s="143"/>
      <c r="H77" s="143"/>
      <c r="I77" s="143"/>
      <c r="J77" s="143"/>
    </row>
    <row r="78" spans="2:10" ht="12.75" x14ac:dyDescent="0.2">
      <c r="B78" s="143"/>
      <c r="C78" s="143"/>
      <c r="D78" s="143"/>
      <c r="E78" s="143"/>
      <c r="F78" s="143"/>
      <c r="G78" s="143"/>
      <c r="H78" s="143"/>
      <c r="I78" s="143"/>
      <c r="J78" s="143"/>
    </row>
    <row r="79" spans="2:10" ht="12.75" x14ac:dyDescent="0.2">
      <c r="B79" s="143"/>
      <c r="C79" s="143"/>
      <c r="D79" s="143"/>
      <c r="E79" s="143"/>
      <c r="F79" s="143"/>
      <c r="G79" s="143"/>
      <c r="H79" s="143"/>
      <c r="I79" s="143"/>
      <c r="J79" s="143"/>
    </row>
    <row r="80" spans="2:10" ht="12.75" x14ac:dyDescent="0.2">
      <c r="B80" s="143"/>
      <c r="C80" s="143"/>
      <c r="D80" s="143"/>
      <c r="E80" s="143"/>
      <c r="F80" s="143"/>
      <c r="G80" s="143"/>
      <c r="H80" s="143"/>
      <c r="I80" s="143"/>
      <c r="J80" s="143"/>
    </row>
    <row r="81" spans="2:10" ht="12.75" x14ac:dyDescent="0.2">
      <c r="B81" s="143"/>
      <c r="C81" s="143"/>
      <c r="D81" s="143"/>
      <c r="E81" s="143"/>
      <c r="F81" s="143"/>
      <c r="G81" s="143"/>
      <c r="H81" s="143"/>
      <c r="I81" s="143"/>
      <c r="J81" s="143"/>
    </row>
    <row r="82" spans="2:10" ht="12.75" x14ac:dyDescent="0.2">
      <c r="B82" s="143"/>
      <c r="C82" s="143"/>
      <c r="D82" s="143"/>
      <c r="E82" s="143"/>
      <c r="F82" s="143"/>
      <c r="G82" s="143"/>
      <c r="H82" s="143"/>
      <c r="I82" s="143"/>
      <c r="J82" s="143"/>
    </row>
    <row r="83" spans="2:10" ht="12.75" x14ac:dyDescent="0.2">
      <c r="B83" s="143"/>
      <c r="C83" s="143"/>
      <c r="D83" s="143"/>
      <c r="E83" s="143"/>
      <c r="F83" s="143"/>
      <c r="G83" s="143"/>
      <c r="H83" s="143"/>
      <c r="I83" s="143"/>
      <c r="J83" s="143"/>
    </row>
    <row r="84" spans="2:10" ht="12.75" x14ac:dyDescent="0.2">
      <c r="B84" s="143"/>
      <c r="C84" s="143"/>
      <c r="D84" s="143"/>
      <c r="E84" s="143"/>
      <c r="F84" s="143"/>
      <c r="G84" s="143"/>
      <c r="H84" s="143"/>
      <c r="I84" s="143"/>
      <c r="J84" s="143"/>
    </row>
    <row r="85" spans="2:10" ht="12.75" x14ac:dyDescent="0.2">
      <c r="B85" s="143"/>
      <c r="C85" s="143"/>
      <c r="D85" s="143"/>
      <c r="E85" s="143"/>
      <c r="F85" s="143"/>
      <c r="G85" s="143"/>
      <c r="H85" s="143"/>
      <c r="I85" s="143"/>
      <c r="J85" s="143"/>
    </row>
    <row r="86" spans="2:10" ht="12.75" x14ac:dyDescent="0.2">
      <c r="B86" s="143"/>
      <c r="C86" s="143"/>
      <c r="D86" s="143"/>
      <c r="E86" s="143"/>
      <c r="F86" s="143"/>
      <c r="G86" s="143"/>
      <c r="H86" s="143"/>
      <c r="I86" s="143"/>
      <c r="J86" s="143"/>
    </row>
    <row r="87" spans="2:10" ht="12.75" x14ac:dyDescent="0.2">
      <c r="B87" s="143"/>
      <c r="C87" s="143"/>
      <c r="D87" s="143"/>
      <c r="E87" s="143"/>
      <c r="F87" s="143"/>
      <c r="G87" s="143"/>
      <c r="H87" s="143"/>
      <c r="I87" s="143"/>
      <c r="J87" s="143"/>
    </row>
    <row r="88" spans="2:10" ht="12.75" x14ac:dyDescent="0.2">
      <c r="B88" s="143"/>
      <c r="C88" s="143"/>
      <c r="D88" s="143"/>
      <c r="E88" s="143"/>
      <c r="F88" s="143"/>
      <c r="G88" s="143"/>
      <c r="H88" s="143"/>
      <c r="I88" s="143"/>
      <c r="J88" s="143"/>
    </row>
    <row r="89" spans="2:10" ht="12.75" x14ac:dyDescent="0.2">
      <c r="B89" s="143"/>
      <c r="C89" s="143"/>
      <c r="D89" s="143"/>
      <c r="E89" s="143"/>
      <c r="F89" s="143"/>
      <c r="G89" s="143"/>
      <c r="H89" s="143"/>
      <c r="I89" s="143"/>
      <c r="J89" s="143"/>
    </row>
    <row r="90" spans="2:10" ht="12.75" x14ac:dyDescent="0.2">
      <c r="B90" s="143"/>
      <c r="C90" s="143"/>
      <c r="D90" s="143"/>
      <c r="E90" s="143"/>
      <c r="F90" s="143"/>
      <c r="G90" s="143"/>
      <c r="H90" s="143"/>
      <c r="I90" s="143"/>
      <c r="J90" s="143"/>
    </row>
    <row r="91" spans="2:10" ht="12.75" x14ac:dyDescent="0.2">
      <c r="B91" s="143"/>
      <c r="C91" s="143"/>
      <c r="D91" s="143"/>
      <c r="E91" s="143"/>
      <c r="F91" s="143"/>
      <c r="G91" s="143"/>
      <c r="H91" s="143"/>
      <c r="I91" s="143"/>
      <c r="J91" s="143"/>
    </row>
    <row r="92" spans="2:10" ht="12.75" x14ac:dyDescent="0.2">
      <c r="B92" s="143"/>
      <c r="C92" s="143"/>
      <c r="D92" s="143"/>
      <c r="E92" s="143"/>
      <c r="F92" s="143"/>
      <c r="G92" s="143"/>
      <c r="H92" s="143"/>
      <c r="I92" s="143"/>
      <c r="J92" s="143"/>
    </row>
    <row r="93" spans="2:10" ht="12.75" x14ac:dyDescent="0.2">
      <c r="B93" s="143"/>
      <c r="C93" s="143"/>
      <c r="D93" s="143"/>
      <c r="E93" s="143"/>
      <c r="F93" s="143"/>
      <c r="G93" s="143"/>
      <c r="H93" s="143"/>
      <c r="I93" s="143"/>
      <c r="J93" s="143"/>
    </row>
    <row r="94" spans="2:10" ht="12.75" x14ac:dyDescent="0.2">
      <c r="B94" s="143"/>
      <c r="C94" s="143"/>
      <c r="D94" s="143"/>
      <c r="E94" s="143"/>
      <c r="F94" s="143"/>
      <c r="G94" s="143"/>
      <c r="H94" s="143"/>
      <c r="I94" s="143"/>
      <c r="J94" s="143"/>
    </row>
    <row r="95" spans="2:10" ht="12.75" x14ac:dyDescent="0.2">
      <c r="B95" s="143"/>
      <c r="C95" s="143"/>
      <c r="D95" s="143"/>
      <c r="E95" s="143"/>
      <c r="F95" s="143"/>
      <c r="G95" s="143"/>
      <c r="H95" s="143"/>
      <c r="I95" s="143"/>
      <c r="J95" s="143"/>
    </row>
    <row r="96" spans="2:10" ht="12.75" x14ac:dyDescent="0.2">
      <c r="B96" s="143"/>
      <c r="C96" s="143"/>
      <c r="D96" s="143"/>
      <c r="E96" s="143"/>
      <c r="F96" s="143"/>
      <c r="G96" s="143"/>
      <c r="H96" s="143"/>
      <c r="I96" s="143"/>
      <c r="J96" s="143"/>
    </row>
    <row r="97" spans="2:10" ht="12.75" x14ac:dyDescent="0.2">
      <c r="B97" s="143"/>
      <c r="C97" s="143"/>
      <c r="D97" s="143"/>
      <c r="E97" s="143"/>
      <c r="F97" s="143"/>
      <c r="G97" s="143"/>
      <c r="H97" s="143"/>
      <c r="I97" s="143"/>
      <c r="J97" s="143"/>
    </row>
    <row r="98" spans="2:10" ht="12.75" x14ac:dyDescent="0.2">
      <c r="B98" s="143"/>
      <c r="C98" s="143"/>
      <c r="D98" s="143"/>
      <c r="E98" s="143"/>
      <c r="F98" s="143"/>
      <c r="G98" s="143"/>
      <c r="H98" s="143"/>
      <c r="I98" s="143"/>
      <c r="J98" s="143"/>
    </row>
    <row r="99" spans="2:10" ht="12.75" x14ac:dyDescent="0.2">
      <c r="B99" s="143"/>
      <c r="C99" s="143"/>
      <c r="D99" s="143"/>
      <c r="E99" s="143"/>
      <c r="F99" s="143"/>
      <c r="G99" s="143"/>
      <c r="H99" s="143"/>
      <c r="I99" s="143"/>
      <c r="J99" s="143"/>
    </row>
    <row r="100" spans="2:10" ht="12.75" x14ac:dyDescent="0.2">
      <c r="B100" s="143"/>
      <c r="C100" s="143"/>
      <c r="D100" s="143"/>
      <c r="E100" s="143"/>
      <c r="F100" s="143"/>
      <c r="G100" s="143"/>
      <c r="H100" s="143"/>
      <c r="I100" s="143"/>
      <c r="J100" s="143"/>
    </row>
    <row r="101" spans="2:10" ht="12.75" x14ac:dyDescent="0.2">
      <c r="B101" s="143"/>
      <c r="C101" s="143"/>
      <c r="D101" s="143"/>
      <c r="E101" s="143"/>
      <c r="F101" s="143"/>
      <c r="G101" s="143"/>
      <c r="H101" s="143"/>
      <c r="I101" s="143"/>
      <c r="J101" s="143"/>
    </row>
    <row r="102" spans="2:10" ht="12.75" x14ac:dyDescent="0.2">
      <c r="B102" s="143"/>
      <c r="C102" s="143"/>
      <c r="D102" s="143"/>
      <c r="E102" s="143"/>
      <c r="F102" s="143"/>
      <c r="G102" s="143"/>
      <c r="H102" s="143"/>
      <c r="I102" s="143"/>
      <c r="J102" s="143"/>
    </row>
    <row r="103" spans="2:10" ht="12.75" x14ac:dyDescent="0.2">
      <c r="B103" s="143"/>
      <c r="C103" s="143"/>
      <c r="D103" s="143"/>
      <c r="E103" s="143"/>
      <c r="F103" s="143"/>
      <c r="G103" s="143"/>
      <c r="H103" s="143"/>
      <c r="I103" s="143"/>
      <c r="J103" s="143"/>
    </row>
    <row r="104" spans="2:10" ht="12.75" x14ac:dyDescent="0.2">
      <c r="B104" s="143"/>
      <c r="C104" s="143"/>
      <c r="D104" s="143"/>
      <c r="E104" s="143"/>
      <c r="F104" s="143"/>
      <c r="G104" s="143"/>
      <c r="H104" s="143"/>
      <c r="I104" s="143"/>
      <c r="J104" s="143"/>
    </row>
    <row r="105" spans="2:10" ht="12.75" x14ac:dyDescent="0.2">
      <c r="B105" s="143"/>
      <c r="C105" s="143"/>
      <c r="D105" s="143"/>
      <c r="E105" s="143"/>
      <c r="F105" s="143"/>
      <c r="G105" s="143"/>
      <c r="H105" s="143"/>
      <c r="I105" s="143"/>
      <c r="J105" s="143"/>
    </row>
    <row r="106" spans="2:10" ht="12.75" x14ac:dyDescent="0.2">
      <c r="B106" s="143"/>
      <c r="C106" s="143"/>
      <c r="D106" s="143"/>
      <c r="E106" s="143"/>
      <c r="F106" s="143"/>
      <c r="G106" s="143"/>
      <c r="H106" s="143"/>
      <c r="I106" s="143"/>
      <c r="J106" s="143"/>
    </row>
    <row r="107" spans="2:10" ht="12.75" x14ac:dyDescent="0.2">
      <c r="B107" s="143"/>
      <c r="C107" s="143"/>
      <c r="D107" s="143"/>
      <c r="E107" s="143"/>
      <c r="F107" s="143"/>
      <c r="G107" s="143"/>
      <c r="H107" s="143"/>
      <c r="I107" s="143"/>
      <c r="J107" s="143"/>
    </row>
    <row r="108" spans="2:10" ht="12.75" x14ac:dyDescent="0.2">
      <c r="B108" s="143"/>
      <c r="C108" s="143"/>
      <c r="D108" s="143"/>
      <c r="E108" s="143"/>
      <c r="F108" s="143"/>
      <c r="G108" s="143"/>
      <c r="H108" s="143"/>
      <c r="I108" s="143"/>
      <c r="J108" s="143"/>
    </row>
    <row r="109" spans="2:10" ht="12.75" x14ac:dyDescent="0.2">
      <c r="B109" s="143"/>
      <c r="C109" s="143"/>
      <c r="D109" s="143"/>
      <c r="E109" s="143"/>
      <c r="F109" s="143"/>
      <c r="G109" s="143"/>
      <c r="H109" s="143"/>
      <c r="I109" s="143"/>
      <c r="J109" s="143"/>
    </row>
    <row r="110" spans="2:10" ht="12.75" x14ac:dyDescent="0.2">
      <c r="B110" s="143"/>
      <c r="C110" s="143"/>
      <c r="D110" s="143"/>
      <c r="E110" s="143"/>
      <c r="F110" s="143"/>
      <c r="G110" s="143"/>
      <c r="H110" s="143"/>
      <c r="I110" s="143"/>
      <c r="J110" s="143"/>
    </row>
    <row r="111" spans="2:10" ht="12.75" x14ac:dyDescent="0.2">
      <c r="B111" s="143"/>
      <c r="C111" s="143"/>
      <c r="D111" s="143"/>
      <c r="E111" s="143"/>
      <c r="F111" s="143"/>
      <c r="G111" s="143"/>
      <c r="H111" s="143"/>
      <c r="I111" s="143"/>
      <c r="J111" s="143"/>
    </row>
    <row r="112" spans="2:10" ht="12.75" x14ac:dyDescent="0.2">
      <c r="B112" s="143"/>
      <c r="C112" s="143"/>
      <c r="D112" s="143"/>
      <c r="E112" s="143"/>
      <c r="F112" s="143"/>
      <c r="G112" s="143"/>
      <c r="H112" s="143"/>
      <c r="I112" s="143"/>
      <c r="J112" s="143"/>
    </row>
    <row r="113" spans="2:10" ht="12.75" x14ac:dyDescent="0.2">
      <c r="B113" s="143"/>
      <c r="C113" s="143"/>
      <c r="D113" s="143"/>
      <c r="E113" s="143"/>
      <c r="F113" s="143"/>
      <c r="G113" s="143"/>
      <c r="H113" s="143"/>
      <c r="I113" s="143"/>
      <c r="J113" s="143"/>
    </row>
    <row r="114" spans="2:10" ht="12.75" x14ac:dyDescent="0.2">
      <c r="B114" s="143"/>
      <c r="C114" s="143"/>
      <c r="D114" s="143"/>
      <c r="E114" s="143"/>
      <c r="F114" s="143"/>
      <c r="G114" s="143"/>
      <c r="H114" s="143"/>
      <c r="I114" s="143"/>
      <c r="J114" s="143"/>
    </row>
    <row r="115" spans="2:10" ht="12.75" x14ac:dyDescent="0.2">
      <c r="B115" s="143"/>
      <c r="C115" s="143"/>
      <c r="D115" s="143"/>
      <c r="E115" s="143"/>
      <c r="F115" s="143"/>
      <c r="G115" s="143"/>
      <c r="H115" s="143"/>
      <c r="I115" s="143"/>
      <c r="J115" s="143"/>
    </row>
    <row r="116" spans="2:10" ht="12.75" x14ac:dyDescent="0.2">
      <c r="B116" s="143"/>
      <c r="C116" s="143"/>
      <c r="D116" s="143"/>
      <c r="E116" s="143"/>
      <c r="F116" s="143"/>
      <c r="G116" s="143"/>
      <c r="H116" s="143"/>
      <c r="I116" s="143"/>
      <c r="J116" s="143"/>
    </row>
    <row r="117" spans="2:10" ht="12.75" x14ac:dyDescent="0.2">
      <c r="B117" s="143"/>
      <c r="C117" s="143"/>
      <c r="D117" s="143"/>
      <c r="E117" s="143"/>
      <c r="F117" s="143"/>
      <c r="G117" s="143"/>
      <c r="H117" s="143"/>
      <c r="I117" s="143"/>
      <c r="J117" s="143"/>
    </row>
    <row r="118" spans="2:10" ht="12.75" x14ac:dyDescent="0.2">
      <c r="B118" s="143"/>
      <c r="C118" s="143"/>
      <c r="D118" s="143"/>
      <c r="E118" s="143"/>
      <c r="F118" s="143"/>
      <c r="G118" s="143"/>
      <c r="H118" s="143"/>
      <c r="I118" s="143"/>
      <c r="J118" s="143"/>
    </row>
    <row r="119" spans="2:10" ht="12.75" x14ac:dyDescent="0.2">
      <c r="B119" s="143"/>
      <c r="C119" s="143"/>
      <c r="D119" s="143"/>
      <c r="E119" s="143"/>
      <c r="F119" s="143"/>
      <c r="G119" s="143"/>
      <c r="H119" s="143"/>
      <c r="I119" s="143"/>
      <c r="J119" s="143"/>
    </row>
    <row r="120" spans="2:10" ht="12.75" x14ac:dyDescent="0.2">
      <c r="B120" s="143"/>
      <c r="C120" s="143"/>
      <c r="D120" s="143"/>
      <c r="E120" s="143"/>
      <c r="F120" s="143"/>
      <c r="G120" s="143"/>
      <c r="H120" s="143"/>
      <c r="I120" s="143"/>
      <c r="J120" s="143"/>
    </row>
    <row r="121" spans="2:10" ht="12.75" x14ac:dyDescent="0.2">
      <c r="B121" s="143"/>
      <c r="C121" s="143"/>
      <c r="D121" s="143"/>
      <c r="E121" s="143"/>
      <c r="F121" s="143"/>
      <c r="G121" s="143"/>
      <c r="H121" s="143"/>
      <c r="I121" s="143"/>
      <c r="J121" s="143"/>
    </row>
    <row r="122" spans="2:10" ht="12.75" x14ac:dyDescent="0.2">
      <c r="B122" s="143"/>
      <c r="C122" s="143"/>
      <c r="D122" s="143"/>
      <c r="E122" s="143"/>
      <c r="F122" s="143"/>
      <c r="G122" s="143"/>
      <c r="H122" s="143"/>
      <c r="I122" s="143"/>
      <c r="J122" s="143"/>
    </row>
    <row r="123" spans="2:10" ht="12.75" x14ac:dyDescent="0.2">
      <c r="B123" s="143"/>
      <c r="C123" s="143"/>
      <c r="D123" s="143"/>
      <c r="E123" s="143"/>
      <c r="F123" s="143"/>
      <c r="G123" s="143"/>
      <c r="H123" s="143"/>
      <c r="I123" s="143"/>
      <c r="J123" s="143"/>
    </row>
    <row r="124" spans="2:10" ht="12.75" x14ac:dyDescent="0.2">
      <c r="B124" s="143"/>
      <c r="C124" s="143"/>
      <c r="D124" s="143"/>
      <c r="E124" s="143"/>
      <c r="F124" s="143"/>
      <c r="G124" s="143"/>
      <c r="H124" s="143"/>
      <c r="I124" s="143"/>
      <c r="J124" s="143"/>
    </row>
    <row r="125" spans="2:10" ht="12.75" x14ac:dyDescent="0.2">
      <c r="B125" s="143"/>
      <c r="C125" s="143"/>
      <c r="D125" s="143"/>
      <c r="E125" s="143"/>
      <c r="F125" s="143"/>
      <c r="G125" s="143"/>
      <c r="H125" s="143"/>
      <c r="I125" s="143"/>
      <c r="J125" s="143"/>
    </row>
    <row r="126" spans="2:10" ht="12.75" x14ac:dyDescent="0.2">
      <c r="B126" s="143"/>
      <c r="C126" s="143"/>
      <c r="D126" s="143"/>
      <c r="E126" s="143"/>
      <c r="F126" s="143"/>
      <c r="G126" s="143"/>
      <c r="H126" s="143"/>
      <c r="I126" s="143"/>
      <c r="J126" s="143"/>
    </row>
    <row r="127" spans="2:10" ht="12.75" x14ac:dyDescent="0.2">
      <c r="B127" s="143"/>
      <c r="C127" s="143"/>
      <c r="D127" s="143"/>
      <c r="E127" s="143"/>
      <c r="F127" s="143"/>
      <c r="G127" s="143"/>
      <c r="H127" s="143"/>
      <c r="I127" s="143"/>
      <c r="J127" s="143"/>
    </row>
    <row r="128" spans="2:10" ht="12.75" x14ac:dyDescent="0.2">
      <c r="B128" s="143"/>
      <c r="C128" s="143"/>
      <c r="D128" s="143"/>
      <c r="E128" s="143"/>
      <c r="F128" s="143"/>
      <c r="G128" s="143"/>
      <c r="H128" s="143"/>
      <c r="I128" s="143"/>
      <c r="J128" s="143"/>
    </row>
    <row r="129" spans="2:10" ht="12.75" x14ac:dyDescent="0.2">
      <c r="B129" s="143"/>
      <c r="C129" s="143"/>
      <c r="D129" s="143"/>
      <c r="E129" s="143"/>
      <c r="F129" s="143"/>
      <c r="G129" s="143"/>
      <c r="H129" s="143"/>
      <c r="I129" s="143"/>
      <c r="J129" s="143"/>
    </row>
    <row r="130" spans="2:10" ht="12.75" x14ac:dyDescent="0.2">
      <c r="B130" s="143"/>
      <c r="C130" s="143"/>
      <c r="D130" s="143"/>
      <c r="E130" s="143"/>
      <c r="F130" s="143"/>
      <c r="G130" s="143"/>
      <c r="H130" s="143"/>
      <c r="I130" s="143"/>
      <c r="J130" s="143"/>
    </row>
    <row r="131" spans="2:10" ht="12.75" x14ac:dyDescent="0.2">
      <c r="B131" s="143"/>
      <c r="C131" s="143"/>
      <c r="D131" s="143"/>
      <c r="E131" s="143"/>
      <c r="F131" s="143"/>
      <c r="G131" s="143"/>
      <c r="H131" s="143"/>
      <c r="I131" s="143"/>
      <c r="J131" s="143"/>
    </row>
    <row r="132" spans="2:10" ht="12.75" x14ac:dyDescent="0.2">
      <c r="B132" s="143"/>
      <c r="C132" s="143"/>
      <c r="D132" s="143"/>
      <c r="E132" s="143"/>
      <c r="F132" s="143"/>
      <c r="G132" s="143"/>
      <c r="H132" s="143"/>
      <c r="I132" s="143"/>
      <c r="J132" s="143"/>
    </row>
    <row r="133" spans="2:10" ht="12.75" x14ac:dyDescent="0.2">
      <c r="B133" s="143"/>
      <c r="C133" s="143"/>
      <c r="D133" s="143"/>
      <c r="E133" s="143"/>
      <c r="F133" s="143"/>
      <c r="G133" s="143"/>
      <c r="H133" s="143"/>
      <c r="I133" s="143"/>
      <c r="J133" s="143"/>
    </row>
    <row r="134" spans="2:10" ht="12.75" x14ac:dyDescent="0.2">
      <c r="B134" s="143"/>
      <c r="C134" s="143"/>
      <c r="D134" s="143"/>
      <c r="E134" s="143"/>
      <c r="F134" s="143"/>
      <c r="G134" s="143"/>
      <c r="H134" s="143"/>
      <c r="I134" s="143"/>
      <c r="J134" s="143"/>
    </row>
    <row r="135" spans="2:10" ht="12.75" x14ac:dyDescent="0.2">
      <c r="B135" s="143"/>
      <c r="C135" s="143"/>
      <c r="D135" s="143"/>
      <c r="E135" s="143"/>
      <c r="F135" s="143"/>
      <c r="G135" s="143"/>
      <c r="H135" s="143"/>
      <c r="I135" s="143"/>
      <c r="J135" s="143"/>
    </row>
    <row r="136" spans="2:10" ht="12.75" x14ac:dyDescent="0.2">
      <c r="B136" s="143"/>
      <c r="C136" s="143"/>
      <c r="D136" s="143"/>
      <c r="E136" s="143"/>
      <c r="F136" s="143"/>
      <c r="G136" s="143"/>
      <c r="H136" s="143"/>
      <c r="I136" s="143"/>
      <c r="J136" s="143"/>
    </row>
    <row r="137" spans="2:10" ht="12.75" x14ac:dyDescent="0.2">
      <c r="B137" s="143"/>
      <c r="C137" s="143"/>
      <c r="D137" s="143"/>
      <c r="E137" s="143"/>
      <c r="F137" s="143"/>
      <c r="G137" s="143"/>
      <c r="H137" s="143"/>
      <c r="I137" s="143"/>
      <c r="J137" s="143"/>
    </row>
    <row r="138" spans="2:10" ht="12.75" x14ac:dyDescent="0.2">
      <c r="B138" s="143"/>
      <c r="C138" s="143"/>
      <c r="D138" s="143"/>
      <c r="E138" s="143"/>
      <c r="F138" s="143"/>
      <c r="G138" s="143"/>
      <c r="H138" s="143"/>
      <c r="I138" s="143"/>
      <c r="J138" s="143"/>
    </row>
    <row r="139" spans="2:10" ht="12.75" x14ac:dyDescent="0.2">
      <c r="B139" s="143"/>
      <c r="C139" s="143"/>
      <c r="D139" s="143"/>
      <c r="E139" s="143"/>
      <c r="F139" s="143"/>
      <c r="G139" s="143"/>
      <c r="H139" s="143"/>
      <c r="I139" s="143"/>
      <c r="J139" s="143"/>
    </row>
    <row r="140" spans="2:10" ht="12.75" x14ac:dyDescent="0.2">
      <c r="B140" s="143"/>
      <c r="C140" s="143"/>
      <c r="D140" s="143"/>
      <c r="E140" s="143"/>
      <c r="F140" s="143"/>
      <c r="G140" s="143"/>
      <c r="H140" s="143"/>
      <c r="I140" s="143"/>
      <c r="J140" s="143"/>
    </row>
    <row r="141" spans="2:10" ht="12.75" x14ac:dyDescent="0.2">
      <c r="B141" s="143"/>
      <c r="C141" s="143"/>
      <c r="D141" s="143"/>
      <c r="E141" s="143"/>
      <c r="F141" s="143"/>
      <c r="G141" s="143"/>
      <c r="H141" s="143"/>
      <c r="I141" s="143"/>
      <c r="J141" s="143"/>
    </row>
    <row r="142" spans="2:10" ht="12.75" x14ac:dyDescent="0.2">
      <c r="B142" s="143"/>
      <c r="C142" s="143"/>
      <c r="D142" s="143"/>
      <c r="E142" s="143"/>
      <c r="F142" s="143"/>
      <c r="G142" s="143"/>
      <c r="H142" s="143"/>
      <c r="I142" s="143"/>
      <c r="J142" s="143"/>
    </row>
    <row r="143" spans="2:10" ht="12.75" x14ac:dyDescent="0.2">
      <c r="B143" s="143"/>
      <c r="C143" s="143"/>
      <c r="D143" s="143"/>
      <c r="E143" s="143"/>
      <c r="F143" s="143"/>
      <c r="G143" s="143"/>
      <c r="H143" s="143"/>
      <c r="I143" s="143"/>
      <c r="J143" s="143"/>
    </row>
    <row r="144" spans="2:10" ht="12.75" x14ac:dyDescent="0.2">
      <c r="B144" s="143"/>
      <c r="C144" s="143"/>
      <c r="D144" s="143"/>
      <c r="E144" s="143"/>
      <c r="F144" s="143"/>
      <c r="G144" s="143"/>
      <c r="H144" s="143"/>
      <c r="I144" s="143"/>
      <c r="J144" s="143"/>
    </row>
    <row r="145" spans="2:10" ht="12.75" x14ac:dyDescent="0.2">
      <c r="B145" s="143"/>
      <c r="C145" s="143"/>
      <c r="D145" s="143"/>
      <c r="E145" s="143"/>
      <c r="F145" s="143"/>
      <c r="G145" s="143"/>
      <c r="H145" s="143"/>
      <c r="I145" s="143"/>
      <c r="J145" s="143"/>
    </row>
    <row r="146" spans="2:10" ht="12.75" x14ac:dyDescent="0.2">
      <c r="B146" s="143"/>
      <c r="C146" s="143"/>
      <c r="D146" s="143"/>
      <c r="E146" s="143"/>
      <c r="F146" s="143"/>
      <c r="G146" s="143"/>
      <c r="H146" s="143"/>
      <c r="I146" s="143"/>
      <c r="J146" s="143"/>
    </row>
    <row r="147" spans="2:10" ht="12.75" x14ac:dyDescent="0.2">
      <c r="B147" s="143"/>
      <c r="C147" s="143"/>
      <c r="D147" s="143"/>
      <c r="E147" s="143"/>
      <c r="F147" s="143"/>
      <c r="G147" s="143"/>
      <c r="H147" s="143"/>
      <c r="I147" s="143"/>
      <c r="J147" s="143"/>
    </row>
    <row r="148" spans="2:10" ht="12.75" x14ac:dyDescent="0.2">
      <c r="B148" s="143"/>
      <c r="C148" s="143"/>
      <c r="D148" s="143"/>
      <c r="E148" s="143"/>
      <c r="F148" s="143"/>
      <c r="G148" s="143"/>
      <c r="H148" s="143"/>
      <c r="I148" s="143"/>
      <c r="J148" s="143"/>
    </row>
    <row r="149" spans="2:10" ht="12.75" x14ac:dyDescent="0.2">
      <c r="B149" s="143"/>
      <c r="C149" s="143"/>
      <c r="D149" s="143"/>
      <c r="E149" s="143"/>
      <c r="F149" s="143"/>
      <c r="G149" s="143"/>
      <c r="H149" s="143"/>
      <c r="I149" s="143"/>
      <c r="J149" s="143"/>
    </row>
    <row r="150" spans="2:10" ht="12.75" x14ac:dyDescent="0.2">
      <c r="B150" s="143"/>
      <c r="C150" s="143"/>
      <c r="D150" s="143"/>
      <c r="E150" s="143"/>
      <c r="F150" s="143"/>
      <c r="G150" s="143"/>
      <c r="H150" s="143"/>
      <c r="I150" s="143"/>
      <c r="J150" s="143"/>
    </row>
    <row r="151" spans="2:10" ht="12.75" x14ac:dyDescent="0.2">
      <c r="B151" s="143"/>
      <c r="C151" s="143"/>
      <c r="D151" s="143"/>
      <c r="E151" s="143"/>
      <c r="F151" s="143"/>
      <c r="G151" s="143"/>
      <c r="H151" s="143"/>
      <c r="I151" s="143"/>
      <c r="J151" s="143"/>
    </row>
    <row r="152" spans="2:10" ht="12.75" x14ac:dyDescent="0.2">
      <c r="B152" s="143"/>
      <c r="C152" s="143"/>
      <c r="D152" s="143"/>
      <c r="E152" s="143"/>
      <c r="F152" s="143"/>
      <c r="G152" s="143"/>
      <c r="H152" s="143"/>
      <c r="I152" s="143"/>
      <c r="J152" s="143"/>
    </row>
    <row r="153" spans="2:10" ht="12.75" x14ac:dyDescent="0.2">
      <c r="B153" s="143"/>
      <c r="C153" s="143"/>
      <c r="D153" s="143"/>
      <c r="E153" s="143"/>
      <c r="F153" s="143"/>
      <c r="G153" s="143"/>
      <c r="H153" s="143"/>
      <c r="I153" s="143"/>
      <c r="J153" s="143"/>
    </row>
    <row r="154" spans="2:10" ht="12.75" x14ac:dyDescent="0.2">
      <c r="B154" s="143"/>
      <c r="C154" s="143"/>
      <c r="D154" s="143"/>
      <c r="E154" s="143"/>
      <c r="F154" s="143"/>
      <c r="G154" s="143"/>
      <c r="H154" s="143"/>
      <c r="I154" s="143"/>
      <c r="J154" s="143"/>
    </row>
    <row r="155" spans="2:10" ht="12.75" x14ac:dyDescent="0.2">
      <c r="B155" s="143"/>
      <c r="C155" s="143"/>
      <c r="D155" s="143"/>
      <c r="E155" s="143"/>
      <c r="F155" s="143"/>
      <c r="G155" s="143"/>
      <c r="H155" s="143"/>
      <c r="I155" s="143"/>
      <c r="J155" s="143"/>
    </row>
    <row r="156" spans="2:10" ht="12.75" x14ac:dyDescent="0.2">
      <c r="B156" s="143"/>
      <c r="C156" s="143"/>
      <c r="D156" s="143"/>
      <c r="E156" s="143"/>
      <c r="F156" s="143"/>
      <c r="G156" s="143"/>
      <c r="H156" s="143"/>
      <c r="I156" s="143"/>
      <c r="J156" s="143"/>
    </row>
    <row r="157" spans="2:10" ht="12.75" x14ac:dyDescent="0.2">
      <c r="B157" s="143"/>
      <c r="C157" s="143"/>
      <c r="D157" s="143"/>
      <c r="E157" s="143"/>
      <c r="F157" s="143"/>
      <c r="G157" s="143"/>
      <c r="H157" s="143"/>
      <c r="I157" s="143"/>
      <c r="J157" s="143"/>
    </row>
    <row r="158" spans="2:10" ht="12.75" x14ac:dyDescent="0.2">
      <c r="B158" s="143"/>
      <c r="C158" s="143"/>
      <c r="D158" s="143"/>
      <c r="E158" s="143"/>
      <c r="F158" s="143"/>
      <c r="G158" s="143"/>
      <c r="H158" s="143"/>
      <c r="I158" s="143"/>
      <c r="J158" s="143"/>
    </row>
    <row r="159" spans="2:10" ht="12.75" x14ac:dyDescent="0.2">
      <c r="B159" s="143"/>
      <c r="C159" s="143"/>
      <c r="D159" s="143"/>
      <c r="E159" s="143"/>
      <c r="F159" s="143"/>
      <c r="G159" s="143"/>
      <c r="H159" s="143"/>
      <c r="I159" s="143"/>
      <c r="J159" s="143"/>
    </row>
    <row r="160" spans="2:10" ht="12.75" x14ac:dyDescent="0.2">
      <c r="B160" s="143"/>
      <c r="C160" s="143"/>
      <c r="D160" s="143"/>
      <c r="E160" s="143"/>
      <c r="F160" s="143"/>
      <c r="G160" s="143"/>
      <c r="H160" s="143"/>
      <c r="I160" s="143"/>
      <c r="J160" s="143"/>
    </row>
    <row r="161" spans="2:10" ht="12.75" x14ac:dyDescent="0.2">
      <c r="B161" s="143"/>
      <c r="C161" s="143"/>
      <c r="D161" s="143"/>
      <c r="E161" s="143"/>
      <c r="F161" s="143"/>
      <c r="G161" s="143"/>
      <c r="H161" s="143"/>
      <c r="I161" s="143"/>
      <c r="J161" s="143"/>
    </row>
    <row r="162" spans="2:10" ht="12.75" x14ac:dyDescent="0.2">
      <c r="B162" s="143"/>
      <c r="C162" s="143"/>
      <c r="D162" s="143"/>
      <c r="E162" s="143"/>
      <c r="F162" s="143"/>
      <c r="G162" s="143"/>
      <c r="H162" s="143"/>
      <c r="I162" s="143"/>
      <c r="J162" s="143"/>
    </row>
    <row r="163" spans="2:10" ht="12.75" x14ac:dyDescent="0.2">
      <c r="B163" s="143"/>
      <c r="C163" s="143"/>
      <c r="D163" s="143"/>
      <c r="E163" s="143"/>
      <c r="F163" s="143"/>
      <c r="G163" s="143"/>
      <c r="H163" s="143"/>
      <c r="I163" s="143"/>
      <c r="J163" s="143"/>
    </row>
    <row r="164" spans="2:10" ht="12.75" x14ac:dyDescent="0.2">
      <c r="B164" s="143"/>
      <c r="C164" s="143"/>
      <c r="D164" s="143"/>
      <c r="E164" s="143"/>
      <c r="F164" s="143"/>
      <c r="G164" s="143"/>
      <c r="H164" s="143"/>
      <c r="I164" s="143"/>
      <c r="J164" s="143"/>
    </row>
    <row r="165" spans="2:10" ht="12.75" x14ac:dyDescent="0.2">
      <c r="B165" s="143"/>
      <c r="C165" s="143"/>
      <c r="D165" s="143"/>
      <c r="E165" s="143"/>
      <c r="F165" s="143"/>
      <c r="G165" s="143"/>
      <c r="H165" s="143"/>
      <c r="I165" s="143"/>
      <c r="J165" s="143"/>
    </row>
    <row r="166" spans="2:10" ht="12.75" x14ac:dyDescent="0.2">
      <c r="B166" s="143"/>
      <c r="C166" s="143"/>
      <c r="D166" s="143"/>
      <c r="E166" s="143"/>
      <c r="F166" s="143"/>
      <c r="G166" s="143"/>
      <c r="H166" s="143"/>
      <c r="I166" s="143"/>
      <c r="J166" s="143"/>
    </row>
    <row r="167" spans="2:10" ht="12.75" x14ac:dyDescent="0.2">
      <c r="B167" s="143"/>
      <c r="C167" s="143"/>
      <c r="D167" s="143"/>
      <c r="E167" s="143"/>
      <c r="F167" s="143"/>
      <c r="G167" s="143"/>
      <c r="H167" s="143"/>
      <c r="I167" s="143"/>
      <c r="J167" s="143"/>
    </row>
    <row r="168" spans="2:10" ht="12.75" x14ac:dyDescent="0.2">
      <c r="B168" s="143"/>
      <c r="C168" s="143"/>
      <c r="D168" s="143"/>
      <c r="E168" s="143"/>
      <c r="F168" s="143"/>
      <c r="G168" s="143"/>
      <c r="H168" s="143"/>
      <c r="I168" s="143"/>
      <c r="J168" s="143"/>
    </row>
    <row r="169" spans="2:10" ht="12.75" x14ac:dyDescent="0.2">
      <c r="B169" s="143"/>
      <c r="C169" s="143"/>
      <c r="D169" s="143"/>
      <c r="E169" s="143"/>
      <c r="F169" s="143"/>
      <c r="G169" s="143"/>
      <c r="H169" s="143"/>
      <c r="I169" s="143"/>
      <c r="J169" s="143"/>
    </row>
    <row r="170" spans="2:10" ht="12.75" x14ac:dyDescent="0.2">
      <c r="B170" s="143"/>
      <c r="C170" s="143"/>
      <c r="D170" s="143"/>
      <c r="E170" s="143"/>
      <c r="F170" s="143"/>
      <c r="G170" s="143"/>
      <c r="H170" s="143"/>
      <c r="I170" s="143"/>
      <c r="J170" s="143"/>
    </row>
    <row r="171" spans="2:10" ht="12.75" x14ac:dyDescent="0.2">
      <c r="B171" s="143"/>
      <c r="C171" s="143"/>
      <c r="D171" s="143"/>
      <c r="E171" s="143"/>
      <c r="F171" s="143"/>
      <c r="G171" s="143"/>
      <c r="H171" s="143"/>
      <c r="I171" s="143"/>
      <c r="J171" s="143"/>
    </row>
    <row r="172" spans="2:10" ht="12.75" x14ac:dyDescent="0.2">
      <c r="B172" s="143"/>
      <c r="C172" s="143"/>
      <c r="D172" s="143"/>
      <c r="E172" s="143"/>
      <c r="F172" s="143"/>
      <c r="G172" s="143"/>
      <c r="H172" s="143"/>
      <c r="I172" s="143"/>
      <c r="J172" s="143"/>
    </row>
    <row r="173" spans="2:10" ht="12.75" x14ac:dyDescent="0.2">
      <c r="B173" s="143"/>
      <c r="C173" s="143"/>
      <c r="D173" s="143"/>
      <c r="E173" s="143"/>
      <c r="F173" s="143"/>
      <c r="G173" s="143"/>
      <c r="H173" s="143"/>
      <c r="I173" s="143"/>
      <c r="J173" s="143"/>
    </row>
    <row r="174" spans="2:10" ht="12.75" x14ac:dyDescent="0.2">
      <c r="B174" s="143"/>
      <c r="C174" s="143"/>
      <c r="D174" s="143"/>
      <c r="E174" s="143"/>
      <c r="F174" s="143"/>
      <c r="G174" s="143"/>
      <c r="H174" s="143"/>
      <c r="I174" s="143"/>
      <c r="J174" s="143"/>
    </row>
    <row r="175" spans="2:10" ht="12.75" x14ac:dyDescent="0.2">
      <c r="B175" s="143"/>
      <c r="C175" s="143"/>
      <c r="D175" s="143"/>
      <c r="E175" s="143"/>
      <c r="F175" s="143"/>
      <c r="G175" s="143"/>
      <c r="H175" s="143"/>
      <c r="I175" s="143"/>
      <c r="J175" s="143"/>
    </row>
    <row r="176" spans="2:10" ht="12.75" x14ac:dyDescent="0.2">
      <c r="B176" s="143"/>
      <c r="C176" s="143"/>
      <c r="D176" s="143"/>
      <c r="E176" s="143"/>
      <c r="F176" s="143"/>
      <c r="G176" s="143"/>
      <c r="H176" s="143"/>
      <c r="I176" s="143"/>
      <c r="J176" s="143"/>
    </row>
    <row r="177" spans="2:10" ht="12.75" x14ac:dyDescent="0.2">
      <c r="B177" s="143"/>
      <c r="C177" s="143"/>
      <c r="D177" s="143"/>
      <c r="E177" s="143"/>
      <c r="F177" s="143"/>
      <c r="G177" s="143"/>
      <c r="H177" s="143"/>
      <c r="I177" s="143"/>
      <c r="J177" s="143"/>
    </row>
    <row r="178" spans="2:10" ht="12.75" x14ac:dyDescent="0.2">
      <c r="B178" s="143"/>
      <c r="C178" s="143"/>
      <c r="D178" s="143"/>
      <c r="E178" s="143"/>
      <c r="F178" s="143"/>
      <c r="G178" s="143"/>
      <c r="H178" s="143"/>
      <c r="I178" s="143"/>
      <c r="J178" s="143"/>
    </row>
    <row r="179" spans="2:10" ht="12.75" x14ac:dyDescent="0.2">
      <c r="B179" s="143"/>
      <c r="C179" s="143"/>
      <c r="D179" s="143"/>
      <c r="E179" s="143"/>
      <c r="F179" s="143"/>
      <c r="G179" s="143"/>
      <c r="H179" s="143"/>
      <c r="I179" s="143"/>
      <c r="J179" s="143"/>
    </row>
    <row r="180" spans="2:10" ht="12.75" x14ac:dyDescent="0.2">
      <c r="B180" s="143"/>
      <c r="C180" s="143"/>
      <c r="D180" s="143"/>
      <c r="E180" s="143"/>
      <c r="F180" s="143"/>
      <c r="G180" s="143"/>
      <c r="H180" s="143"/>
      <c r="I180" s="143"/>
      <c r="J180" s="143"/>
    </row>
    <row r="181" spans="2:10" ht="12.75" x14ac:dyDescent="0.2">
      <c r="B181" s="143"/>
      <c r="C181" s="143"/>
      <c r="D181" s="143"/>
      <c r="E181" s="143"/>
      <c r="F181" s="143"/>
      <c r="G181" s="143"/>
      <c r="H181" s="143"/>
      <c r="I181" s="143"/>
      <c r="J181" s="143"/>
    </row>
    <row r="182" spans="2:10" ht="12.75" x14ac:dyDescent="0.2">
      <c r="B182" s="143"/>
      <c r="C182" s="143"/>
      <c r="D182" s="143"/>
      <c r="E182" s="143"/>
      <c r="F182" s="143"/>
      <c r="G182" s="143"/>
      <c r="H182" s="143"/>
      <c r="I182" s="143"/>
      <c r="J182" s="143"/>
    </row>
    <row r="183" spans="2:10" ht="12.75" x14ac:dyDescent="0.2">
      <c r="B183" s="143"/>
      <c r="C183" s="143"/>
      <c r="D183" s="143"/>
      <c r="E183" s="143"/>
      <c r="F183" s="143"/>
      <c r="G183" s="143"/>
      <c r="H183" s="143"/>
      <c r="I183" s="143"/>
      <c r="J183" s="143"/>
    </row>
    <row r="184" spans="2:10" ht="12.75" x14ac:dyDescent="0.2">
      <c r="B184" s="143"/>
      <c r="C184" s="143"/>
      <c r="D184" s="143"/>
      <c r="E184" s="143"/>
      <c r="F184" s="143"/>
      <c r="G184" s="143"/>
      <c r="H184" s="143"/>
      <c r="I184" s="143"/>
      <c r="J184" s="143"/>
    </row>
    <row r="185" spans="2:10" ht="12.75" x14ac:dyDescent="0.2">
      <c r="B185" s="143"/>
      <c r="C185" s="143"/>
      <c r="D185" s="143"/>
      <c r="E185" s="143"/>
      <c r="F185" s="143"/>
      <c r="G185" s="143"/>
      <c r="H185" s="143"/>
      <c r="I185" s="143"/>
      <c r="J185" s="143"/>
    </row>
    <row r="186" spans="2:10" ht="12.75" x14ac:dyDescent="0.2">
      <c r="B186" s="143"/>
      <c r="C186" s="143"/>
      <c r="D186" s="143"/>
      <c r="E186" s="143"/>
      <c r="F186" s="143"/>
      <c r="G186" s="143"/>
      <c r="H186" s="143"/>
      <c r="I186" s="143"/>
      <c r="J186" s="143"/>
    </row>
    <row r="187" spans="2:10" ht="12.75" x14ac:dyDescent="0.2">
      <c r="B187" s="143"/>
      <c r="C187" s="143"/>
      <c r="D187" s="143"/>
      <c r="E187" s="143"/>
      <c r="F187" s="143"/>
      <c r="G187" s="143"/>
      <c r="H187" s="143"/>
      <c r="I187" s="143"/>
      <c r="J187" s="143"/>
    </row>
    <row r="188" spans="2:10" ht="12.75" x14ac:dyDescent="0.2">
      <c r="B188" s="143"/>
      <c r="C188" s="143"/>
      <c r="D188" s="143"/>
      <c r="E188" s="143"/>
      <c r="F188" s="143"/>
      <c r="G188" s="143"/>
      <c r="H188" s="143"/>
      <c r="I188" s="143"/>
      <c r="J188" s="143"/>
    </row>
    <row r="189" spans="2:10" ht="12.75" x14ac:dyDescent="0.2">
      <c r="B189" s="143"/>
      <c r="C189" s="143"/>
      <c r="D189" s="143"/>
      <c r="E189" s="143"/>
      <c r="F189" s="143"/>
      <c r="G189" s="143"/>
      <c r="H189" s="143"/>
      <c r="I189" s="143"/>
      <c r="J189" s="143"/>
    </row>
    <row r="190" spans="2:10" ht="12.75" x14ac:dyDescent="0.2">
      <c r="B190" s="143"/>
      <c r="C190" s="143"/>
      <c r="D190" s="143"/>
      <c r="E190" s="143"/>
      <c r="F190" s="143"/>
      <c r="G190" s="143"/>
      <c r="H190" s="143"/>
      <c r="I190" s="143"/>
      <c r="J190" s="143"/>
    </row>
    <row r="191" spans="2:10" ht="12.75" x14ac:dyDescent="0.2">
      <c r="B191" s="143"/>
      <c r="C191" s="143"/>
      <c r="D191" s="143"/>
      <c r="E191" s="143"/>
      <c r="F191" s="143"/>
      <c r="G191" s="143"/>
      <c r="H191" s="143"/>
      <c r="I191" s="143"/>
      <c r="J191" s="143"/>
    </row>
    <row r="192" spans="2:10" ht="12.75" x14ac:dyDescent="0.2">
      <c r="B192" s="143"/>
      <c r="C192" s="143"/>
      <c r="D192" s="143"/>
      <c r="E192" s="143"/>
      <c r="F192" s="143"/>
      <c r="G192" s="143"/>
      <c r="H192" s="143"/>
      <c r="I192" s="143"/>
      <c r="J192" s="143"/>
    </row>
    <row r="193" spans="2:10" ht="12.75" x14ac:dyDescent="0.2">
      <c r="B193" s="143"/>
      <c r="C193" s="143"/>
      <c r="D193" s="143"/>
      <c r="E193" s="143"/>
      <c r="F193" s="143"/>
      <c r="G193" s="143"/>
      <c r="H193" s="143"/>
      <c r="I193" s="143"/>
      <c r="J193" s="143"/>
    </row>
    <row r="194" spans="2:10" ht="12.75" x14ac:dyDescent="0.2">
      <c r="B194" s="143"/>
      <c r="C194" s="143"/>
      <c r="D194" s="143"/>
      <c r="E194" s="143"/>
      <c r="F194" s="143"/>
      <c r="G194" s="143"/>
      <c r="H194" s="143"/>
      <c r="I194" s="143"/>
      <c r="J194" s="143"/>
    </row>
    <row r="195" spans="2:10" ht="12.75" x14ac:dyDescent="0.2">
      <c r="B195" s="143"/>
      <c r="C195" s="143"/>
      <c r="D195" s="143"/>
      <c r="E195" s="143"/>
      <c r="F195" s="143"/>
      <c r="G195" s="143"/>
      <c r="H195" s="143"/>
      <c r="I195" s="143"/>
      <c r="J195" s="143"/>
    </row>
    <row r="196" spans="2:10" ht="12.75" x14ac:dyDescent="0.2">
      <c r="B196" s="143"/>
      <c r="C196" s="143"/>
      <c r="D196" s="143"/>
      <c r="E196" s="143"/>
      <c r="F196" s="143"/>
      <c r="G196" s="143"/>
      <c r="H196" s="143"/>
      <c r="I196" s="143"/>
      <c r="J196" s="143"/>
    </row>
    <row r="197" spans="2:10" ht="12.75" x14ac:dyDescent="0.2">
      <c r="B197" s="143"/>
      <c r="C197" s="143"/>
      <c r="D197" s="143"/>
      <c r="E197" s="143"/>
      <c r="F197" s="143"/>
      <c r="G197" s="143"/>
      <c r="H197" s="143"/>
      <c r="I197" s="143"/>
      <c r="J197" s="14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467"/>
  <sheetViews>
    <sheetView workbookViewId="0"/>
  </sheetViews>
  <sheetFormatPr defaultColWidth="8.85546875" defaultRowHeight="12.75" x14ac:dyDescent="0.2"/>
  <cols>
    <col min="1" max="1" width="1.7109375" style="256" customWidth="1"/>
    <col min="2" max="2" width="1.42578125" style="143" customWidth="1"/>
    <col min="3" max="3" width="3.42578125" style="143" customWidth="1"/>
    <col min="4" max="4" width="8.42578125" style="143" customWidth="1"/>
    <col min="5" max="5" width="6.28515625" style="143" customWidth="1"/>
    <col min="6" max="6" width="73.42578125" style="143" customWidth="1"/>
    <col min="7" max="7" width="4.42578125" style="143" customWidth="1"/>
    <col min="8" max="8" width="24.140625" style="143" customWidth="1"/>
    <col min="9" max="9" width="5.140625" style="143" customWidth="1"/>
    <col min="10" max="10" width="10.7109375" style="143" customWidth="1"/>
    <col min="11" max="16384" width="8.85546875" style="143"/>
  </cols>
  <sheetData>
    <row r="1" spans="1:11" ht="15.75" customHeight="1" x14ac:dyDescent="0.2">
      <c r="A1" s="249"/>
      <c r="B1" s="250"/>
      <c r="C1" s="250"/>
      <c r="D1" s="250"/>
      <c r="E1" s="250"/>
      <c r="F1" s="250"/>
      <c r="G1" s="250"/>
      <c r="H1" s="250"/>
      <c r="I1" s="250"/>
      <c r="J1" s="251"/>
      <c r="K1" s="250"/>
    </row>
    <row r="2" spans="1:11" ht="15.75" customHeight="1" x14ac:dyDescent="0.2">
      <c r="A2" s="252"/>
      <c r="B2" s="253"/>
      <c r="C2" s="539" t="s">
        <v>198</v>
      </c>
      <c r="D2" s="539"/>
      <c r="E2" s="539"/>
      <c r="F2" s="539"/>
      <c r="G2" s="539"/>
      <c r="H2" s="539"/>
      <c r="I2" s="539"/>
      <c r="J2" s="539"/>
      <c r="K2" s="539"/>
    </row>
    <row r="3" spans="1:11" ht="15.75" customHeight="1" x14ac:dyDescent="0.2">
      <c r="A3" s="252"/>
      <c r="B3" s="37"/>
      <c r="C3" s="536"/>
      <c r="D3" s="536"/>
      <c r="E3" s="536"/>
      <c r="F3" s="536"/>
      <c r="G3" s="536"/>
      <c r="H3" s="536"/>
      <c r="I3" s="536"/>
      <c r="J3" s="536"/>
      <c r="K3" s="37"/>
    </row>
    <row r="4" spans="1:11" ht="15.75" customHeight="1" x14ac:dyDescent="0.2">
      <c r="A4" s="252"/>
      <c r="B4" s="38"/>
      <c r="C4" s="537" t="s">
        <v>199</v>
      </c>
      <c r="D4" s="537"/>
      <c r="E4" s="537"/>
      <c r="F4" s="537"/>
      <c r="G4" s="537"/>
      <c r="H4" s="537"/>
      <c r="I4" s="537"/>
      <c r="J4" s="537"/>
      <c r="K4" s="254"/>
    </row>
    <row r="5" spans="1:11" ht="15.75" customHeight="1" x14ac:dyDescent="0.2">
      <c r="A5" s="252"/>
      <c r="B5" s="48"/>
      <c r="C5" s="41"/>
      <c r="D5" s="61" t="s">
        <v>144</v>
      </c>
      <c r="E5" s="44"/>
      <c r="F5" s="45"/>
      <c r="G5" s="45"/>
      <c r="H5" s="45"/>
      <c r="I5" s="45"/>
      <c r="J5" s="47"/>
      <c r="K5" s="45"/>
    </row>
    <row r="6" spans="1:11" ht="15.75" customHeight="1" x14ac:dyDescent="0.2">
      <c r="A6" s="252"/>
      <c r="B6" s="48"/>
      <c r="C6" s="41"/>
      <c r="D6" s="61" t="s">
        <v>145</v>
      </c>
      <c r="E6" s="45"/>
      <c r="F6" s="45"/>
      <c r="G6" s="45"/>
      <c r="H6" s="45"/>
      <c r="I6" s="45"/>
      <c r="J6" s="47"/>
      <c r="K6" s="45"/>
    </row>
    <row r="7" spans="1:11" ht="15.75" customHeight="1" x14ac:dyDescent="0.2">
      <c r="A7" s="252"/>
      <c r="B7" s="538" t="s">
        <v>200</v>
      </c>
      <c r="C7" s="538"/>
      <c r="D7" s="538"/>
      <c r="E7" s="538"/>
      <c r="F7" s="538"/>
      <c r="G7" s="538"/>
      <c r="H7" s="538"/>
      <c r="I7" s="538"/>
      <c r="J7" s="538"/>
      <c r="K7" s="538"/>
    </row>
    <row r="8" spans="1:11" ht="15.75" customHeight="1" x14ac:dyDescent="0.2">
      <c r="A8" s="252"/>
      <c r="B8" s="538"/>
      <c r="C8" s="538"/>
      <c r="D8" s="538"/>
      <c r="E8" s="538"/>
      <c r="F8" s="538"/>
      <c r="G8" s="538"/>
      <c r="H8" s="538"/>
      <c r="I8" s="538"/>
      <c r="J8" s="538"/>
      <c r="K8" s="538"/>
    </row>
    <row r="9" spans="1:11" ht="15.75" customHeight="1" x14ac:dyDescent="0.2">
      <c r="A9" s="252"/>
      <c r="B9" s="42"/>
      <c r="C9" s="42"/>
      <c r="D9" s="218">
        <v>1</v>
      </c>
      <c r="E9" s="217" t="s">
        <v>0</v>
      </c>
      <c r="F9" s="218" t="s">
        <v>13</v>
      </c>
      <c r="G9" s="218" t="s">
        <v>39</v>
      </c>
      <c r="H9" s="218" t="s">
        <v>1</v>
      </c>
      <c r="I9" s="219">
        <v>0</v>
      </c>
      <c r="J9" s="220">
        <v>0.66666666666666663</v>
      </c>
      <c r="K9" s="221"/>
    </row>
    <row r="10" spans="1:11" ht="15.75" customHeight="1" x14ac:dyDescent="0.2">
      <c r="A10" s="252"/>
      <c r="B10" s="43"/>
      <c r="C10" s="43"/>
      <c r="D10" s="237">
        <f>D9+1</f>
        <v>2</v>
      </c>
      <c r="E10" s="224" t="s">
        <v>0</v>
      </c>
      <c r="F10" s="224" t="s">
        <v>95</v>
      </c>
      <c r="G10" s="225" t="s">
        <v>39</v>
      </c>
      <c r="H10" s="225" t="s">
        <v>1</v>
      </c>
      <c r="I10" s="226">
        <v>5</v>
      </c>
      <c r="J10" s="62">
        <f t="shared" ref="J10:J19" si="0">J9+TIME(0,I9,0)</f>
        <v>0.66666666666666663</v>
      </c>
      <c r="K10" s="228"/>
    </row>
    <row r="11" spans="1:11" ht="15.75" customHeight="1" x14ac:dyDescent="0.2">
      <c r="A11" s="252"/>
      <c r="B11" s="46"/>
      <c r="C11" s="46"/>
      <c r="D11" s="49">
        <v>3</v>
      </c>
      <c r="E11" s="231" t="s">
        <v>4</v>
      </c>
      <c r="F11" s="232" t="s">
        <v>21</v>
      </c>
      <c r="G11" s="233" t="s">
        <v>39</v>
      </c>
      <c r="H11" s="218" t="s">
        <v>3</v>
      </c>
      <c r="I11" s="234">
        <v>5</v>
      </c>
      <c r="J11" s="235">
        <f t="shared" si="0"/>
        <v>0.67013888888888884</v>
      </c>
      <c r="K11" s="236"/>
    </row>
    <row r="12" spans="1:11" ht="15.75" customHeight="1" x14ac:dyDescent="0.2">
      <c r="A12" s="252"/>
      <c r="B12" s="43"/>
      <c r="C12" s="43"/>
      <c r="D12" s="237">
        <v>4</v>
      </c>
      <c r="E12" s="224" t="s">
        <v>0</v>
      </c>
      <c r="F12" s="238" t="s">
        <v>97</v>
      </c>
      <c r="G12" s="225" t="s">
        <v>39</v>
      </c>
      <c r="H12" s="225" t="s">
        <v>1</v>
      </c>
      <c r="I12" s="226">
        <v>4</v>
      </c>
      <c r="J12" s="227">
        <f t="shared" si="0"/>
        <v>0.67361111111111105</v>
      </c>
      <c r="K12" s="228"/>
    </row>
    <row r="13" spans="1:11" ht="15.75" customHeight="1" x14ac:dyDescent="0.2">
      <c r="A13" s="252"/>
      <c r="B13" s="46"/>
      <c r="C13" s="46"/>
      <c r="D13" s="49">
        <v>4.0999999999999996</v>
      </c>
      <c r="E13" s="231" t="s">
        <v>0</v>
      </c>
      <c r="F13" s="239" t="s">
        <v>110</v>
      </c>
      <c r="G13" s="233" t="s">
        <v>39</v>
      </c>
      <c r="H13" s="218" t="s">
        <v>1</v>
      </c>
      <c r="I13" s="234">
        <v>1</v>
      </c>
      <c r="J13" s="235">
        <f t="shared" si="0"/>
        <v>0.67638888888888882</v>
      </c>
      <c r="K13" s="236"/>
    </row>
    <row r="14" spans="1:11" ht="15.75" customHeight="1" x14ac:dyDescent="0.2">
      <c r="A14" s="252"/>
      <c r="B14" s="43"/>
      <c r="C14" s="43"/>
      <c r="D14" s="237">
        <v>5</v>
      </c>
      <c r="E14" s="224" t="s">
        <v>4</v>
      </c>
      <c r="F14" s="238" t="s">
        <v>201</v>
      </c>
      <c r="G14" s="225" t="s">
        <v>39</v>
      </c>
      <c r="H14" s="225" t="s">
        <v>3</v>
      </c>
      <c r="I14" s="226">
        <v>10</v>
      </c>
      <c r="J14" s="227">
        <f t="shared" si="0"/>
        <v>0.67708333333333326</v>
      </c>
      <c r="K14" s="228"/>
    </row>
    <row r="15" spans="1:11" ht="15.75" customHeight="1" x14ac:dyDescent="0.2">
      <c r="A15" s="252"/>
      <c r="B15" s="46"/>
      <c r="C15" s="46"/>
      <c r="D15" s="49">
        <v>6</v>
      </c>
      <c r="E15" s="231" t="s">
        <v>0</v>
      </c>
      <c r="F15" s="239" t="s">
        <v>202</v>
      </c>
      <c r="G15" s="233" t="s">
        <v>39</v>
      </c>
      <c r="H15" s="218" t="s">
        <v>1</v>
      </c>
      <c r="I15" s="234">
        <v>15</v>
      </c>
      <c r="J15" s="70">
        <f t="shared" si="0"/>
        <v>0.68402777777777768</v>
      </c>
      <c r="K15" s="236"/>
    </row>
    <row r="16" spans="1:11" ht="15.75" customHeight="1" x14ac:dyDescent="0.2">
      <c r="A16" s="252"/>
      <c r="B16" s="43"/>
      <c r="C16" s="43"/>
      <c r="D16" s="240">
        <v>7</v>
      </c>
      <c r="E16" s="225" t="s">
        <v>11</v>
      </c>
      <c r="F16" s="225" t="s">
        <v>203</v>
      </c>
      <c r="G16" s="225" t="s">
        <v>39</v>
      </c>
      <c r="H16" s="225" t="s">
        <v>1</v>
      </c>
      <c r="I16" s="226">
        <v>15</v>
      </c>
      <c r="J16" s="227">
        <f t="shared" si="0"/>
        <v>0.69444444444444431</v>
      </c>
      <c r="K16" s="228"/>
    </row>
    <row r="17" spans="1:11" ht="15.75" customHeight="1" x14ac:dyDescent="0.2">
      <c r="A17" s="252"/>
      <c r="B17" s="46"/>
      <c r="C17" s="46"/>
      <c r="D17" s="241">
        <v>8</v>
      </c>
      <c r="E17" s="233" t="s">
        <v>12</v>
      </c>
      <c r="F17" s="232" t="s">
        <v>146</v>
      </c>
      <c r="G17" s="233" t="s">
        <v>39</v>
      </c>
      <c r="H17" s="233" t="s">
        <v>3</v>
      </c>
      <c r="I17" s="234">
        <v>30</v>
      </c>
      <c r="J17" s="70">
        <f t="shared" si="0"/>
        <v>0.70486111111111094</v>
      </c>
      <c r="K17" s="236"/>
    </row>
    <row r="18" spans="1:11" ht="15.75" customHeight="1" x14ac:dyDescent="0.2">
      <c r="A18" s="252"/>
      <c r="B18" s="43"/>
      <c r="C18" s="43"/>
      <c r="D18" s="240">
        <v>9</v>
      </c>
      <c r="E18" s="240"/>
      <c r="F18" s="240" t="s">
        <v>147</v>
      </c>
      <c r="G18" s="64" t="s">
        <v>39</v>
      </c>
      <c r="H18" s="240" t="s">
        <v>3</v>
      </c>
      <c r="I18" s="226">
        <v>35</v>
      </c>
      <c r="J18" s="227">
        <f t="shared" si="0"/>
        <v>0.72569444444444431</v>
      </c>
      <c r="K18" s="228"/>
    </row>
    <row r="19" spans="1:11" ht="15.75" customHeight="1" x14ac:dyDescent="0.2">
      <c r="A19" s="252"/>
      <c r="B19" s="46"/>
      <c r="C19" s="46"/>
      <c r="D19" s="241">
        <v>10</v>
      </c>
      <c r="E19" s="49" t="s">
        <v>14</v>
      </c>
      <c r="F19" s="233" t="s">
        <v>102</v>
      </c>
      <c r="G19" s="233"/>
      <c r="H19" s="233"/>
      <c r="I19" s="234"/>
      <c r="J19" s="235">
        <f t="shared" si="0"/>
        <v>0.74999999999999989</v>
      </c>
      <c r="K19" s="236"/>
    </row>
    <row r="20" spans="1:11" ht="15.75" customHeight="1" x14ac:dyDescent="0.2">
      <c r="A20" s="252"/>
      <c r="B20" s="43"/>
      <c r="C20" s="43"/>
      <c r="D20" s="240"/>
      <c r="E20" s="225"/>
      <c r="F20" s="238"/>
      <c r="G20" s="225"/>
      <c r="H20" s="225"/>
      <c r="I20" s="226"/>
      <c r="J20" s="227"/>
      <c r="K20" s="228"/>
    </row>
    <row r="21" spans="1:11" ht="15.75" customHeight="1" x14ac:dyDescent="0.2">
      <c r="A21" s="252"/>
      <c r="B21" s="538" t="s">
        <v>204</v>
      </c>
      <c r="C21" s="538"/>
      <c r="D21" s="538"/>
      <c r="E21" s="538"/>
      <c r="F21" s="538"/>
      <c r="G21" s="538"/>
      <c r="H21" s="538"/>
      <c r="I21" s="538"/>
      <c r="J21" s="538"/>
      <c r="K21" s="538"/>
    </row>
    <row r="22" spans="1:11" ht="15.75" customHeight="1" x14ac:dyDescent="0.2">
      <c r="A22" s="252"/>
      <c r="B22" s="538"/>
      <c r="C22" s="538"/>
      <c r="D22" s="538"/>
      <c r="E22" s="538"/>
      <c r="F22" s="538"/>
      <c r="G22" s="538"/>
      <c r="H22" s="538"/>
      <c r="I22" s="538"/>
      <c r="J22" s="538"/>
      <c r="K22" s="538"/>
    </row>
    <row r="23" spans="1:11" ht="15.75" customHeight="1" x14ac:dyDescent="0.2">
      <c r="A23" s="255"/>
      <c r="B23" s="42"/>
      <c r="C23" s="42"/>
      <c r="D23" s="218">
        <v>11</v>
      </c>
      <c r="E23" s="217" t="s">
        <v>0</v>
      </c>
      <c r="F23" s="218" t="s">
        <v>13</v>
      </c>
      <c r="G23" s="218" t="s">
        <v>39</v>
      </c>
      <c r="H23" s="218" t="s">
        <v>1</v>
      </c>
      <c r="I23" s="219">
        <v>0</v>
      </c>
      <c r="J23" s="220">
        <v>0.33333333333333331</v>
      </c>
      <c r="K23" s="221"/>
    </row>
    <row r="24" spans="1:11" ht="15.75" customHeight="1" x14ac:dyDescent="0.2">
      <c r="A24" s="255"/>
      <c r="B24" s="43"/>
      <c r="C24" s="43"/>
      <c r="D24" s="237">
        <f>D23+1</f>
        <v>12</v>
      </c>
      <c r="E24" s="224" t="s">
        <v>4</v>
      </c>
      <c r="F24" s="224" t="s">
        <v>21</v>
      </c>
      <c r="G24" s="225" t="s">
        <v>39</v>
      </c>
      <c r="H24" s="225" t="s">
        <v>1</v>
      </c>
      <c r="I24" s="226">
        <v>5</v>
      </c>
      <c r="J24" s="62">
        <f t="shared" ref="J24:J29" si="1">J23+TIME(0,I23,0)</f>
        <v>0.33333333333333331</v>
      </c>
      <c r="K24" s="228"/>
    </row>
    <row r="25" spans="1:11" ht="15.75" customHeight="1" x14ac:dyDescent="0.2">
      <c r="A25" s="255"/>
      <c r="B25" s="46"/>
      <c r="C25" s="46"/>
      <c r="D25" s="65">
        <f t="shared" ref="D25:D29" si="2">D24+1</f>
        <v>13</v>
      </c>
      <c r="E25" s="231" t="s">
        <v>12</v>
      </c>
      <c r="F25" s="232" t="s">
        <v>148</v>
      </c>
      <c r="G25" s="233" t="s">
        <v>39</v>
      </c>
      <c r="H25" s="218" t="s">
        <v>3</v>
      </c>
      <c r="I25" s="234">
        <v>90</v>
      </c>
      <c r="J25" s="235">
        <f t="shared" si="1"/>
        <v>0.33680555555555552</v>
      </c>
      <c r="K25" s="236"/>
    </row>
    <row r="26" spans="1:11" ht="15.75" customHeight="1" x14ac:dyDescent="0.2">
      <c r="B26" s="43"/>
      <c r="C26" s="43"/>
      <c r="D26" s="237">
        <f t="shared" si="2"/>
        <v>14</v>
      </c>
      <c r="E26" s="224" t="s">
        <v>12</v>
      </c>
      <c r="F26" s="238" t="s">
        <v>128</v>
      </c>
      <c r="G26" s="225" t="s">
        <v>39</v>
      </c>
      <c r="H26" s="225" t="s">
        <v>3</v>
      </c>
      <c r="I26" s="226">
        <v>10</v>
      </c>
      <c r="J26" s="227">
        <f t="shared" si="1"/>
        <v>0.39930555555555552</v>
      </c>
      <c r="K26" s="228"/>
    </row>
    <row r="27" spans="1:11" ht="15.75" customHeight="1" x14ac:dyDescent="0.2">
      <c r="B27" s="66"/>
      <c r="C27" s="66"/>
      <c r="D27" s="65">
        <f t="shared" si="2"/>
        <v>15</v>
      </c>
      <c r="E27" s="67" t="s">
        <v>2</v>
      </c>
      <c r="F27" s="68" t="s">
        <v>129</v>
      </c>
      <c r="G27" s="233" t="s">
        <v>39</v>
      </c>
      <c r="H27" s="218" t="s">
        <v>3</v>
      </c>
      <c r="I27" s="69">
        <v>10</v>
      </c>
      <c r="J27" s="70">
        <f t="shared" si="1"/>
        <v>0.40624999999999994</v>
      </c>
      <c r="K27" s="72"/>
    </row>
    <row r="28" spans="1:11" ht="15.75" customHeight="1" x14ac:dyDescent="0.2">
      <c r="B28" s="43"/>
      <c r="C28" s="43"/>
      <c r="D28" s="237">
        <f t="shared" si="2"/>
        <v>16</v>
      </c>
      <c r="E28" s="225" t="s">
        <v>12</v>
      </c>
      <c r="F28" s="238" t="s">
        <v>126</v>
      </c>
      <c r="G28" s="225" t="s">
        <v>39</v>
      </c>
      <c r="H28" s="225" t="s">
        <v>3</v>
      </c>
      <c r="I28" s="226">
        <v>5</v>
      </c>
      <c r="J28" s="227">
        <f t="shared" si="1"/>
        <v>0.41319444444444436</v>
      </c>
      <c r="K28" s="228"/>
    </row>
    <row r="29" spans="1:11" ht="15.75" customHeight="1" x14ac:dyDescent="0.2">
      <c r="B29" s="66"/>
      <c r="C29" s="66"/>
      <c r="D29" s="65">
        <f t="shared" si="2"/>
        <v>17</v>
      </c>
      <c r="E29" s="67"/>
      <c r="F29" s="68" t="s">
        <v>41</v>
      </c>
      <c r="G29" s="40"/>
      <c r="H29" s="40"/>
      <c r="I29" s="69"/>
      <c r="J29" s="70">
        <f t="shared" si="1"/>
        <v>0.41666666666666657</v>
      </c>
      <c r="K29" s="72"/>
    </row>
    <row r="30" spans="1:11" ht="15.75" customHeight="1" x14ac:dyDescent="0.2">
      <c r="B30" s="43"/>
      <c r="C30" s="43"/>
      <c r="D30" s="240"/>
      <c r="E30" s="225"/>
      <c r="F30" s="225"/>
      <c r="G30" s="225"/>
      <c r="H30" s="225"/>
      <c r="I30" s="226"/>
      <c r="J30" s="227"/>
      <c r="K30" s="228"/>
    </row>
    <row r="31" spans="1:11" ht="15.75" customHeight="1" x14ac:dyDescent="0.2">
      <c r="B31" s="50"/>
      <c r="C31" s="51"/>
      <c r="D31" s="52" t="s">
        <v>6</v>
      </c>
      <c r="E31" s="52"/>
      <c r="F31" s="53" t="s">
        <v>104</v>
      </c>
      <c r="G31" s="122"/>
      <c r="H31" s="122"/>
      <c r="I31" s="122"/>
      <c r="J31" s="123"/>
      <c r="K31" s="236"/>
    </row>
    <row r="32" spans="1:11" ht="15.75" customHeight="1" x14ac:dyDescent="0.2">
      <c r="B32" s="54"/>
      <c r="C32" s="55"/>
      <c r="D32" s="56"/>
      <c r="E32" s="56"/>
      <c r="F32" s="56" t="s">
        <v>105</v>
      </c>
      <c r="G32" s="119"/>
      <c r="H32" s="119"/>
      <c r="I32" s="119"/>
      <c r="J32" s="121"/>
      <c r="K32" s="121"/>
    </row>
    <row r="33" spans="2:11" ht="15.75" customHeight="1" x14ac:dyDescent="0.2">
      <c r="B33" s="50"/>
      <c r="C33" s="57"/>
      <c r="D33" s="58"/>
      <c r="E33" s="58"/>
      <c r="F33" s="53"/>
      <c r="G33" s="122"/>
      <c r="H33" s="122"/>
      <c r="I33" s="122"/>
      <c r="J33" s="123"/>
      <c r="K33" s="123"/>
    </row>
    <row r="34" spans="2:11" ht="15.75" customHeight="1" x14ac:dyDescent="0.2">
      <c r="B34" s="32"/>
      <c r="C34" s="32"/>
      <c r="D34" s="59"/>
      <c r="E34" s="59"/>
      <c r="F34" s="56" t="s">
        <v>92</v>
      </c>
      <c r="G34" s="119"/>
      <c r="H34" s="119"/>
      <c r="I34" s="119"/>
      <c r="J34" s="121"/>
      <c r="K34" s="121"/>
    </row>
    <row r="35" spans="2:11" ht="15.75" customHeight="1" x14ac:dyDescent="0.2">
      <c r="B35" s="33"/>
      <c r="C35" s="33"/>
      <c r="D35" s="58"/>
      <c r="E35" s="58"/>
      <c r="F35" s="53" t="s">
        <v>93</v>
      </c>
      <c r="G35" s="122"/>
      <c r="H35" s="122"/>
      <c r="I35" s="122"/>
      <c r="J35" s="123"/>
      <c r="K35" s="123"/>
    </row>
    <row r="36" spans="2:11" ht="15.75" customHeight="1" x14ac:dyDescent="0.2">
      <c r="B36" s="119"/>
      <c r="C36" s="119"/>
      <c r="D36" s="120"/>
      <c r="E36" s="119"/>
      <c r="F36" s="119"/>
      <c r="G36" s="119"/>
      <c r="H36" s="119"/>
      <c r="I36" s="119"/>
      <c r="J36" s="121"/>
      <c r="K36" s="121"/>
    </row>
    <row r="37" spans="2:11" ht="15.75" customHeight="1" x14ac:dyDescent="0.2">
      <c r="B37" s="127"/>
      <c r="C37" s="535"/>
      <c r="D37" s="535"/>
      <c r="E37" s="535"/>
      <c r="F37" s="535"/>
      <c r="G37" s="535"/>
      <c r="H37" s="535"/>
      <c r="I37" s="535"/>
      <c r="J37" s="535"/>
      <c r="K37" s="535"/>
    </row>
    <row r="38" spans="2:11" ht="15.75" customHeight="1" x14ac:dyDescent="0.2">
      <c r="B38" s="60"/>
      <c r="C38" s="535"/>
      <c r="D38" s="535"/>
      <c r="E38" s="535"/>
      <c r="F38" s="535"/>
      <c r="G38" s="535"/>
      <c r="H38" s="535"/>
      <c r="I38" s="535"/>
      <c r="J38" s="535"/>
      <c r="K38" s="535"/>
    </row>
    <row r="39" spans="2:11" ht="15.75" customHeight="1" x14ac:dyDescent="0.2"/>
    <row r="40" spans="2:11" ht="15.75" customHeight="1" x14ac:dyDescent="0.2"/>
    <row r="41" spans="2:11" ht="15.75" customHeight="1" x14ac:dyDescent="0.2"/>
    <row r="42" spans="2:11" ht="15.75" customHeight="1" x14ac:dyDescent="0.2"/>
    <row r="43" spans="2:11" ht="15.75" customHeight="1" x14ac:dyDescent="0.2"/>
    <row r="44" spans="2:11" ht="15.75" customHeight="1" x14ac:dyDescent="0.2"/>
    <row r="45" spans="2:11" ht="15.75" customHeight="1" x14ac:dyDescent="0.2"/>
    <row r="46" spans="2:11" ht="15.75" customHeight="1" x14ac:dyDescent="0.2"/>
    <row r="47" spans="2:11" ht="15.75" customHeight="1" x14ac:dyDescent="0.2"/>
    <row r="48" spans="2:11" ht="15.75" customHeight="1" x14ac:dyDescent="0.2"/>
    <row r="49" spans="1:1" ht="15.75" customHeight="1" x14ac:dyDescent="0.2"/>
    <row r="50" spans="1:1" ht="15.75" customHeight="1" x14ac:dyDescent="0.2"/>
    <row r="51" spans="1:1" ht="15.75" customHeight="1" x14ac:dyDescent="0.2"/>
    <row r="52" spans="1:1" ht="15.75" customHeight="1" x14ac:dyDescent="0.2"/>
    <row r="53" spans="1:1" ht="15.75" customHeight="1" x14ac:dyDescent="0.2"/>
    <row r="54" spans="1:1" ht="15.75" customHeight="1" x14ac:dyDescent="0.2"/>
    <row r="55" spans="1:1" ht="15.75" customHeight="1" x14ac:dyDescent="0.2"/>
    <row r="56" spans="1:1" ht="15.75" customHeight="1" x14ac:dyDescent="0.2"/>
    <row r="57" spans="1:1" ht="15.75" customHeight="1" x14ac:dyDescent="0.2">
      <c r="A57" s="143"/>
    </row>
    <row r="58" spans="1:1" ht="15.75" customHeight="1" x14ac:dyDescent="0.2">
      <c r="A58" s="143"/>
    </row>
    <row r="59" spans="1:1" ht="15.75" customHeight="1" x14ac:dyDescent="0.2">
      <c r="A59" s="143"/>
    </row>
    <row r="60" spans="1:1" ht="15.75" customHeight="1" x14ac:dyDescent="0.2">
      <c r="A60" s="143"/>
    </row>
    <row r="61" spans="1:1" ht="15.75" customHeight="1" x14ac:dyDescent="0.2">
      <c r="A61" s="143"/>
    </row>
    <row r="62" spans="1:1" ht="15.75" customHeight="1" x14ac:dyDescent="0.2">
      <c r="A62" s="143"/>
    </row>
    <row r="63" spans="1:1" ht="15.75" customHeight="1" x14ac:dyDescent="0.2">
      <c r="A63" s="143"/>
    </row>
    <row r="64" spans="1:1" ht="15.75" customHeight="1" x14ac:dyDescent="0.2">
      <c r="A64" s="143"/>
    </row>
    <row r="65" spans="1:1" ht="15.75" customHeight="1" x14ac:dyDescent="0.2">
      <c r="A65" s="143"/>
    </row>
    <row r="66" spans="1:1" ht="15.75" customHeight="1" x14ac:dyDescent="0.2">
      <c r="A66" s="143"/>
    </row>
    <row r="67" spans="1:1" ht="15.75" customHeight="1" x14ac:dyDescent="0.2">
      <c r="A67" s="143"/>
    </row>
    <row r="68" spans="1:1" ht="15.75" customHeight="1" x14ac:dyDescent="0.2">
      <c r="A68" s="143"/>
    </row>
    <row r="69" spans="1:1" ht="15.75" customHeight="1" x14ac:dyDescent="0.2">
      <c r="A69" s="143"/>
    </row>
    <row r="70" spans="1:1" ht="15.75" customHeight="1" x14ac:dyDescent="0.2">
      <c r="A70" s="143"/>
    </row>
    <row r="71" spans="1:1" ht="15.75" customHeight="1" x14ac:dyDescent="0.2">
      <c r="A71" s="143"/>
    </row>
    <row r="72" spans="1:1" ht="15.75" customHeight="1" x14ac:dyDescent="0.2">
      <c r="A72" s="143"/>
    </row>
    <row r="73" spans="1:1" ht="15.75" customHeight="1" x14ac:dyDescent="0.2">
      <c r="A73" s="143"/>
    </row>
    <row r="74" spans="1:1" ht="15.75" customHeight="1" x14ac:dyDescent="0.2">
      <c r="A74" s="143"/>
    </row>
    <row r="75" spans="1:1" ht="15.75" customHeight="1" x14ac:dyDescent="0.2">
      <c r="A75" s="143"/>
    </row>
    <row r="76" spans="1:1" ht="15.75" customHeight="1" x14ac:dyDescent="0.2">
      <c r="A76" s="143"/>
    </row>
    <row r="77" spans="1:1" ht="15.75" customHeight="1" x14ac:dyDescent="0.2">
      <c r="A77" s="143"/>
    </row>
    <row r="78" spans="1:1" ht="15.75" customHeight="1" x14ac:dyDescent="0.2">
      <c r="A78" s="143"/>
    </row>
    <row r="79" spans="1:1" ht="15.75" customHeight="1" x14ac:dyDescent="0.2">
      <c r="A79" s="143"/>
    </row>
    <row r="80" spans="1:1" ht="15.75" customHeight="1" x14ac:dyDescent="0.2">
      <c r="A80" s="143"/>
    </row>
    <row r="81" spans="1:1" x14ac:dyDescent="0.2">
      <c r="A81" s="143"/>
    </row>
    <row r="82" spans="1:1" x14ac:dyDescent="0.2">
      <c r="A82" s="143"/>
    </row>
    <row r="83" spans="1:1" x14ac:dyDescent="0.2">
      <c r="A83" s="143"/>
    </row>
    <row r="84" spans="1:1" x14ac:dyDescent="0.2">
      <c r="A84" s="143"/>
    </row>
    <row r="85" spans="1:1" x14ac:dyDescent="0.2">
      <c r="A85" s="143"/>
    </row>
    <row r="86" spans="1:1" x14ac:dyDescent="0.2">
      <c r="A86" s="143"/>
    </row>
    <row r="87" spans="1:1" x14ac:dyDescent="0.2">
      <c r="A87" s="143"/>
    </row>
    <row r="88" spans="1:1" x14ac:dyDescent="0.2">
      <c r="A88" s="143"/>
    </row>
    <row r="89" spans="1:1" x14ac:dyDescent="0.2">
      <c r="A89" s="143"/>
    </row>
    <row r="90" spans="1:1" x14ac:dyDescent="0.2">
      <c r="A90" s="143"/>
    </row>
    <row r="91" spans="1:1" x14ac:dyDescent="0.2">
      <c r="A91" s="143"/>
    </row>
    <row r="92" spans="1:1" x14ac:dyDescent="0.2">
      <c r="A92" s="143"/>
    </row>
    <row r="93" spans="1:1" x14ac:dyDescent="0.2">
      <c r="A93" s="143"/>
    </row>
    <row r="94" spans="1:1" x14ac:dyDescent="0.2">
      <c r="A94" s="143"/>
    </row>
    <row r="95" spans="1:1" x14ac:dyDescent="0.2">
      <c r="A95" s="143"/>
    </row>
    <row r="96" spans="1:1" x14ac:dyDescent="0.2">
      <c r="A96" s="143"/>
    </row>
    <row r="97" spans="1:1" x14ac:dyDescent="0.2">
      <c r="A97" s="143"/>
    </row>
    <row r="98" spans="1:1" x14ac:dyDescent="0.2">
      <c r="A98" s="143"/>
    </row>
    <row r="99" spans="1:1" x14ac:dyDescent="0.2">
      <c r="A99" s="143"/>
    </row>
    <row r="100" spans="1:1" x14ac:dyDescent="0.2">
      <c r="A100" s="143"/>
    </row>
    <row r="101" spans="1:1" x14ac:dyDescent="0.2">
      <c r="A101" s="143"/>
    </row>
    <row r="102" spans="1:1" x14ac:dyDescent="0.2">
      <c r="A102" s="143"/>
    </row>
    <row r="103" spans="1:1" x14ac:dyDescent="0.2">
      <c r="A103" s="143"/>
    </row>
    <row r="104" spans="1:1" x14ac:dyDescent="0.2">
      <c r="A104" s="143"/>
    </row>
    <row r="105" spans="1:1" x14ac:dyDescent="0.2">
      <c r="A105" s="143"/>
    </row>
    <row r="106" spans="1:1" x14ac:dyDescent="0.2">
      <c r="A106" s="143"/>
    </row>
    <row r="107" spans="1:1" x14ac:dyDescent="0.2">
      <c r="A107" s="143"/>
    </row>
    <row r="108" spans="1:1" x14ac:dyDescent="0.2">
      <c r="A108" s="143"/>
    </row>
    <row r="109" spans="1:1" x14ac:dyDescent="0.2">
      <c r="A109" s="143"/>
    </row>
    <row r="110" spans="1:1" x14ac:dyDescent="0.2">
      <c r="A110" s="143"/>
    </row>
    <row r="111" spans="1:1" x14ac:dyDescent="0.2">
      <c r="A111" s="143"/>
    </row>
    <row r="112" spans="1:1" x14ac:dyDescent="0.2">
      <c r="A112" s="143"/>
    </row>
    <row r="113" spans="1:1" x14ac:dyDescent="0.2">
      <c r="A113" s="143"/>
    </row>
    <row r="114" spans="1:1" x14ac:dyDescent="0.2">
      <c r="A114" s="143"/>
    </row>
    <row r="115" spans="1:1" x14ac:dyDescent="0.2">
      <c r="A115" s="143"/>
    </row>
    <row r="116" spans="1:1" x14ac:dyDescent="0.2">
      <c r="A116" s="143"/>
    </row>
    <row r="117" spans="1:1" x14ac:dyDescent="0.2">
      <c r="A117" s="143"/>
    </row>
    <row r="118" spans="1:1" x14ac:dyDescent="0.2">
      <c r="A118" s="143"/>
    </row>
    <row r="119" spans="1:1" x14ac:dyDescent="0.2">
      <c r="A119" s="143"/>
    </row>
    <row r="120" spans="1:1" x14ac:dyDescent="0.2">
      <c r="A120" s="143"/>
    </row>
    <row r="121" spans="1:1" x14ac:dyDescent="0.2">
      <c r="A121" s="143"/>
    </row>
    <row r="122" spans="1:1" x14ac:dyDescent="0.2">
      <c r="A122" s="143"/>
    </row>
    <row r="123" spans="1:1" x14ac:dyDescent="0.2">
      <c r="A123" s="143"/>
    </row>
    <row r="124" spans="1:1" x14ac:dyDescent="0.2">
      <c r="A124" s="143"/>
    </row>
    <row r="125" spans="1:1" x14ac:dyDescent="0.2">
      <c r="A125" s="143"/>
    </row>
    <row r="126" spans="1:1" x14ac:dyDescent="0.2">
      <c r="A126" s="143"/>
    </row>
    <row r="127" spans="1:1" x14ac:dyDescent="0.2">
      <c r="A127" s="143"/>
    </row>
    <row r="128" spans="1:1" x14ac:dyDescent="0.2">
      <c r="A128" s="143"/>
    </row>
    <row r="129" spans="1:1" x14ac:dyDescent="0.2">
      <c r="A129" s="143"/>
    </row>
    <row r="130" spans="1:1" x14ac:dyDescent="0.2">
      <c r="A130" s="143"/>
    </row>
    <row r="131" spans="1:1" x14ac:dyDescent="0.2">
      <c r="A131" s="143"/>
    </row>
    <row r="132" spans="1:1" x14ac:dyDescent="0.2">
      <c r="A132" s="143"/>
    </row>
    <row r="133" spans="1:1" x14ac:dyDescent="0.2">
      <c r="A133" s="143"/>
    </row>
    <row r="134" spans="1:1" x14ac:dyDescent="0.2">
      <c r="A134" s="143"/>
    </row>
    <row r="135" spans="1:1" x14ac:dyDescent="0.2">
      <c r="A135" s="143"/>
    </row>
    <row r="136" spans="1:1" x14ac:dyDescent="0.2">
      <c r="A136" s="143"/>
    </row>
    <row r="137" spans="1:1" x14ac:dyDescent="0.2">
      <c r="A137" s="143"/>
    </row>
    <row r="138" spans="1:1" x14ac:dyDescent="0.2">
      <c r="A138" s="143"/>
    </row>
    <row r="139" spans="1:1" x14ac:dyDescent="0.2">
      <c r="A139" s="143"/>
    </row>
    <row r="140" spans="1:1" x14ac:dyDescent="0.2">
      <c r="A140" s="143"/>
    </row>
    <row r="141" spans="1:1" x14ac:dyDescent="0.2">
      <c r="A141" s="143"/>
    </row>
    <row r="142" spans="1:1" x14ac:dyDescent="0.2">
      <c r="A142" s="143"/>
    </row>
    <row r="143" spans="1:1" x14ac:dyDescent="0.2">
      <c r="A143" s="143"/>
    </row>
    <row r="144" spans="1:1" x14ac:dyDescent="0.2">
      <c r="A144" s="143"/>
    </row>
    <row r="145" spans="1:1" x14ac:dyDescent="0.2">
      <c r="A145" s="143"/>
    </row>
    <row r="146" spans="1:1" x14ac:dyDescent="0.2">
      <c r="A146" s="143"/>
    </row>
    <row r="147" spans="1:1" x14ac:dyDescent="0.2">
      <c r="A147" s="143"/>
    </row>
    <row r="148" spans="1:1" x14ac:dyDescent="0.2">
      <c r="A148" s="143"/>
    </row>
    <row r="149" spans="1:1" x14ac:dyDescent="0.2">
      <c r="A149" s="143"/>
    </row>
    <row r="150" spans="1:1" x14ac:dyDescent="0.2">
      <c r="A150" s="143"/>
    </row>
    <row r="151" spans="1:1" x14ac:dyDescent="0.2">
      <c r="A151" s="143"/>
    </row>
    <row r="152" spans="1:1" x14ac:dyDescent="0.2">
      <c r="A152" s="143"/>
    </row>
    <row r="153" spans="1:1" x14ac:dyDescent="0.2">
      <c r="A153" s="143"/>
    </row>
    <row r="154" spans="1:1" x14ac:dyDescent="0.2">
      <c r="A154" s="143"/>
    </row>
    <row r="155" spans="1:1" x14ac:dyDescent="0.2">
      <c r="A155" s="143"/>
    </row>
    <row r="156" spans="1:1" x14ac:dyDescent="0.2">
      <c r="A156" s="143"/>
    </row>
    <row r="157" spans="1:1" x14ac:dyDescent="0.2">
      <c r="A157" s="143"/>
    </row>
    <row r="158" spans="1:1" x14ac:dyDescent="0.2">
      <c r="A158" s="143"/>
    </row>
    <row r="159" spans="1:1" x14ac:dyDescent="0.2">
      <c r="A159" s="143"/>
    </row>
    <row r="160" spans="1:1" x14ac:dyDescent="0.2">
      <c r="A160" s="143"/>
    </row>
    <row r="161" spans="1:1" x14ac:dyDescent="0.2">
      <c r="A161" s="143"/>
    </row>
    <row r="162" spans="1:1" x14ac:dyDescent="0.2">
      <c r="A162" s="143"/>
    </row>
    <row r="163" spans="1:1" x14ac:dyDescent="0.2">
      <c r="A163" s="143"/>
    </row>
    <row r="164" spans="1:1" x14ac:dyDescent="0.2">
      <c r="A164" s="143"/>
    </row>
    <row r="165" spans="1:1" x14ac:dyDescent="0.2">
      <c r="A165" s="143"/>
    </row>
    <row r="166" spans="1:1" x14ac:dyDescent="0.2">
      <c r="A166" s="143"/>
    </row>
    <row r="167" spans="1:1" x14ac:dyDescent="0.2">
      <c r="A167" s="143"/>
    </row>
    <row r="168" spans="1:1" x14ac:dyDescent="0.2">
      <c r="A168" s="143"/>
    </row>
    <row r="169" spans="1:1" x14ac:dyDescent="0.2">
      <c r="A169" s="143"/>
    </row>
    <row r="170" spans="1:1" x14ac:dyDescent="0.2">
      <c r="A170" s="143"/>
    </row>
    <row r="171" spans="1:1" x14ac:dyDescent="0.2">
      <c r="A171" s="143"/>
    </row>
    <row r="172" spans="1:1" x14ac:dyDescent="0.2">
      <c r="A172" s="143"/>
    </row>
    <row r="173" spans="1:1" x14ac:dyDescent="0.2">
      <c r="A173" s="143"/>
    </row>
    <row r="174" spans="1:1" x14ac:dyDescent="0.2">
      <c r="A174" s="143"/>
    </row>
    <row r="175" spans="1:1" x14ac:dyDescent="0.2">
      <c r="A175" s="143"/>
    </row>
    <row r="176" spans="1:1" x14ac:dyDescent="0.2">
      <c r="A176" s="143"/>
    </row>
    <row r="177" spans="1:1" x14ac:dyDescent="0.2">
      <c r="A177" s="143"/>
    </row>
    <row r="178" spans="1:1" x14ac:dyDescent="0.2">
      <c r="A178" s="143"/>
    </row>
    <row r="179" spans="1:1" x14ac:dyDescent="0.2">
      <c r="A179" s="143"/>
    </row>
    <row r="180" spans="1:1" x14ac:dyDescent="0.2">
      <c r="A180" s="143"/>
    </row>
    <row r="181" spans="1:1" x14ac:dyDescent="0.2">
      <c r="A181" s="143"/>
    </row>
    <row r="182" spans="1:1" x14ac:dyDescent="0.2">
      <c r="A182" s="143"/>
    </row>
    <row r="183" spans="1:1" x14ac:dyDescent="0.2">
      <c r="A183" s="143"/>
    </row>
    <row r="184" spans="1:1" x14ac:dyDescent="0.2">
      <c r="A184" s="143"/>
    </row>
    <row r="185" spans="1:1" x14ac:dyDescent="0.2">
      <c r="A185" s="143"/>
    </row>
    <row r="186" spans="1:1" x14ac:dyDescent="0.2">
      <c r="A186" s="143"/>
    </row>
    <row r="187" spans="1:1" x14ac:dyDescent="0.2">
      <c r="A187" s="143"/>
    </row>
    <row r="188" spans="1:1" x14ac:dyDescent="0.2">
      <c r="A188" s="143"/>
    </row>
    <row r="189" spans="1:1" x14ac:dyDescent="0.2">
      <c r="A189" s="143"/>
    </row>
    <row r="190" spans="1:1" x14ac:dyDescent="0.2">
      <c r="A190" s="143"/>
    </row>
    <row r="191" spans="1:1" x14ac:dyDescent="0.2">
      <c r="A191" s="143"/>
    </row>
    <row r="192" spans="1:1" x14ac:dyDescent="0.2">
      <c r="A192" s="143"/>
    </row>
    <row r="193" spans="1:1" x14ac:dyDescent="0.2">
      <c r="A193" s="143"/>
    </row>
    <row r="194" spans="1:1" x14ac:dyDescent="0.2">
      <c r="A194" s="143"/>
    </row>
    <row r="195" spans="1:1" x14ac:dyDescent="0.2">
      <c r="A195" s="143"/>
    </row>
    <row r="196" spans="1:1" x14ac:dyDescent="0.2">
      <c r="A196" s="143"/>
    </row>
    <row r="197" spans="1:1" x14ac:dyDescent="0.2">
      <c r="A197" s="143"/>
    </row>
    <row r="198" spans="1:1" x14ac:dyDescent="0.2">
      <c r="A198" s="143"/>
    </row>
    <row r="199" spans="1:1" x14ac:dyDescent="0.2">
      <c r="A199" s="143"/>
    </row>
    <row r="200" spans="1:1" x14ac:dyDescent="0.2">
      <c r="A200" s="143"/>
    </row>
    <row r="201" spans="1:1" x14ac:dyDescent="0.2">
      <c r="A201" s="143"/>
    </row>
    <row r="202" spans="1:1" x14ac:dyDescent="0.2">
      <c r="A202" s="143"/>
    </row>
    <row r="203" spans="1:1" x14ac:dyDescent="0.2">
      <c r="A203" s="143"/>
    </row>
    <row r="204" spans="1:1" x14ac:dyDescent="0.2">
      <c r="A204" s="143"/>
    </row>
    <row r="205" spans="1:1" x14ac:dyDescent="0.2">
      <c r="A205" s="143"/>
    </row>
    <row r="206" spans="1:1" x14ac:dyDescent="0.2">
      <c r="A206" s="143"/>
    </row>
    <row r="207" spans="1:1" x14ac:dyDescent="0.2">
      <c r="A207" s="143"/>
    </row>
    <row r="208" spans="1:1" x14ac:dyDescent="0.2">
      <c r="A208" s="143"/>
    </row>
    <row r="209" spans="1:1" x14ac:dyDescent="0.2">
      <c r="A209" s="143"/>
    </row>
    <row r="210" spans="1:1" x14ac:dyDescent="0.2">
      <c r="A210" s="143"/>
    </row>
    <row r="211" spans="1:1" x14ac:dyDescent="0.2">
      <c r="A211" s="143"/>
    </row>
    <row r="212" spans="1:1" x14ac:dyDescent="0.2">
      <c r="A212" s="143"/>
    </row>
    <row r="213" spans="1:1" x14ac:dyDescent="0.2">
      <c r="A213" s="143"/>
    </row>
    <row r="214" spans="1:1" x14ac:dyDescent="0.2">
      <c r="A214" s="143"/>
    </row>
    <row r="215" spans="1:1" x14ac:dyDescent="0.2">
      <c r="A215" s="143"/>
    </row>
    <row r="216" spans="1:1" x14ac:dyDescent="0.2">
      <c r="A216" s="143"/>
    </row>
    <row r="217" spans="1:1" x14ac:dyDescent="0.2">
      <c r="A217" s="143"/>
    </row>
    <row r="218" spans="1:1" x14ac:dyDescent="0.2">
      <c r="A218" s="143"/>
    </row>
    <row r="219" spans="1:1" x14ac:dyDescent="0.2">
      <c r="A219" s="143"/>
    </row>
    <row r="220" spans="1:1" x14ac:dyDescent="0.2">
      <c r="A220" s="143"/>
    </row>
    <row r="221" spans="1:1" x14ac:dyDescent="0.2">
      <c r="A221" s="143"/>
    </row>
    <row r="222" spans="1:1" x14ac:dyDescent="0.2">
      <c r="A222" s="143"/>
    </row>
    <row r="223" spans="1:1" x14ac:dyDescent="0.2">
      <c r="A223" s="143"/>
    </row>
    <row r="224" spans="1:1" x14ac:dyDescent="0.2">
      <c r="A224" s="143"/>
    </row>
    <row r="225" spans="1:1" x14ac:dyDescent="0.2">
      <c r="A225" s="143"/>
    </row>
    <row r="226" spans="1:1" x14ac:dyDescent="0.2">
      <c r="A226" s="143"/>
    </row>
    <row r="227" spans="1:1" x14ac:dyDescent="0.2">
      <c r="A227" s="143"/>
    </row>
    <row r="228" spans="1:1" x14ac:dyDescent="0.2">
      <c r="A228" s="143"/>
    </row>
    <row r="229" spans="1:1" x14ac:dyDescent="0.2">
      <c r="A229" s="143"/>
    </row>
    <row r="230" spans="1:1" x14ac:dyDescent="0.2">
      <c r="A230" s="143"/>
    </row>
    <row r="231" spans="1:1" x14ac:dyDescent="0.2">
      <c r="A231" s="143"/>
    </row>
    <row r="232" spans="1:1" x14ac:dyDescent="0.2">
      <c r="A232" s="143"/>
    </row>
    <row r="233" spans="1:1" x14ac:dyDescent="0.2">
      <c r="A233" s="143"/>
    </row>
    <row r="234" spans="1:1" x14ac:dyDescent="0.2">
      <c r="A234" s="143"/>
    </row>
    <row r="235" spans="1:1" x14ac:dyDescent="0.2">
      <c r="A235" s="143"/>
    </row>
    <row r="236" spans="1:1" x14ac:dyDescent="0.2">
      <c r="A236" s="143"/>
    </row>
    <row r="237" spans="1:1" x14ac:dyDescent="0.2">
      <c r="A237" s="143"/>
    </row>
    <row r="238" spans="1:1" x14ac:dyDescent="0.2">
      <c r="A238" s="143"/>
    </row>
    <row r="239" spans="1:1" x14ac:dyDescent="0.2">
      <c r="A239" s="143"/>
    </row>
    <row r="240" spans="1:1" x14ac:dyDescent="0.2">
      <c r="A240" s="143"/>
    </row>
    <row r="241" spans="1:1" x14ac:dyDescent="0.2">
      <c r="A241" s="143"/>
    </row>
    <row r="242" spans="1:1" x14ac:dyDescent="0.2">
      <c r="A242" s="143"/>
    </row>
    <row r="243" spans="1:1" x14ac:dyDescent="0.2">
      <c r="A243" s="143"/>
    </row>
    <row r="244" spans="1:1" x14ac:dyDescent="0.2">
      <c r="A244" s="143"/>
    </row>
    <row r="245" spans="1:1" x14ac:dyDescent="0.2">
      <c r="A245" s="143"/>
    </row>
    <row r="246" spans="1:1" x14ac:dyDescent="0.2">
      <c r="A246" s="143"/>
    </row>
    <row r="247" spans="1:1" x14ac:dyDescent="0.2">
      <c r="A247" s="143"/>
    </row>
    <row r="248" spans="1:1" x14ac:dyDescent="0.2">
      <c r="A248" s="143"/>
    </row>
    <row r="249" spans="1:1" x14ac:dyDescent="0.2">
      <c r="A249" s="143"/>
    </row>
    <row r="250" spans="1:1" x14ac:dyDescent="0.2">
      <c r="A250" s="143"/>
    </row>
    <row r="251" spans="1:1" x14ac:dyDescent="0.2">
      <c r="A251" s="143"/>
    </row>
    <row r="252" spans="1:1" x14ac:dyDescent="0.2">
      <c r="A252" s="143"/>
    </row>
    <row r="253" spans="1:1" x14ac:dyDescent="0.2">
      <c r="A253" s="143"/>
    </row>
    <row r="254" spans="1:1" x14ac:dyDescent="0.2">
      <c r="A254" s="143"/>
    </row>
    <row r="255" spans="1:1" x14ac:dyDescent="0.2">
      <c r="A255" s="143"/>
    </row>
    <row r="256" spans="1:1" x14ac:dyDescent="0.2">
      <c r="A256" s="143"/>
    </row>
    <row r="257" spans="1:1" x14ac:dyDescent="0.2">
      <c r="A257" s="143"/>
    </row>
    <row r="258" spans="1:1" x14ac:dyDescent="0.2">
      <c r="A258" s="143"/>
    </row>
    <row r="259" spans="1:1" x14ac:dyDescent="0.2">
      <c r="A259" s="143"/>
    </row>
    <row r="260" spans="1:1" x14ac:dyDescent="0.2">
      <c r="A260" s="143"/>
    </row>
    <row r="261" spans="1:1" x14ac:dyDescent="0.2">
      <c r="A261" s="143"/>
    </row>
    <row r="262" spans="1:1" x14ac:dyDescent="0.2">
      <c r="A262" s="143"/>
    </row>
    <row r="263" spans="1:1" x14ac:dyDescent="0.2">
      <c r="A263" s="143"/>
    </row>
    <row r="264" spans="1:1" x14ac:dyDescent="0.2">
      <c r="A264" s="143"/>
    </row>
    <row r="265" spans="1:1" x14ac:dyDescent="0.2">
      <c r="A265" s="143"/>
    </row>
    <row r="266" spans="1:1" x14ac:dyDescent="0.2">
      <c r="A266" s="143"/>
    </row>
    <row r="267" spans="1:1" x14ac:dyDescent="0.2">
      <c r="A267" s="143"/>
    </row>
    <row r="268" spans="1:1" x14ac:dyDescent="0.2">
      <c r="A268" s="143"/>
    </row>
    <row r="269" spans="1:1" x14ac:dyDescent="0.2">
      <c r="A269" s="143"/>
    </row>
    <row r="270" spans="1:1" x14ac:dyDescent="0.2">
      <c r="A270" s="143"/>
    </row>
    <row r="271" spans="1:1" x14ac:dyDescent="0.2">
      <c r="A271" s="143"/>
    </row>
    <row r="272" spans="1:1" x14ac:dyDescent="0.2">
      <c r="A272" s="143"/>
    </row>
    <row r="273" spans="1:1" x14ac:dyDescent="0.2">
      <c r="A273" s="143"/>
    </row>
    <row r="274" spans="1:1" x14ac:dyDescent="0.2">
      <c r="A274" s="143"/>
    </row>
    <row r="275" spans="1:1" x14ac:dyDescent="0.2">
      <c r="A275" s="143"/>
    </row>
    <row r="276" spans="1:1" x14ac:dyDescent="0.2">
      <c r="A276" s="143"/>
    </row>
    <row r="277" spans="1:1" x14ac:dyDescent="0.2">
      <c r="A277" s="143"/>
    </row>
    <row r="278" spans="1:1" x14ac:dyDescent="0.2">
      <c r="A278" s="143"/>
    </row>
    <row r="279" spans="1:1" x14ac:dyDescent="0.2">
      <c r="A279" s="143"/>
    </row>
    <row r="280" spans="1:1" x14ac:dyDescent="0.2">
      <c r="A280" s="143"/>
    </row>
    <row r="281" spans="1:1" x14ac:dyDescent="0.2">
      <c r="A281" s="143"/>
    </row>
    <row r="282" spans="1:1" x14ac:dyDescent="0.2">
      <c r="A282" s="143"/>
    </row>
    <row r="283" spans="1:1" x14ac:dyDescent="0.2">
      <c r="A283" s="143"/>
    </row>
    <row r="284" spans="1:1" x14ac:dyDescent="0.2">
      <c r="A284" s="143"/>
    </row>
    <row r="285" spans="1:1" x14ac:dyDescent="0.2">
      <c r="A285" s="143"/>
    </row>
    <row r="286" spans="1:1" x14ac:dyDescent="0.2">
      <c r="A286" s="143"/>
    </row>
    <row r="287" spans="1:1" x14ac:dyDescent="0.2">
      <c r="A287" s="143"/>
    </row>
    <row r="288" spans="1:1" x14ac:dyDescent="0.2">
      <c r="A288" s="143"/>
    </row>
    <row r="289" spans="1:1" x14ac:dyDescent="0.2">
      <c r="A289" s="143"/>
    </row>
    <row r="290" spans="1:1" x14ac:dyDescent="0.2">
      <c r="A290" s="143"/>
    </row>
    <row r="291" spans="1:1" x14ac:dyDescent="0.2">
      <c r="A291" s="143"/>
    </row>
    <row r="292" spans="1:1" x14ac:dyDescent="0.2">
      <c r="A292" s="143"/>
    </row>
    <row r="293" spans="1:1" x14ac:dyDescent="0.2">
      <c r="A293" s="143"/>
    </row>
    <row r="294" spans="1:1" x14ac:dyDescent="0.2">
      <c r="A294" s="143"/>
    </row>
    <row r="295" spans="1:1" x14ac:dyDescent="0.2">
      <c r="A295" s="143"/>
    </row>
    <row r="296" spans="1:1" x14ac:dyDescent="0.2">
      <c r="A296" s="143"/>
    </row>
    <row r="297" spans="1:1" x14ac:dyDescent="0.2">
      <c r="A297" s="143"/>
    </row>
    <row r="298" spans="1:1" x14ac:dyDescent="0.2">
      <c r="A298" s="143"/>
    </row>
    <row r="299" spans="1:1" x14ac:dyDescent="0.2">
      <c r="A299" s="143"/>
    </row>
    <row r="300" spans="1:1" x14ac:dyDescent="0.2">
      <c r="A300" s="143"/>
    </row>
    <row r="301" spans="1:1" x14ac:dyDescent="0.2">
      <c r="A301" s="143"/>
    </row>
    <row r="302" spans="1:1" x14ac:dyDescent="0.2">
      <c r="A302" s="143"/>
    </row>
    <row r="303" spans="1:1" x14ac:dyDescent="0.2">
      <c r="A303" s="143"/>
    </row>
    <row r="304" spans="1:1" x14ac:dyDescent="0.2">
      <c r="A304" s="143"/>
    </row>
    <row r="305" spans="1:1" x14ac:dyDescent="0.2">
      <c r="A305" s="143"/>
    </row>
    <row r="306" spans="1:1" x14ac:dyDescent="0.2">
      <c r="A306" s="143"/>
    </row>
    <row r="307" spans="1:1" x14ac:dyDescent="0.2">
      <c r="A307" s="143"/>
    </row>
    <row r="308" spans="1:1" x14ac:dyDescent="0.2">
      <c r="A308" s="143"/>
    </row>
    <row r="309" spans="1:1" x14ac:dyDescent="0.2">
      <c r="A309" s="143"/>
    </row>
    <row r="310" spans="1:1" x14ac:dyDescent="0.2">
      <c r="A310" s="143"/>
    </row>
    <row r="311" spans="1:1" x14ac:dyDescent="0.2">
      <c r="A311" s="143"/>
    </row>
    <row r="312" spans="1:1" x14ac:dyDescent="0.2">
      <c r="A312" s="143"/>
    </row>
    <row r="313" spans="1:1" x14ac:dyDescent="0.2">
      <c r="A313" s="143"/>
    </row>
    <row r="314" spans="1:1" x14ac:dyDescent="0.2">
      <c r="A314" s="143"/>
    </row>
    <row r="315" spans="1:1" x14ac:dyDescent="0.2">
      <c r="A315" s="143"/>
    </row>
    <row r="316" spans="1:1" x14ac:dyDescent="0.2">
      <c r="A316" s="143"/>
    </row>
    <row r="317" spans="1:1" x14ac:dyDescent="0.2">
      <c r="A317" s="143"/>
    </row>
    <row r="318" spans="1:1" x14ac:dyDescent="0.2">
      <c r="A318" s="143"/>
    </row>
    <row r="319" spans="1:1" x14ac:dyDescent="0.2">
      <c r="A319" s="143"/>
    </row>
    <row r="320" spans="1:1" x14ac:dyDescent="0.2">
      <c r="A320" s="143"/>
    </row>
    <row r="321" spans="1:1" x14ac:dyDescent="0.2">
      <c r="A321" s="143"/>
    </row>
    <row r="322" spans="1:1" x14ac:dyDescent="0.2">
      <c r="A322" s="143"/>
    </row>
    <row r="323" spans="1:1" x14ac:dyDescent="0.2">
      <c r="A323" s="143"/>
    </row>
    <row r="324" spans="1:1" x14ac:dyDescent="0.2">
      <c r="A324" s="143"/>
    </row>
    <row r="325" spans="1:1" x14ac:dyDescent="0.2">
      <c r="A325" s="143"/>
    </row>
    <row r="326" spans="1:1" x14ac:dyDescent="0.2">
      <c r="A326" s="143"/>
    </row>
    <row r="327" spans="1:1" x14ac:dyDescent="0.2">
      <c r="A327" s="143"/>
    </row>
    <row r="328" spans="1:1" x14ac:dyDescent="0.2">
      <c r="A328" s="143"/>
    </row>
    <row r="329" spans="1:1" x14ac:dyDescent="0.2">
      <c r="A329" s="143"/>
    </row>
    <row r="330" spans="1:1" x14ac:dyDescent="0.2">
      <c r="A330" s="143"/>
    </row>
    <row r="331" spans="1:1" x14ac:dyDescent="0.2">
      <c r="A331" s="143"/>
    </row>
    <row r="332" spans="1:1" x14ac:dyDescent="0.2">
      <c r="A332" s="143"/>
    </row>
    <row r="333" spans="1:1" x14ac:dyDescent="0.2">
      <c r="A333" s="143"/>
    </row>
    <row r="334" spans="1:1" x14ac:dyDescent="0.2">
      <c r="A334" s="143"/>
    </row>
    <row r="335" spans="1:1" x14ac:dyDescent="0.2">
      <c r="A335" s="143"/>
    </row>
    <row r="336" spans="1:1" x14ac:dyDescent="0.2">
      <c r="A336" s="143"/>
    </row>
    <row r="337" spans="1:1" x14ac:dyDescent="0.2">
      <c r="A337" s="143"/>
    </row>
    <row r="338" spans="1:1" x14ac:dyDescent="0.2">
      <c r="A338" s="143"/>
    </row>
    <row r="339" spans="1:1" x14ac:dyDescent="0.2">
      <c r="A339" s="143"/>
    </row>
    <row r="340" spans="1:1" x14ac:dyDescent="0.2">
      <c r="A340" s="143"/>
    </row>
    <row r="341" spans="1:1" x14ac:dyDescent="0.2">
      <c r="A341" s="143"/>
    </row>
    <row r="342" spans="1:1" x14ac:dyDescent="0.2">
      <c r="A342" s="143"/>
    </row>
    <row r="343" spans="1:1" x14ac:dyDescent="0.2">
      <c r="A343" s="143"/>
    </row>
    <row r="344" spans="1:1" x14ac:dyDescent="0.2">
      <c r="A344" s="143"/>
    </row>
    <row r="345" spans="1:1" x14ac:dyDescent="0.2">
      <c r="A345" s="143"/>
    </row>
    <row r="346" spans="1:1" x14ac:dyDescent="0.2">
      <c r="A346" s="143"/>
    </row>
    <row r="347" spans="1:1" x14ac:dyDescent="0.2">
      <c r="A347" s="143"/>
    </row>
    <row r="348" spans="1:1" x14ac:dyDescent="0.2">
      <c r="A348" s="143"/>
    </row>
    <row r="349" spans="1:1" x14ac:dyDescent="0.2">
      <c r="A349" s="143"/>
    </row>
    <row r="350" spans="1:1" x14ac:dyDescent="0.2">
      <c r="A350" s="143"/>
    </row>
    <row r="351" spans="1:1" x14ac:dyDescent="0.2">
      <c r="A351" s="143"/>
    </row>
    <row r="352" spans="1:1" x14ac:dyDescent="0.2">
      <c r="A352" s="143"/>
    </row>
    <row r="353" spans="1:1" x14ac:dyDescent="0.2">
      <c r="A353" s="143"/>
    </row>
    <row r="354" spans="1:1" x14ac:dyDescent="0.2">
      <c r="A354" s="143"/>
    </row>
    <row r="355" spans="1:1" x14ac:dyDescent="0.2">
      <c r="A355" s="143"/>
    </row>
    <row r="356" spans="1:1" x14ac:dyDescent="0.2">
      <c r="A356" s="143"/>
    </row>
    <row r="357" spans="1:1" x14ac:dyDescent="0.2">
      <c r="A357" s="143"/>
    </row>
    <row r="358" spans="1:1" x14ac:dyDescent="0.2">
      <c r="A358" s="143"/>
    </row>
    <row r="359" spans="1:1" x14ac:dyDescent="0.2">
      <c r="A359" s="143"/>
    </row>
    <row r="360" spans="1:1" x14ac:dyDescent="0.2">
      <c r="A360" s="143"/>
    </row>
    <row r="361" spans="1:1" x14ac:dyDescent="0.2">
      <c r="A361" s="143"/>
    </row>
    <row r="362" spans="1:1" x14ac:dyDescent="0.2">
      <c r="A362" s="143"/>
    </row>
    <row r="363" spans="1:1" x14ac:dyDescent="0.2">
      <c r="A363" s="143"/>
    </row>
    <row r="364" spans="1:1" x14ac:dyDescent="0.2">
      <c r="A364" s="143"/>
    </row>
    <row r="365" spans="1:1" x14ac:dyDescent="0.2">
      <c r="A365" s="143"/>
    </row>
    <row r="366" spans="1:1" x14ac:dyDescent="0.2">
      <c r="A366" s="143"/>
    </row>
    <row r="367" spans="1:1" x14ac:dyDescent="0.2">
      <c r="A367" s="143"/>
    </row>
    <row r="368" spans="1:1" x14ac:dyDescent="0.2">
      <c r="A368" s="143"/>
    </row>
    <row r="369" spans="1:1" x14ac:dyDescent="0.2">
      <c r="A369" s="143"/>
    </row>
    <row r="370" spans="1:1" x14ac:dyDescent="0.2">
      <c r="A370" s="143"/>
    </row>
    <row r="371" spans="1:1" x14ac:dyDescent="0.2">
      <c r="A371" s="143"/>
    </row>
    <row r="372" spans="1:1" x14ac:dyDescent="0.2">
      <c r="A372" s="143"/>
    </row>
    <row r="373" spans="1:1" x14ac:dyDescent="0.2">
      <c r="A373" s="143"/>
    </row>
    <row r="374" spans="1:1" x14ac:dyDescent="0.2">
      <c r="A374" s="143"/>
    </row>
    <row r="375" spans="1:1" x14ac:dyDescent="0.2">
      <c r="A375" s="143"/>
    </row>
    <row r="376" spans="1:1" x14ac:dyDescent="0.2">
      <c r="A376" s="143"/>
    </row>
    <row r="377" spans="1:1" x14ac:dyDescent="0.2">
      <c r="A377" s="143"/>
    </row>
    <row r="378" spans="1:1" x14ac:dyDescent="0.2">
      <c r="A378" s="143"/>
    </row>
    <row r="379" spans="1:1" x14ac:dyDescent="0.2">
      <c r="A379" s="143"/>
    </row>
    <row r="380" spans="1:1" x14ac:dyDescent="0.2">
      <c r="A380" s="143"/>
    </row>
    <row r="381" spans="1:1" x14ac:dyDescent="0.2">
      <c r="A381" s="143"/>
    </row>
    <row r="382" spans="1:1" x14ac:dyDescent="0.2">
      <c r="A382" s="143"/>
    </row>
    <row r="383" spans="1:1" x14ac:dyDescent="0.2">
      <c r="A383" s="143"/>
    </row>
    <row r="384" spans="1:1" x14ac:dyDescent="0.2">
      <c r="A384" s="143"/>
    </row>
    <row r="385" spans="1:1" x14ac:dyDescent="0.2">
      <c r="A385" s="143"/>
    </row>
    <row r="386" spans="1:1" x14ac:dyDescent="0.2">
      <c r="A386" s="143"/>
    </row>
    <row r="387" spans="1:1" x14ac:dyDescent="0.2">
      <c r="A387" s="143"/>
    </row>
    <row r="388" spans="1:1" x14ac:dyDescent="0.2">
      <c r="A388" s="143"/>
    </row>
    <row r="389" spans="1:1" x14ac:dyDescent="0.2">
      <c r="A389" s="143"/>
    </row>
    <row r="390" spans="1:1" x14ac:dyDescent="0.2">
      <c r="A390" s="143"/>
    </row>
    <row r="391" spans="1:1" x14ac:dyDescent="0.2">
      <c r="A391" s="143"/>
    </row>
    <row r="392" spans="1:1" x14ac:dyDescent="0.2">
      <c r="A392" s="143"/>
    </row>
    <row r="393" spans="1:1" x14ac:dyDescent="0.2">
      <c r="A393" s="143"/>
    </row>
    <row r="394" spans="1:1" x14ac:dyDescent="0.2">
      <c r="A394" s="143"/>
    </row>
    <row r="395" spans="1:1" x14ac:dyDescent="0.2">
      <c r="A395" s="143"/>
    </row>
    <row r="396" spans="1:1" x14ac:dyDescent="0.2">
      <c r="A396" s="143"/>
    </row>
    <row r="397" spans="1:1" x14ac:dyDescent="0.2">
      <c r="A397" s="143"/>
    </row>
    <row r="398" spans="1:1" x14ac:dyDescent="0.2">
      <c r="A398" s="143"/>
    </row>
    <row r="399" spans="1:1" x14ac:dyDescent="0.2">
      <c r="A399" s="143"/>
    </row>
    <row r="400" spans="1:1" x14ac:dyDescent="0.2">
      <c r="A400" s="143"/>
    </row>
    <row r="401" spans="1:1" x14ac:dyDescent="0.2">
      <c r="A401" s="143"/>
    </row>
    <row r="402" spans="1:1" x14ac:dyDescent="0.2">
      <c r="A402" s="143"/>
    </row>
    <row r="403" spans="1:1" x14ac:dyDescent="0.2">
      <c r="A403" s="143"/>
    </row>
    <row r="404" spans="1:1" x14ac:dyDescent="0.2">
      <c r="A404" s="143"/>
    </row>
    <row r="405" spans="1:1" x14ac:dyDescent="0.2">
      <c r="A405" s="143"/>
    </row>
    <row r="406" spans="1:1" x14ac:dyDescent="0.2">
      <c r="A406" s="143"/>
    </row>
    <row r="407" spans="1:1" x14ac:dyDescent="0.2">
      <c r="A407" s="143"/>
    </row>
    <row r="408" spans="1:1" x14ac:dyDescent="0.2">
      <c r="A408" s="143"/>
    </row>
    <row r="409" spans="1:1" x14ac:dyDescent="0.2">
      <c r="A409" s="143"/>
    </row>
    <row r="410" spans="1:1" x14ac:dyDescent="0.2">
      <c r="A410" s="143"/>
    </row>
    <row r="411" spans="1:1" x14ac:dyDescent="0.2">
      <c r="A411" s="143"/>
    </row>
    <row r="412" spans="1:1" x14ac:dyDescent="0.2">
      <c r="A412" s="143"/>
    </row>
    <row r="413" spans="1:1" x14ac:dyDescent="0.2">
      <c r="A413" s="143"/>
    </row>
    <row r="414" spans="1:1" x14ac:dyDescent="0.2">
      <c r="A414" s="143"/>
    </row>
    <row r="415" spans="1:1" x14ac:dyDescent="0.2">
      <c r="A415" s="143"/>
    </row>
    <row r="416" spans="1:1" x14ac:dyDescent="0.2">
      <c r="A416" s="143"/>
    </row>
    <row r="417" spans="1:1" x14ac:dyDescent="0.2">
      <c r="A417" s="143"/>
    </row>
    <row r="418" spans="1:1" x14ac:dyDescent="0.2">
      <c r="A418" s="143"/>
    </row>
    <row r="419" spans="1:1" x14ac:dyDescent="0.2">
      <c r="A419" s="143"/>
    </row>
    <row r="420" spans="1:1" x14ac:dyDescent="0.2">
      <c r="A420" s="143"/>
    </row>
    <row r="421" spans="1:1" x14ac:dyDescent="0.2">
      <c r="A421" s="143"/>
    </row>
    <row r="422" spans="1:1" x14ac:dyDescent="0.2">
      <c r="A422" s="143"/>
    </row>
    <row r="423" spans="1:1" x14ac:dyDescent="0.2">
      <c r="A423" s="143"/>
    </row>
    <row r="424" spans="1:1" x14ac:dyDescent="0.2">
      <c r="A424" s="143"/>
    </row>
    <row r="425" spans="1:1" x14ac:dyDescent="0.2">
      <c r="A425" s="143"/>
    </row>
    <row r="426" spans="1:1" x14ac:dyDescent="0.2">
      <c r="A426" s="143"/>
    </row>
    <row r="427" spans="1:1" x14ac:dyDescent="0.2">
      <c r="A427" s="143"/>
    </row>
    <row r="428" spans="1:1" x14ac:dyDescent="0.2">
      <c r="A428" s="143"/>
    </row>
    <row r="429" spans="1:1" x14ac:dyDescent="0.2">
      <c r="A429" s="143"/>
    </row>
    <row r="430" spans="1:1" x14ac:dyDescent="0.2">
      <c r="A430" s="143"/>
    </row>
    <row r="431" spans="1:1" x14ac:dyDescent="0.2">
      <c r="A431" s="143"/>
    </row>
    <row r="432" spans="1:1" x14ac:dyDescent="0.2">
      <c r="A432" s="143"/>
    </row>
    <row r="433" spans="1:1" x14ac:dyDescent="0.2">
      <c r="A433" s="143"/>
    </row>
    <row r="434" spans="1:1" x14ac:dyDescent="0.2">
      <c r="A434" s="143"/>
    </row>
    <row r="435" spans="1:1" x14ac:dyDescent="0.2">
      <c r="A435" s="143"/>
    </row>
    <row r="436" spans="1:1" x14ac:dyDescent="0.2">
      <c r="A436" s="143"/>
    </row>
    <row r="437" spans="1:1" x14ac:dyDescent="0.2">
      <c r="A437" s="143"/>
    </row>
    <row r="438" spans="1:1" x14ac:dyDescent="0.2">
      <c r="A438" s="143"/>
    </row>
    <row r="439" spans="1:1" x14ac:dyDescent="0.2">
      <c r="A439" s="143"/>
    </row>
    <row r="440" spans="1:1" x14ac:dyDescent="0.2">
      <c r="A440" s="143"/>
    </row>
    <row r="441" spans="1:1" x14ac:dyDescent="0.2">
      <c r="A441" s="143"/>
    </row>
    <row r="442" spans="1:1" x14ac:dyDescent="0.2">
      <c r="A442" s="143"/>
    </row>
    <row r="443" spans="1:1" x14ac:dyDescent="0.2">
      <c r="A443" s="143"/>
    </row>
    <row r="444" spans="1:1" x14ac:dyDescent="0.2">
      <c r="A444" s="143"/>
    </row>
    <row r="445" spans="1:1" x14ac:dyDescent="0.2">
      <c r="A445" s="143"/>
    </row>
    <row r="446" spans="1:1" x14ac:dyDescent="0.2">
      <c r="A446" s="143"/>
    </row>
    <row r="447" spans="1:1" x14ac:dyDescent="0.2">
      <c r="A447" s="143"/>
    </row>
    <row r="448" spans="1:1" x14ac:dyDescent="0.2">
      <c r="A448" s="143"/>
    </row>
    <row r="449" spans="1:1" x14ac:dyDescent="0.2">
      <c r="A449" s="143"/>
    </row>
    <row r="450" spans="1:1" x14ac:dyDescent="0.2">
      <c r="A450" s="143"/>
    </row>
    <row r="451" spans="1:1" x14ac:dyDescent="0.2">
      <c r="A451" s="143"/>
    </row>
    <row r="452" spans="1:1" x14ac:dyDescent="0.2">
      <c r="A452" s="143"/>
    </row>
    <row r="453" spans="1:1" x14ac:dyDescent="0.2">
      <c r="A453" s="143"/>
    </row>
    <row r="454" spans="1:1" x14ac:dyDescent="0.2">
      <c r="A454" s="143"/>
    </row>
    <row r="455" spans="1:1" x14ac:dyDescent="0.2">
      <c r="A455" s="143"/>
    </row>
    <row r="456" spans="1:1" x14ac:dyDescent="0.2">
      <c r="A456" s="143"/>
    </row>
    <row r="457" spans="1:1" x14ac:dyDescent="0.2">
      <c r="A457" s="143"/>
    </row>
    <row r="458" spans="1:1" x14ac:dyDescent="0.2">
      <c r="A458" s="143"/>
    </row>
    <row r="459" spans="1:1" x14ac:dyDescent="0.2">
      <c r="A459" s="143"/>
    </row>
    <row r="460" spans="1:1" x14ac:dyDescent="0.2">
      <c r="A460" s="143"/>
    </row>
    <row r="461" spans="1:1" x14ac:dyDescent="0.2">
      <c r="A461" s="143"/>
    </row>
    <row r="462" spans="1:1" x14ac:dyDescent="0.2">
      <c r="A462" s="143"/>
    </row>
    <row r="463" spans="1:1" x14ac:dyDescent="0.2">
      <c r="A463" s="143"/>
    </row>
    <row r="464" spans="1:1" x14ac:dyDescent="0.2">
      <c r="A464" s="143"/>
    </row>
    <row r="465" spans="1:1" x14ac:dyDescent="0.2">
      <c r="A465" s="143"/>
    </row>
    <row r="466" spans="1:1" x14ac:dyDescent="0.2">
      <c r="A466" s="143"/>
    </row>
    <row r="467" spans="1:1" x14ac:dyDescent="0.2">
      <c r="A467" s="143"/>
    </row>
  </sheetData>
  <mergeCells count="6">
    <mergeCell ref="C37:K38"/>
    <mergeCell ref="C3:J3"/>
    <mergeCell ref="C4:J4"/>
    <mergeCell ref="B7:K8"/>
    <mergeCell ref="C2:K2"/>
    <mergeCell ref="B21:K22"/>
  </mergeCells>
  <phoneticPr fontId="38" type="noConversion"/>
  <pageMargins left="0.25" right="0.25" top="0.25" bottom="0.7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WNG SC Agenda</vt:lpstr>
      <vt:lpstr>JTC1</vt:lpstr>
      <vt:lpstr>REG</vt:lpstr>
      <vt:lpstr>CAC Agenda</vt:lpstr>
      <vt:lpstr>Parameters</vt:lpstr>
      <vt:lpstr>'802.11 Cover'!Print_Area</vt:lpstr>
      <vt:lpstr>'Agenda Graphic'!Print_Area</vt:lpstr>
      <vt:lpstr>'CAC Agenda'!Print_Area</vt:lpstr>
      <vt:lpstr>'Courtesy Notice'!Print_Area</vt:lpstr>
      <vt:lpstr>'JTC1'!Print_Area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2014-05-16T17:21:41Z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