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bookViews>
    <workbookView xWindow="-15" yWindow="-15" windowWidth="14520" windowHeight="7890" tabRatio="964" activeTab="5"/>
  </bookViews>
  <sheets>
    <sheet name="Title" sheetId="419" r:id="rId1"/>
    <sheet name="802.11 Cover" sheetId="20" r:id="rId2"/>
    <sheet name="Courtesy Notice" sheetId="21" r:id="rId3"/>
    <sheet name=" Agenda Graphic" sheetId="654" r:id="rId4"/>
    <sheet name="Modified Agenda Graphic" sheetId="774" r:id="rId5"/>
    <sheet name="802.11 WG Agenda" sheetId="724" r:id="rId6"/>
    <sheet name="WNG SC Agenda" sheetId="736" r:id="rId7"/>
    <sheet name="ARC SC" sheetId="746" r:id="rId8"/>
    <sheet name="JTC1" sheetId="747" r:id="rId9"/>
    <sheet name="REG" sheetId="758" r:id="rId10"/>
    <sheet name="802.24 - Smart Grid" sheetId="762" r:id="rId11"/>
    <sheet name="REVmc Agenda" sheetId="770" r:id="rId12"/>
    <sheet name="TGac Agenda" sheetId="756" r:id="rId13"/>
    <sheet name="TGad Agenda" sheetId="755" r:id="rId14"/>
    <sheet name="TGaf Agenda" sheetId="757" r:id="rId15"/>
    <sheet name="TGah Agenda" sheetId="763" r:id="rId16"/>
    <sheet name="TGai Agenda" sheetId="764" r:id="rId17"/>
    <sheet name="TGaj Agenda" sheetId="772" r:id="rId18"/>
    <sheet name="TGak Agenda" sheetId="773" r:id="rId19"/>
    <sheet name="TGaq Agenda" sheetId="767" r:id="rId20"/>
    <sheet name="CAC Agenda" sheetId="754" r:id="rId21"/>
    <sheet name="Agenda links" sheetId="745" r:id="rId22"/>
    <sheet name="References" sheetId="429" r:id="rId23"/>
    <sheet name="Sheet1" sheetId="775" r:id="rId24"/>
  </sheets>
  <definedNames>
    <definedName name="_Parse_In" localSheetId="5" hidden="1">'802.11 WG Agenda'!$H$122:$H$199</definedName>
    <definedName name="_Parse_Out" localSheetId="5" hidden="1">'802.11 WG Agenda'!#REF!</definedName>
    <definedName name="all" localSheetId="3">#REF!</definedName>
    <definedName name="all" localSheetId="11">#REF!</definedName>
    <definedName name="all" localSheetId="18">#REF!</definedName>
    <definedName name="all" localSheetId="6">#REF!</definedName>
    <definedName name="all">#REF!</definedName>
    <definedName name="cc" localSheetId="11">#REF!</definedName>
    <definedName name="cc" localSheetId="18">#REF!</definedName>
    <definedName name="cc" localSheetId="6">#REF!</definedName>
    <definedName name="cc">#REF!</definedName>
    <definedName name="circular" localSheetId="3">#REF!</definedName>
    <definedName name="circular" localSheetId="11">#REF!</definedName>
    <definedName name="circular" localSheetId="18">#REF!</definedName>
    <definedName name="circular" localSheetId="6">#REF!</definedName>
    <definedName name="circular">#REF!</definedName>
    <definedName name="FridayClosingPlenary">'802.11 WG Agenda'!$A$193:$O$372</definedName>
    <definedName name="MondayOpeningPlenary">'802.11 WG Agenda'!$A$1:$O$114</definedName>
    <definedName name="_xlnm.Print_Area" localSheetId="3">' Agenda Graphic'!$E$1:$AH$44</definedName>
    <definedName name="_xlnm.Print_Area" localSheetId="1">'802.11 Cover'!$E$1:$S$38</definedName>
    <definedName name="_xlnm.Print_Area" localSheetId="5">'802.11 WG Agenda'!$A$1:$O$371</definedName>
    <definedName name="_xlnm.Print_Area" localSheetId="10">'802.24 - Smart Grid'!$E$1:$M$9</definedName>
    <definedName name="_xlnm.Print_Area" localSheetId="7">'ARC SC'!$E$1:$N$19</definedName>
    <definedName name="_xlnm.Print_Area" localSheetId="20">'CAC Agenda'!$D$1:$N$14</definedName>
    <definedName name="_xlnm.Print_Area" localSheetId="2">'Courtesy Notice'!$D$1:$Z$49</definedName>
    <definedName name="_xlnm.Print_Area" localSheetId="8">'JTC1'!$D$1:$M$4</definedName>
    <definedName name="_xlnm.Print_Area" localSheetId="22">References!$D$1:$I$54</definedName>
    <definedName name="_xlnm.Print_Area" localSheetId="9">REG!$E$1:$M$2</definedName>
    <definedName name="_xlnm.Print_Area" localSheetId="12">'TGac Agenda'!$E$1:$M$51</definedName>
    <definedName name="_xlnm.Print_Area" localSheetId="13">'TGad Agenda'!$E$1:$M$8</definedName>
    <definedName name="_xlnm.Print_Area" localSheetId="14">'TGaf Agenda'!$E$1:$M$50</definedName>
    <definedName name="_xlnm.Print_Area" localSheetId="16">'TGai Agenda'!$E$1:$M$74</definedName>
    <definedName name="_xlnm.Print_Area" localSheetId="0">Title!$E$1:$R$27</definedName>
    <definedName name="_xlnm.Print_Area" localSheetId="6">'WNG SC Agenda'!$D$1:$M$30</definedName>
    <definedName name="Print_Area_MI" localSheetId="3">#REF!</definedName>
    <definedName name="Print_Area_MI" localSheetId="5">'802.11 WG Agenda'!#REF!</definedName>
    <definedName name="Print_Area_MI" localSheetId="11">#REF!</definedName>
    <definedName name="Print_Area_MI" localSheetId="18">#REF!</definedName>
    <definedName name="Print_Area_MI" localSheetId="6">#REF!</definedName>
    <definedName name="Print_Area_MI">#REF!</definedName>
    <definedName name="skipnav" localSheetId="1">'802.11 Cover'!#REF!</definedName>
    <definedName name="sm" localSheetId="11">#REF!</definedName>
    <definedName name="sm" localSheetId="18">#REF!</definedName>
    <definedName name="sm" localSheetId="6">#REF!</definedName>
    <definedName name="sm">#REF!</definedName>
    <definedName name="WednesdayMidWeekPlenary">'802.11 WG Agenda'!$A$115:$O$189</definedName>
    <definedName name="Z_00AABE15_45FB_42F7_A454_BE72949E7A28_.wvu.PrintArea" localSheetId="3" hidden="1">' Agenda Graphic'!#REF!</definedName>
    <definedName name="Z_00AABE15_45FB_42F7_A454_BE72949E7A28_.wvu.PrintArea" localSheetId="5" hidden="1">'802.11 WG Agenda'!$H$117:$N$199</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5" hidden="1">'802.11 WG Agenda'!$H$117:$N$199</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5" hidden="1">'802.11 WG Agenda'!$98:$101,'802.11 WG Agenda'!$103:$150,'802.11 WG Agenda'!#REF!,'802.11 WG Agenda'!#REF!</definedName>
    <definedName name="Z_20E74821_39C1_45DB_92E8_46A0E2E722B2_.wvu.PrintArea" localSheetId="3" hidden="1">' Agenda Graphic'!#REF!</definedName>
    <definedName name="Z_20E74821_39C1_45DB_92E8_46A0E2E722B2_.wvu.PrintArea" localSheetId="5" hidden="1">'802.11 WG Agenda'!$H$117:$N$199</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5" hidden="1">'802.11 WG Agenda'!#REF!,'802.11 WG Agenda'!$98:$101,'802.11 WG Agenda'!$103:$150</definedName>
    <definedName name="Z_27B78060_68E1_4A63_8B2B_C34DB2097BAE_.wvu.PrintArea" localSheetId="3" hidden="1">' Agenda Graphic'!#REF!</definedName>
    <definedName name="Z_27B78060_68E1_4A63_8B2B_C34DB2097BAE_.wvu.PrintArea" localSheetId="5" hidden="1">'802.11 WG Agenda'!$H$117:$N$199</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5" hidden="1">'802.11 WG Agenda'!#REF!</definedName>
    <definedName name="Z_471EB7C4_B2CF_4FBE_9DC9_693B69A7F9FF_.wvu.PrintArea" localSheetId="3" hidden="1">' Agenda Graphic'!#REF!</definedName>
    <definedName name="Z_471EB7C4_B2CF_4FBE_9DC9_693B69A7F9FF_.wvu.PrintArea" localSheetId="5" hidden="1">'802.11 WG Agenda'!$H$117:$N$199</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5" hidden="1">'802.11 WG Agenda'!$H$117:$N$199</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5" hidden="1">'802.11 WG Agenda'!#REF!,'802.11 WG Agenda'!$103:$150,'802.11 WG Agenda'!#REF!,'802.11 WG Agenda'!#REF!</definedName>
    <definedName name="Z_7E5ADFC7_82CA_4A70_A250_6FC82DA284DC_.wvu.PrintArea" localSheetId="3" hidden="1">' Agenda Graphic'!#REF!</definedName>
    <definedName name="Z_7E5ADFC7_82CA_4A70_A250_6FC82DA284DC_.wvu.PrintArea" localSheetId="5" hidden="1">'802.11 WG Agenda'!$H$117:$N$199</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5" hidden="1">'802.11 WG Agenda'!#REF!,'802.11 WG Agenda'!$98:$101,'802.11 WG Agenda'!#REF!,'802.11 WG Agenda'!#REF!</definedName>
    <definedName name="Z_B316FFF2_8282_4BB7_BE04_5FED6E033DE9_.wvu.PrintArea" localSheetId="3" hidden="1">' Agenda Graphic'!#REF!</definedName>
    <definedName name="Z_B316FFF2_8282_4BB7_BE04_5FED6E033DE9_.wvu.PrintArea" localSheetId="5" hidden="1">'802.11 WG Agenda'!$H$117:$N$199</definedName>
    <definedName name="Z_B316FFF2_8282_4BB7_BE04_5FED6E033DE9_.wvu.PrintArea" localSheetId="2" hidden="1">'Courtesy Notice'!$B$2:$P$35</definedName>
    <definedName name="Z_B316FFF2_8282_4BB7_BE04_5FED6E033DE9_.wvu.Rows" localSheetId="3" hidden="1">' Agenda Graphic'!#REF!</definedName>
  </definedNames>
  <calcPr calcId="145621" concurrentCalc="0"/>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workbook>
</file>

<file path=xl/calcChain.xml><?xml version="1.0" encoding="utf-8"?>
<calcChain xmlns="http://schemas.openxmlformats.org/spreadsheetml/2006/main">
  <c r="N146" i="724" l="1"/>
  <c r="N147" i="724"/>
  <c r="N148" i="724"/>
  <c r="N149" i="724"/>
  <c r="N150" i="724"/>
  <c r="N151" i="724"/>
  <c r="N152" i="724"/>
  <c r="N153" i="724"/>
  <c r="N154" i="724"/>
  <c r="N157" i="724"/>
  <c r="N158" i="724"/>
  <c r="N159" i="724"/>
  <c r="N160" i="724"/>
  <c r="N161" i="724"/>
  <c r="N162" i="724"/>
  <c r="N163" i="724"/>
  <c r="N164" i="724"/>
  <c r="N166" i="724"/>
  <c r="N167" i="724"/>
  <c r="N168" i="724"/>
  <c r="N169" i="724"/>
  <c r="N170" i="724"/>
  <c r="N171" i="724"/>
  <c r="N172" i="724"/>
  <c r="N173" i="724"/>
  <c r="N174" i="724"/>
  <c r="F160" i="724"/>
  <c r="F161" i="724"/>
  <c r="F162" i="724"/>
  <c r="F163" i="724"/>
  <c r="F164" i="724"/>
  <c r="N133" i="724"/>
  <c r="N134" i="724"/>
  <c r="N135" i="724"/>
  <c r="N136" i="724"/>
  <c r="N137" i="724"/>
  <c r="N138" i="724"/>
  <c r="N143" i="724"/>
  <c r="N144" i="724"/>
  <c r="N145" i="724"/>
  <c r="B9" i="774"/>
  <c r="Z9" i="774"/>
  <c r="U9" i="774"/>
  <c r="P9" i="774"/>
  <c r="D9" i="774"/>
  <c r="B6" i="774"/>
  <c r="B4" i="774"/>
  <c r="N107" i="724"/>
  <c r="N14" i="724"/>
  <c r="B4" i="770"/>
  <c r="B3" i="770"/>
  <c r="B4" i="20"/>
  <c r="B3" i="20"/>
  <c r="B4" i="21"/>
  <c r="B3" i="21"/>
  <c r="B4" i="654"/>
  <c r="B3" i="654"/>
  <c r="B4" i="724"/>
  <c r="B3" i="724"/>
  <c r="B4" i="736"/>
  <c r="B3" i="736"/>
  <c r="B4" i="746"/>
  <c r="B3" i="746"/>
  <c r="B4" i="747"/>
  <c r="B3" i="747"/>
  <c r="B4" i="758"/>
  <c r="B3" i="758"/>
  <c r="B4" i="762"/>
  <c r="B3" i="762"/>
  <c r="B4" i="756"/>
  <c r="B3" i="756"/>
  <c r="B4" i="755"/>
  <c r="B3" i="755"/>
  <c r="B4" i="757"/>
  <c r="B3" i="757"/>
  <c r="B4" i="763"/>
  <c r="B3" i="763"/>
  <c r="B4" i="764"/>
  <c r="B3" i="764"/>
  <c r="B4" i="772"/>
  <c r="B3" i="772"/>
  <c r="B4" i="773"/>
  <c r="B3" i="773"/>
  <c r="B4" i="767"/>
  <c r="B3" i="767"/>
  <c r="B4" i="754"/>
  <c r="B3" i="754"/>
  <c r="B4" i="429"/>
  <c r="B3" i="429"/>
  <c r="L46" i="767"/>
  <c r="L47" i="767"/>
  <c r="L48" i="767"/>
  <c r="L51" i="767"/>
  <c r="L52" i="767"/>
  <c r="L53" i="767"/>
  <c r="L54" i="767"/>
  <c r="L55" i="767"/>
  <c r="L49" i="767"/>
  <c r="L50" i="767"/>
  <c r="L35" i="767"/>
  <c r="L36" i="767"/>
  <c r="L37" i="767"/>
  <c r="L40" i="767"/>
  <c r="L41" i="767"/>
  <c r="L38" i="767"/>
  <c r="L39" i="767"/>
  <c r="L23" i="767"/>
  <c r="L24" i="767"/>
  <c r="L25" i="767"/>
  <c r="L28" i="767"/>
  <c r="L29" i="767"/>
  <c r="L26" i="767"/>
  <c r="L27" i="767"/>
  <c r="L11" i="767"/>
  <c r="L12" i="767"/>
  <c r="L13" i="767"/>
  <c r="L14" i="767"/>
  <c r="L15" i="767"/>
  <c r="L16" i="767"/>
  <c r="L17" i="767"/>
  <c r="L18" i="767"/>
  <c r="L50" i="773"/>
  <c r="L51" i="773"/>
  <c r="L52" i="773"/>
  <c r="L53" i="773"/>
  <c r="L54" i="773"/>
  <c r="L55" i="773"/>
  <c r="L56" i="773"/>
  <c r="L57" i="773"/>
  <c r="F13" i="773"/>
  <c r="F14" i="773"/>
  <c r="F15" i="773"/>
  <c r="F16" i="773"/>
  <c r="F17" i="773"/>
  <c r="F18" i="773"/>
  <c r="F19" i="773"/>
  <c r="F25" i="773"/>
  <c r="F26" i="773"/>
  <c r="F27" i="773"/>
  <c r="F28" i="773"/>
  <c r="F29" i="773"/>
  <c r="F30" i="773"/>
  <c r="F31" i="773"/>
  <c r="F37" i="773"/>
  <c r="F38" i="773"/>
  <c r="F39" i="773"/>
  <c r="F40" i="773"/>
  <c r="F41" i="773"/>
  <c r="F42" i="773"/>
  <c r="F43" i="773"/>
  <c r="F44" i="773"/>
  <c r="F50" i="773"/>
  <c r="F51" i="773"/>
  <c r="F52" i="773"/>
  <c r="F53" i="773"/>
  <c r="F54" i="773"/>
  <c r="F55" i="773"/>
  <c r="F56" i="773"/>
  <c r="F57" i="773"/>
  <c r="L37" i="773"/>
  <c r="L38" i="773"/>
  <c r="L39" i="773"/>
  <c r="L40" i="773"/>
  <c r="L41" i="773"/>
  <c r="L42" i="773"/>
  <c r="L43" i="773"/>
  <c r="L44" i="773"/>
  <c r="L25" i="773"/>
  <c r="L26" i="773"/>
  <c r="L27" i="773"/>
  <c r="L28" i="773"/>
  <c r="L29" i="773"/>
  <c r="L30" i="773"/>
  <c r="L31" i="773"/>
  <c r="L12" i="773"/>
  <c r="L13" i="773"/>
  <c r="L14" i="773"/>
  <c r="L15" i="773"/>
  <c r="L16" i="773"/>
  <c r="L17" i="773"/>
  <c r="L18" i="773"/>
  <c r="L19" i="773"/>
  <c r="M102" i="764"/>
  <c r="M103" i="764"/>
  <c r="M104" i="764"/>
  <c r="M105" i="764"/>
  <c r="M106" i="764"/>
  <c r="M107" i="764"/>
  <c r="G102" i="764"/>
  <c r="G103" i="764"/>
  <c r="G104" i="764"/>
  <c r="G105" i="764"/>
  <c r="G106" i="764"/>
  <c r="G107" i="764"/>
  <c r="M91" i="764"/>
  <c r="M92" i="764"/>
  <c r="M93" i="764"/>
  <c r="M94" i="764"/>
  <c r="M95" i="764"/>
  <c r="M96" i="764"/>
  <c r="G91" i="764"/>
  <c r="G92" i="764"/>
  <c r="G93" i="764"/>
  <c r="G94" i="764"/>
  <c r="M80" i="764"/>
  <c r="M81" i="764"/>
  <c r="M82" i="764"/>
  <c r="M83" i="764"/>
  <c r="M84" i="764"/>
  <c r="M85" i="764"/>
  <c r="G80" i="764"/>
  <c r="G81" i="764"/>
  <c r="G82" i="764"/>
  <c r="G83" i="764"/>
  <c r="M69" i="764"/>
  <c r="M70" i="764"/>
  <c r="M71" i="764"/>
  <c r="M72" i="764"/>
  <c r="G69" i="764"/>
  <c r="G70" i="764"/>
  <c r="G71" i="764"/>
  <c r="G72" i="764"/>
  <c r="M58" i="764"/>
  <c r="M59" i="764"/>
  <c r="M60" i="764"/>
  <c r="M61" i="764"/>
  <c r="G58" i="764"/>
  <c r="G59" i="764"/>
  <c r="G60" i="764"/>
  <c r="G61" i="764"/>
  <c r="M47" i="764"/>
  <c r="M48" i="764"/>
  <c r="M49" i="764"/>
  <c r="M50" i="764"/>
  <c r="M51" i="764"/>
  <c r="M52" i="764"/>
  <c r="G47" i="764"/>
  <c r="G48" i="764"/>
  <c r="G49" i="764"/>
  <c r="G50" i="764"/>
  <c r="M36" i="764"/>
  <c r="M37" i="764"/>
  <c r="M38" i="764"/>
  <c r="M39" i="764"/>
  <c r="M40" i="764"/>
  <c r="M41" i="764"/>
  <c r="G38" i="764"/>
  <c r="G36" i="764"/>
  <c r="M25" i="764"/>
  <c r="M26" i="764"/>
  <c r="M27" i="764"/>
  <c r="M28" i="764"/>
  <c r="M29" i="764"/>
  <c r="G25" i="764"/>
  <c r="G26" i="764"/>
  <c r="G27" i="764"/>
  <c r="G28" i="764"/>
  <c r="M12" i="764"/>
  <c r="M13" i="764"/>
  <c r="M14" i="764"/>
  <c r="M15" i="764"/>
  <c r="M16" i="764"/>
  <c r="M17" i="764"/>
  <c r="M60" i="763"/>
  <c r="M61" i="763"/>
  <c r="M62" i="763"/>
  <c r="M63" i="763"/>
  <c r="M64" i="763"/>
  <c r="M52" i="763"/>
  <c r="M53" i="763"/>
  <c r="M54" i="763"/>
  <c r="M55" i="763"/>
  <c r="M43" i="763"/>
  <c r="M44" i="763"/>
  <c r="M45" i="763"/>
  <c r="M46" i="763"/>
  <c r="M47" i="763"/>
  <c r="M34" i="763"/>
  <c r="M35" i="763"/>
  <c r="M36" i="763"/>
  <c r="M25" i="763"/>
  <c r="M26" i="763"/>
  <c r="M27" i="763"/>
  <c r="M12" i="763"/>
  <c r="M13" i="763"/>
  <c r="M14" i="763"/>
  <c r="M15" i="763"/>
  <c r="M16" i="763"/>
  <c r="M17" i="763"/>
  <c r="M18" i="763"/>
  <c r="M19" i="763"/>
  <c r="M79" i="757"/>
  <c r="M80" i="757"/>
  <c r="M81" i="757"/>
  <c r="M82" i="757"/>
  <c r="M83" i="757"/>
  <c r="M84" i="757"/>
  <c r="M85" i="757"/>
  <c r="G79" i="757"/>
  <c r="G80" i="757"/>
  <c r="G81" i="757"/>
  <c r="G82" i="757"/>
  <c r="G83" i="757"/>
  <c r="G84" i="757"/>
  <c r="G85" i="757"/>
  <c r="M69" i="757"/>
  <c r="M70" i="757"/>
  <c r="M71" i="757"/>
  <c r="M72" i="757"/>
  <c r="M73" i="757"/>
  <c r="G69" i="757"/>
  <c r="G70" i="757"/>
  <c r="G71" i="757"/>
  <c r="G72" i="757"/>
  <c r="G73" i="757"/>
  <c r="M59" i="757"/>
  <c r="M60" i="757"/>
  <c r="M61" i="757"/>
  <c r="M62" i="757"/>
  <c r="M63" i="757"/>
  <c r="G59" i="757"/>
  <c r="G60" i="757"/>
  <c r="G61" i="757"/>
  <c r="G62" i="757"/>
  <c r="G63" i="757"/>
  <c r="M49" i="757"/>
  <c r="M50" i="757"/>
  <c r="M51" i="757"/>
  <c r="M52" i="757"/>
  <c r="M53" i="757"/>
  <c r="G49" i="757"/>
  <c r="G50" i="757"/>
  <c r="G51" i="757"/>
  <c r="G52" i="757"/>
  <c r="G53" i="757"/>
  <c r="M38" i="757"/>
  <c r="M39" i="757"/>
  <c r="M40" i="757"/>
  <c r="M41" i="757"/>
  <c r="M42" i="757"/>
  <c r="M43" i="757"/>
  <c r="G38" i="757"/>
  <c r="G39" i="757"/>
  <c r="G40" i="757"/>
  <c r="G41" i="757"/>
  <c r="G42" i="757"/>
  <c r="G43" i="757"/>
  <c r="M22" i="757"/>
  <c r="M23" i="757"/>
  <c r="M28" i="757"/>
  <c r="M29" i="757"/>
  <c r="M30" i="757"/>
  <c r="M31" i="757"/>
  <c r="M32" i="757"/>
  <c r="G22" i="757"/>
  <c r="G23" i="757"/>
  <c r="G24" i="757"/>
  <c r="G25" i="757"/>
  <c r="G26" i="757"/>
  <c r="G27" i="757"/>
  <c r="G28" i="757"/>
  <c r="G29" i="757"/>
  <c r="G30" i="757"/>
  <c r="G31" i="757"/>
  <c r="G32" i="757"/>
  <c r="M11" i="757"/>
  <c r="M12" i="757"/>
  <c r="M24" i="757"/>
  <c r="M25" i="757"/>
  <c r="M26" i="757"/>
  <c r="M27" i="757"/>
  <c r="M13" i="757"/>
  <c r="M14" i="757"/>
  <c r="M15" i="757"/>
  <c r="M16" i="757"/>
  <c r="G11" i="757"/>
  <c r="G12" i="757"/>
  <c r="G13" i="757"/>
  <c r="G14" i="757"/>
  <c r="G15" i="757"/>
  <c r="G16" i="757"/>
  <c r="M42" i="756"/>
  <c r="M43" i="756"/>
  <c r="M44" i="756"/>
  <c r="M45" i="756"/>
  <c r="M46" i="756"/>
  <c r="M47" i="756"/>
  <c r="M48" i="756"/>
  <c r="M36" i="756"/>
  <c r="M37" i="756"/>
  <c r="M39" i="756"/>
  <c r="M38" i="756"/>
  <c r="M30" i="756"/>
  <c r="M31" i="756"/>
  <c r="M32" i="756"/>
  <c r="M33" i="756"/>
  <c r="M24" i="756"/>
  <c r="M25" i="756"/>
  <c r="M26" i="756"/>
  <c r="M27" i="756"/>
  <c r="M16" i="756"/>
  <c r="M17" i="756"/>
  <c r="M18" i="756"/>
  <c r="M19" i="756"/>
  <c r="M20" i="756"/>
  <c r="M21" i="756"/>
  <c r="M10" i="756"/>
  <c r="M11" i="756"/>
  <c r="M12" i="756"/>
  <c r="M13" i="756"/>
  <c r="G11" i="756"/>
  <c r="M66" i="770"/>
  <c r="M67" i="770"/>
  <c r="M68" i="770"/>
  <c r="M69" i="770"/>
  <c r="M70" i="770"/>
  <c r="M71" i="770"/>
  <c r="M72" i="770"/>
  <c r="G17" i="770"/>
  <c r="G18" i="770"/>
  <c r="G19" i="770"/>
  <c r="G20" i="770"/>
  <c r="G21" i="770"/>
  <c r="G22" i="770"/>
  <c r="G23" i="770"/>
  <c r="G24" i="770"/>
  <c r="G30" i="770"/>
  <c r="G31" i="770"/>
  <c r="G32" i="770"/>
  <c r="G33" i="770"/>
  <c r="G38" i="770"/>
  <c r="G39" i="770"/>
  <c r="G40" i="770"/>
  <c r="G41" i="770"/>
  <c r="G45" i="770"/>
  <c r="G46" i="770"/>
  <c r="G47" i="770"/>
  <c r="G48" i="770"/>
  <c r="G52" i="770"/>
  <c r="G53" i="770"/>
  <c r="G54" i="770"/>
  <c r="G55" i="770"/>
  <c r="G59" i="770"/>
  <c r="G60" i="770"/>
  <c r="G61" i="770"/>
  <c r="G62" i="770"/>
  <c r="G66" i="770"/>
  <c r="G67" i="770"/>
  <c r="G68" i="770"/>
  <c r="G69" i="770"/>
  <c r="G70" i="770"/>
  <c r="G71" i="770"/>
  <c r="G72" i="770"/>
  <c r="M59" i="770"/>
  <c r="M60" i="770"/>
  <c r="M61" i="770"/>
  <c r="M62" i="770"/>
  <c r="M52" i="770"/>
  <c r="M53" i="770"/>
  <c r="M54" i="770"/>
  <c r="M55" i="770"/>
  <c r="M45" i="770"/>
  <c r="M46" i="770"/>
  <c r="M47" i="770"/>
  <c r="M48" i="770"/>
  <c r="M38" i="770"/>
  <c r="M39" i="770"/>
  <c r="M40" i="770"/>
  <c r="M41" i="770"/>
  <c r="M30" i="770"/>
  <c r="M31" i="770"/>
  <c r="M32" i="770"/>
  <c r="M33" i="770"/>
  <c r="M16" i="770"/>
  <c r="M17" i="770"/>
  <c r="M18" i="770"/>
  <c r="M19" i="770"/>
  <c r="M20" i="770"/>
  <c r="M21" i="770"/>
  <c r="M22" i="770"/>
  <c r="M23" i="770"/>
  <c r="M24" i="770"/>
  <c r="G8" i="770"/>
  <c r="M10" i="758"/>
  <c r="M11" i="758"/>
  <c r="M12" i="758"/>
  <c r="M13" i="758"/>
  <c r="M14" i="758"/>
  <c r="M15" i="758"/>
  <c r="M16" i="758"/>
  <c r="M17" i="758"/>
  <c r="G10" i="758"/>
  <c r="M11" i="746"/>
  <c r="M12" i="746"/>
  <c r="M13" i="746"/>
  <c r="M14" i="746"/>
  <c r="M15" i="746"/>
  <c r="M16" i="746"/>
  <c r="M17" i="746"/>
  <c r="G11" i="746"/>
  <c r="G12" i="746"/>
  <c r="G13" i="746"/>
  <c r="G14" i="746"/>
  <c r="G15" i="746"/>
  <c r="G16" i="746"/>
  <c r="M28" i="736"/>
  <c r="M29" i="736"/>
  <c r="M30" i="736"/>
  <c r="M12" i="736"/>
  <c r="M13" i="736"/>
  <c r="M14" i="736"/>
  <c r="M15" i="736"/>
  <c r="M16" i="736"/>
  <c r="M17" i="736"/>
  <c r="M18" i="736"/>
  <c r="M19" i="736"/>
  <c r="M20" i="736"/>
  <c r="M21" i="736"/>
  <c r="M22" i="736"/>
  <c r="N205" i="724"/>
  <c r="N206" i="724"/>
  <c r="N208" i="724"/>
  <c r="N216" i="724"/>
  <c r="N217" i="724"/>
  <c r="N218" i="724"/>
  <c r="N219" i="724"/>
  <c r="N220" i="724"/>
  <c r="N221" i="724"/>
  <c r="N225" i="724"/>
  <c r="N226" i="724"/>
  <c r="N227" i="724"/>
  <c r="N228" i="724"/>
  <c r="N229" i="724"/>
  <c r="N230" i="724"/>
  <c r="N231" i="724"/>
  <c r="N232" i="724"/>
  <c r="N233" i="724"/>
  <c r="N234" i="724"/>
  <c r="N235" i="724"/>
  <c r="N236" i="724"/>
  <c r="N238" i="724"/>
  <c r="N239" i="724"/>
  <c r="N240" i="724"/>
  <c r="N241" i="724"/>
  <c r="N242" i="724"/>
  <c r="N243" i="724"/>
  <c r="N244" i="724"/>
  <c r="N245" i="724"/>
  <c r="N246" i="724"/>
  <c r="N247" i="724"/>
  <c r="N248" i="724"/>
  <c r="N249" i="724"/>
  <c r="N250" i="724"/>
  <c r="N251" i="724"/>
  <c r="N252" i="724"/>
  <c r="N253" i="724"/>
  <c r="N254" i="724"/>
  <c r="N255" i="724"/>
  <c r="N256" i="724"/>
  <c r="N257" i="724"/>
  <c r="N258" i="724"/>
  <c r="N259" i="724"/>
  <c r="N263" i="724"/>
  <c r="G149" i="724"/>
  <c r="G150" i="724"/>
  <c r="G151" i="724"/>
  <c r="G152" i="724"/>
  <c r="G153" i="724"/>
  <c r="G154" i="724"/>
  <c r="N264" i="724"/>
  <c r="N265" i="724"/>
  <c r="N266" i="724"/>
  <c r="N267" i="724"/>
  <c r="N268" i="724"/>
  <c r="N269" i="724"/>
  <c r="N272" i="724"/>
  <c r="N275" i="724"/>
  <c r="N276" i="724"/>
  <c r="N277" i="724"/>
  <c r="N278" i="724"/>
  <c r="N279" i="724"/>
  <c r="N280" i="724"/>
  <c r="N281" i="724"/>
  <c r="N282" i="724"/>
  <c r="N283" i="724"/>
  <c r="N284" i="724"/>
  <c r="N285" i="724"/>
  <c r="N286" i="724"/>
  <c r="N287" i="724"/>
  <c r="N288" i="724"/>
  <c r="N289" i="724"/>
  <c r="N290" i="724"/>
  <c r="N291" i="724"/>
  <c r="N292" i="724"/>
  <c r="N293" i="724"/>
  <c r="N294" i="724"/>
  <c r="N295" i="724"/>
  <c r="N296" i="724"/>
  <c r="N297" i="724"/>
  <c r="N298" i="724"/>
  <c r="N299" i="724"/>
  <c r="N300" i="724"/>
  <c r="N301" i="724"/>
  <c r="N302" i="724"/>
  <c r="N304" i="724"/>
  <c r="N305" i="724"/>
  <c r="N306" i="724"/>
  <c r="N307" i="724"/>
  <c r="N308" i="724"/>
  <c r="N309" i="724"/>
  <c r="N310" i="724"/>
  <c r="N311" i="724"/>
  <c r="N312" i="724"/>
  <c r="N313" i="724"/>
  <c r="N314" i="724"/>
  <c r="N315" i="724"/>
  <c r="N317" i="724"/>
  <c r="N318" i="724"/>
  <c r="N319" i="724"/>
  <c r="N320" i="724"/>
  <c r="N321" i="724"/>
  <c r="N322" i="724"/>
  <c r="N323" i="724"/>
  <c r="N324" i="724"/>
  <c r="N325" i="724"/>
  <c r="N326" i="724"/>
  <c r="N327" i="724"/>
  <c r="N328" i="724"/>
  <c r="N329" i="724"/>
  <c r="N330" i="724"/>
  <c r="N331" i="724"/>
  <c r="N332" i="724"/>
  <c r="N333" i="724"/>
  <c r="N334" i="724"/>
  <c r="N335" i="724"/>
  <c r="N336" i="724"/>
  <c r="N337" i="724"/>
  <c r="N340" i="724"/>
  <c r="N341" i="724"/>
  <c r="N342" i="724"/>
  <c r="N343" i="724"/>
  <c r="N344" i="724"/>
  <c r="N345" i="724"/>
  <c r="N346" i="724"/>
  <c r="G326" i="724"/>
  <c r="G327" i="724"/>
  <c r="G328" i="724"/>
  <c r="G329" i="724"/>
  <c r="G330" i="724"/>
  <c r="G331" i="724"/>
  <c r="G332" i="724"/>
  <c r="H329" i="724"/>
  <c r="H330" i="724"/>
  <c r="H331" i="724"/>
  <c r="H332" i="724"/>
  <c r="G333" i="724"/>
  <c r="H333" i="724"/>
  <c r="G291" i="724"/>
  <c r="G292" i="724"/>
  <c r="G293" i="724"/>
  <c r="G294" i="724"/>
  <c r="G295" i="724"/>
  <c r="G296" i="724"/>
  <c r="G297" i="724"/>
  <c r="G298" i="724"/>
  <c r="G248" i="724"/>
  <c r="G249" i="724"/>
  <c r="G250" i="724"/>
  <c r="G251" i="724"/>
  <c r="G252" i="724"/>
  <c r="G253" i="724"/>
  <c r="G254" i="724"/>
  <c r="G255" i="724"/>
  <c r="N128" i="724"/>
  <c r="N129" i="724"/>
  <c r="N131" i="724"/>
  <c r="N132" i="724"/>
  <c r="N15" i="724"/>
  <c r="N16" i="724"/>
  <c r="N17" i="724"/>
  <c r="N18" i="724"/>
  <c r="N19" i="724"/>
  <c r="N21" i="724"/>
  <c r="N23" i="724"/>
  <c r="N45" i="724"/>
  <c r="N46" i="724"/>
  <c r="N47" i="724"/>
  <c r="N48" i="724"/>
  <c r="N49" i="724"/>
  <c r="N50" i="724"/>
  <c r="N51" i="724"/>
  <c r="N52" i="724"/>
  <c r="N53" i="724"/>
  <c r="N54" i="724"/>
  <c r="N55" i="724"/>
  <c r="N56" i="724"/>
  <c r="N57" i="724"/>
  <c r="N58" i="724"/>
  <c r="N59" i="724"/>
  <c r="N60" i="724"/>
  <c r="N61" i="724"/>
  <c r="N66" i="724"/>
  <c r="N67" i="724"/>
  <c r="N68" i="724"/>
  <c r="N69" i="724"/>
  <c r="N70" i="724"/>
  <c r="N71" i="724"/>
  <c r="N72" i="724"/>
  <c r="N73" i="724"/>
  <c r="N74" i="724"/>
  <c r="N75" i="724"/>
  <c r="N77" i="724"/>
  <c r="N78" i="724"/>
  <c r="N80" i="724"/>
  <c r="N81" i="724"/>
  <c r="N82" i="724"/>
  <c r="N83" i="724"/>
  <c r="N84" i="724"/>
  <c r="N86" i="724"/>
  <c r="N87" i="724"/>
  <c r="N88" i="724"/>
  <c r="N89" i="724"/>
  <c r="N90" i="724"/>
  <c r="N91" i="724"/>
  <c r="N92" i="724"/>
  <c r="N93" i="724"/>
  <c r="N94" i="724"/>
  <c r="N95" i="724"/>
  <c r="N96" i="724"/>
  <c r="N97" i="724"/>
  <c r="N348" i="724"/>
  <c r="N349" i="724"/>
  <c r="N350" i="724"/>
  <c r="N351" i="724"/>
  <c r="N109" i="724"/>
  <c r="N111" i="724"/>
  <c r="O372" i="724"/>
  <c r="G226" i="724"/>
  <c r="G227" i="724"/>
  <c r="G228" i="724"/>
  <c r="G229" i="724"/>
  <c r="G230" i="724"/>
  <c r="G231" i="724"/>
  <c r="G87" i="724"/>
  <c r="G88" i="724"/>
  <c r="G89" i="724"/>
  <c r="G90" i="724"/>
  <c r="G91" i="724"/>
  <c r="G92" i="724"/>
  <c r="G342" i="724"/>
  <c r="G343" i="724"/>
  <c r="G344" i="724"/>
  <c r="G345" i="724"/>
  <c r="G346" i="724"/>
  <c r="G277" i="724"/>
  <c r="G278" i="724"/>
  <c r="G279" i="724"/>
  <c r="G280" i="724"/>
  <c r="G281" i="724"/>
  <c r="G312" i="724"/>
  <c r="G313" i="724"/>
  <c r="G314" i="724"/>
  <c r="G315" i="724"/>
  <c r="G46" i="724"/>
  <c r="G47" i="724"/>
  <c r="G48" i="724"/>
  <c r="G49" i="724"/>
  <c r="G50" i="724"/>
  <c r="G51" i="724"/>
  <c r="G52" i="724"/>
  <c r="G53" i="724"/>
  <c r="G54" i="724"/>
  <c r="G55" i="724"/>
  <c r="G56" i="724"/>
  <c r="G57" i="724"/>
  <c r="G58" i="724"/>
  <c r="G59" i="724"/>
  <c r="G60" i="724"/>
  <c r="G61" i="724"/>
  <c r="F177" i="724"/>
  <c r="F178" i="724"/>
  <c r="F179" i="724"/>
  <c r="G20" i="754"/>
  <c r="G21" i="754"/>
  <c r="G22" i="754"/>
  <c r="G23" i="754"/>
  <c r="G24" i="754"/>
  <c r="M19" i="754"/>
  <c r="M20" i="754"/>
  <c r="M21" i="754"/>
  <c r="M22" i="754"/>
  <c r="M23" i="754"/>
  <c r="M24" i="754"/>
  <c r="G10" i="754"/>
  <c r="G11" i="754"/>
  <c r="G12" i="754"/>
  <c r="G13" i="754"/>
  <c r="G14" i="754"/>
  <c r="M9" i="754"/>
  <c r="M10" i="754"/>
  <c r="M11" i="754"/>
  <c r="M12" i="754"/>
  <c r="M13" i="754"/>
  <c r="M14" i="754"/>
  <c r="N360" i="724"/>
  <c r="F350" i="724"/>
  <c r="F351" i="724"/>
  <c r="F352" i="724"/>
  <c r="G337" i="724"/>
  <c r="G319" i="724"/>
  <c r="G320" i="724"/>
  <c r="G321" i="724"/>
  <c r="G322" i="724"/>
  <c r="G306" i="724"/>
  <c r="G285" i="724"/>
  <c r="G286" i="724"/>
  <c r="G287" i="724"/>
  <c r="G258" i="724"/>
  <c r="G259" i="724"/>
  <c r="G240" i="724"/>
  <c r="G241" i="724"/>
  <c r="G242" i="724"/>
  <c r="G243" i="724"/>
  <c r="F209" i="724"/>
  <c r="F210" i="724"/>
  <c r="F211" i="724"/>
  <c r="F212" i="724"/>
  <c r="F213" i="724"/>
  <c r="F214" i="724"/>
  <c r="F215" i="724"/>
  <c r="F216" i="724"/>
  <c r="F217" i="724"/>
  <c r="F218" i="724"/>
  <c r="F219" i="724"/>
  <c r="F220" i="724"/>
  <c r="F221" i="724"/>
  <c r="E201" i="724"/>
  <c r="E200" i="724"/>
  <c r="E199" i="724"/>
  <c r="E196" i="724"/>
  <c r="E195" i="724"/>
  <c r="E194" i="724"/>
  <c r="N186" i="724"/>
  <c r="N188" i="724"/>
  <c r="F167" i="724"/>
  <c r="F168" i="724"/>
  <c r="F169" i="724"/>
  <c r="F170" i="724"/>
  <c r="F171" i="724"/>
  <c r="F172" i="724"/>
  <c r="F173" i="724"/>
  <c r="F174" i="724"/>
  <c r="F175" i="724"/>
  <c r="F157" i="724"/>
  <c r="F158" i="724"/>
  <c r="F159" i="724"/>
  <c r="G144" i="724"/>
  <c r="G145" i="724"/>
  <c r="F142" i="724"/>
  <c r="F132" i="724"/>
  <c r="F133" i="724"/>
  <c r="F134" i="724"/>
  <c r="F135" i="724"/>
  <c r="F136" i="724"/>
  <c r="F137" i="724"/>
  <c r="F138" i="724"/>
  <c r="E125" i="724"/>
  <c r="E124" i="724"/>
  <c r="E123" i="724"/>
  <c r="G100" i="724"/>
  <c r="G82" i="724"/>
  <c r="G83" i="724"/>
  <c r="G84" i="724"/>
  <c r="G67" i="724"/>
  <c r="G68" i="724"/>
  <c r="G69" i="724"/>
  <c r="G70" i="724"/>
  <c r="G71" i="724"/>
  <c r="G72" i="724"/>
  <c r="G73" i="724"/>
  <c r="G74" i="724"/>
  <c r="G75" i="724"/>
  <c r="G77" i="724"/>
  <c r="G78" i="724"/>
  <c r="G26" i="724"/>
  <c r="G27" i="724"/>
  <c r="E5" i="724"/>
  <c r="E119" i="724"/>
  <c r="E4" i="724"/>
  <c r="E118" i="724"/>
  <c r="E3" i="724"/>
  <c r="E117" i="724"/>
  <c r="F6" i="654"/>
  <c r="F4" i="654"/>
  <c r="N175" i="724"/>
  <c r="N176" i="724"/>
  <c r="N177" i="724"/>
  <c r="N178" i="724"/>
  <c r="N179" i="724"/>
  <c r="N181" i="724"/>
  <c r="N184" i="724"/>
  <c r="G232" i="724"/>
  <c r="G233" i="724"/>
  <c r="G234" i="724"/>
  <c r="G235" i="724"/>
  <c r="G236" i="724"/>
  <c r="N182" i="724"/>
  <c r="N183" i="724"/>
  <c r="N98" i="724"/>
  <c r="N99" i="724"/>
  <c r="N100" i="724"/>
  <c r="N101" i="724"/>
  <c r="N102" i="724"/>
  <c r="N103" i="724"/>
  <c r="N104" i="724"/>
  <c r="N105" i="724"/>
  <c r="N106" i="724"/>
  <c r="N352" i="724"/>
  <c r="N353" i="724"/>
  <c r="N354" i="724"/>
  <c r="N355" i="724"/>
  <c r="N356" i="724"/>
  <c r="N357" i="724"/>
  <c r="N358" i="724"/>
  <c r="N359" i="724"/>
  <c r="F9" i="654"/>
  <c r="T9" i="654"/>
  <c r="AD9" i="654"/>
  <c r="Y9" i="654"/>
  <c r="H9" i="654"/>
  <c r="J12" i="724"/>
  <c r="J126" i="724"/>
  <c r="J202" i="724"/>
  <c r="B4" i="745"/>
  <c r="B3" i="745"/>
</calcChain>
</file>

<file path=xl/sharedStrings.xml><?xml version="1.0" encoding="utf-8"?>
<sst xmlns="http://schemas.openxmlformats.org/spreadsheetml/2006/main" count="3628" uniqueCount="778">
  <si>
    <t>*</t>
  </si>
  <si>
    <t>Chair</t>
  </si>
  <si>
    <t>MI</t>
  </si>
  <si>
    <t>Modify and/or Approve Agenda</t>
  </si>
  <si>
    <t>All</t>
  </si>
  <si>
    <t>DT/MI</t>
  </si>
  <si>
    <t>-</t>
  </si>
  <si>
    <t xml:space="preserve"> </t>
  </si>
  <si>
    <t>Review progess</t>
  </si>
  <si>
    <t>Review progress</t>
  </si>
  <si>
    <t xml:space="preserve">OTHER ANNOUNCEMENTS - Social </t>
  </si>
  <si>
    <t>Other submissions to guide development of draft ammendment</t>
  </si>
  <si>
    <t xml:space="preserve">Forum to discuss any IEEE 802 issues related to ISO/IEC JTC1/SC6 </t>
  </si>
  <si>
    <t>Task Group ai</t>
  </si>
  <si>
    <t>Ecclesine</t>
  </si>
  <si>
    <t>TGai - Fast Initial Link Setup</t>
  </si>
  <si>
    <t>AI</t>
  </si>
  <si>
    <t>AH</t>
  </si>
  <si>
    <t>TGah  AGENDA &amp; OBJECTIVES FOR THIS SESSION</t>
  </si>
  <si>
    <t>Task Group ah</t>
  </si>
  <si>
    <t>TGah - Sub 1 GHz  (If Required)</t>
  </si>
  <si>
    <t>TGah - Sub 1 GHz   (If Required)</t>
  </si>
  <si>
    <t>Report on activities since last 802.11 session</t>
  </si>
  <si>
    <t>DT/ME</t>
  </si>
  <si>
    <t>IEEE 802.11ah MEETING CALLED TO ORDER</t>
  </si>
  <si>
    <t>Call for submissions, discussions and Approval of Agenda</t>
  </si>
  <si>
    <t>Call for submissions</t>
  </si>
  <si>
    <t>Adjurn for the week</t>
  </si>
  <si>
    <t>MI</t>
  </si>
  <si>
    <t>-</t>
  </si>
  <si>
    <t>ALL</t>
  </si>
  <si>
    <t>II</t>
  </si>
  <si>
    <t>RECESS UNTIL WEDNESDAY</t>
  </si>
  <si>
    <t>BLUETOOTH SIG</t>
  </si>
  <si>
    <t>-</t>
  </si>
  <si>
    <t>Presentation of submissions</t>
  </si>
  <si>
    <t>Halasz</t>
  </si>
  <si>
    <t>CALL FOR SECRETARY</t>
  </si>
  <si>
    <t>HALASZ</t>
  </si>
  <si>
    <t>Stephens/Ecclesine</t>
  </si>
  <si>
    <t xml:space="preserve">WORKING GROUP REPORTS:  </t>
  </si>
  <si>
    <t>DT</t>
  </si>
  <si>
    <t>MI</t>
  </si>
  <si>
    <t>II</t>
  </si>
  <si>
    <t>- Review regulatory updates</t>
  </si>
  <si>
    <t>MEETING CALL TO ORDER</t>
  </si>
  <si>
    <t>(Continued)</t>
  </si>
  <si>
    <t>TG Motions</t>
  </si>
  <si>
    <t>+</t>
  </si>
  <si>
    <t>WG PUBLICITY STATUS REPORT &amp; UPDATE</t>
  </si>
  <si>
    <t xml:space="preserve">WORKING GROUP REPORTS: </t>
  </si>
  <si>
    <t>Plan for the Friday EC</t>
  </si>
  <si>
    <t>Closing Reports</t>
  </si>
  <si>
    <t>Room requests for next meeting</t>
  </si>
  <si>
    <t>WNG MEETING CALLED TO ORDER</t>
  </si>
  <si>
    <t>Chaplin</t>
  </si>
  <si>
    <t>Motions</t>
  </si>
  <si>
    <t>TGAF TASK GROUP AGENDA &amp; OBJECTIVES FOR THIS SESSION</t>
  </si>
  <si>
    <t>IEEE 802.11 - TV White Spaces Task Group</t>
  </si>
  <si>
    <t>Task Group af</t>
  </si>
  <si>
    <t>MI</t>
  </si>
  <si>
    <t>*</t>
  </si>
  <si>
    <t>802.11ac - Very High Throughput</t>
  </si>
  <si>
    <t>Aboul-Magd</t>
  </si>
  <si>
    <t>CHAIR - Rich Kennedy (Research In Motion)</t>
  </si>
  <si>
    <t>REVIEW AND APPROVE THE AGENDA</t>
  </si>
  <si>
    <t>Review and approve any output document(s) to be sent to 802.18</t>
  </si>
  <si>
    <t>WG11 REGULATORY</t>
  </si>
  <si>
    <t>WG15 Liaison Report</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</si>
  <si>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</si>
  <si>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</si>
  <si>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</si>
  <si>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</si>
  <si>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</si>
  <si>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</si>
  <si>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</si>
  <si>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</si>
  <si>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</si>
  <si>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</si>
  <si>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</si>
  <si>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</si>
  <si>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</si>
  <si>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</si>
  <si>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</si>
  <si>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</si>
  <si>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</si>
  <si>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</si>
  <si>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</si>
  <si>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</si>
  <si>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</si>
  <si>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</si>
  <si>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</si>
  <si>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</si>
  <si>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</si>
  <si>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</si>
  <si>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</si>
  <si>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</si>
  <si>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</si>
  <si>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</si>
  <si>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</si>
  <si>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</si>
  <si>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</si>
  <si>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</si>
  <si>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</si>
  <si>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</si>
  <si>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</si>
  <si>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</si>
  <si>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</si>
  <si>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</si>
  <si>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</si>
  <si>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</si>
  <si>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</si>
  <si>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t>WORKING GROUP JOINT INTER-CHANGE SESSION FOR GROUP DISCUSSION / ALIGNMENT</t>
  </si>
  <si>
    <t>II/MI</t>
  </si>
  <si>
    <t>WIRELESS LEADERSHIP MEETING</t>
  </si>
  <si>
    <t>SOCIAL EVENING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</si>
  <si>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</si>
  <si>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</si>
  <si>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</si>
  <si>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</si>
  <si>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</si>
  <si>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</si>
  <si>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</si>
  <si>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</si>
  <si>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</si>
  <si>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</si>
  <si>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</si>
  <si>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</si>
  <si>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</si>
  <si>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</si>
  <si>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</si>
  <si>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</si>
  <si>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</si>
  <si>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</si>
  <si>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</si>
  <si>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</si>
  <si>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</si>
  <si>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</si>
  <si>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</si>
  <si>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</si>
  <si>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</si>
  <si>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</si>
  <si>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</si>
  <si>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</si>
  <si>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</si>
  <si>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</si>
  <si>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</si>
  <si>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</si>
  <si>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</si>
  <si>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</si>
  <si>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</si>
  <si>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</si>
  <si>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McCann</t>
  </si>
  <si>
    <t>TELECONFERENCES</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</si>
  <si>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</si>
  <si>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</si>
  <si>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</si>
  <si>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</si>
  <si>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</si>
  <si>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</si>
  <si>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</si>
  <si>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</si>
  <si>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</si>
  <si>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</si>
  <si>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</si>
  <si>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</si>
  <si>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</si>
  <si>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</si>
  <si>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</si>
  <si>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</si>
  <si>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</si>
  <si>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</si>
  <si>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</si>
  <si>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</si>
  <si>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</si>
  <si>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</si>
  <si>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</si>
  <si>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</si>
  <si>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</si>
  <si>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</si>
  <si>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</si>
  <si>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</si>
  <si>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</si>
  <si>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</si>
  <si>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</si>
  <si>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</si>
  <si>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</si>
  <si>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</si>
  <si>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</si>
  <si>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</si>
  <si>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</si>
  <si>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</si>
  <si>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</si>
  <si>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</si>
  <si>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</si>
  <si>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</si>
  <si>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</si>
  <si>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</si>
  <si>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</si>
  <si>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</si>
  <si>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</si>
  <si>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</si>
  <si>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</si>
  <si>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</si>
  <si>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</si>
  <si>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</si>
  <si>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</si>
  <si>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</si>
  <si>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</si>
  <si>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13:30-15:30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</si>
  <si>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</si>
  <si>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</si>
  <si>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</si>
  <si>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</si>
  <si>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</si>
  <si>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</si>
  <si>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</si>
  <si>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</si>
  <si>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</si>
  <si>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</si>
  <si>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</si>
  <si>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</si>
  <si>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</si>
  <si>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</si>
  <si>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</si>
  <si>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</si>
  <si>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</si>
  <si>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</si>
  <si>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</si>
  <si>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</si>
  <si>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</si>
  <si>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</si>
  <si>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</si>
  <si>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</si>
  <si>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</si>
  <si>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</si>
  <si>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</si>
  <si>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</si>
  <si>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</si>
  <si>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</si>
  <si>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</si>
  <si>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</si>
  <si>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</si>
  <si>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</si>
  <si>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</si>
  <si>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Working Group</t>
  </si>
  <si>
    <t>ARC</t>
  </si>
  <si>
    <t>email: bkraemer@ieee.org</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</si>
  <si>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</si>
  <si>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</si>
  <si>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</si>
  <si>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</si>
  <si>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</si>
  <si>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</si>
  <si>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</si>
  <si>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</si>
  <si>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</si>
  <si>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</si>
  <si>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</si>
  <si>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</si>
  <si>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</si>
  <si>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</si>
  <si>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</si>
  <si>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</si>
  <si>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</si>
  <si>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</si>
  <si>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</si>
  <si>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</si>
  <si>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</si>
  <si>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</si>
  <si>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Bruce Kraemer - Chair, IEEE 802.11 WLANs Working Group</t>
  </si>
  <si>
    <t>bkraemer@ieee.org</t>
  </si>
  <si>
    <t>Plan for the week</t>
  </si>
  <si>
    <t>JTC1</t>
  </si>
  <si>
    <t>WG CHAIR - Bruce Kraemer (Marvell)</t>
  </si>
  <si>
    <t>Bruce Kraemer, Chair, IEEE 802.11 WLANs Working Group</t>
  </si>
  <si>
    <t>Bruce Kraemer - Marvell Semiconductor, Inc</t>
  </si>
  <si>
    <t>+1 (321) 751-3988</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</si>
  <si>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</si>
  <si>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</si>
  <si>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</si>
  <si>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</si>
  <si>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</si>
  <si>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</si>
  <si>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</si>
  <si>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</si>
  <si>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OLD BUSINESS - Motions brought forward on behalf of Group</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</si>
  <si>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</si>
  <si>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</si>
  <si>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</si>
  <si>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</si>
  <si>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</si>
  <si>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</si>
  <si>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</si>
  <si>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</si>
  <si>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</si>
  <si>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</si>
  <si>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</si>
  <si>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</si>
  <si>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</si>
  <si>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</si>
  <si>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</si>
  <si>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 xml:space="preserve"> - </t>
  </si>
  <si>
    <t>Recess</t>
  </si>
  <si>
    <t>ME</t>
  </si>
  <si>
    <t>All agenda items are General Orders, i.e. time is not fixed, unless otherwise noted</t>
  </si>
  <si>
    <t>* - consent agenda</t>
  </si>
  <si>
    <t>+ - special order, i.e. fixed time</t>
  </si>
  <si>
    <t>ME - Motion, External        MI - Motion, Internal</t>
  </si>
  <si>
    <t>DT- Discussion Topic           II - Information Item</t>
  </si>
  <si>
    <t>Meeting Call To Order</t>
  </si>
  <si>
    <t>Chair's Welcome, Status Update and Review of Objectives for the Session</t>
  </si>
  <si>
    <t>Approve or Modify Agenda</t>
  </si>
  <si>
    <t>Old Business</t>
  </si>
  <si>
    <t>New Business</t>
  </si>
  <si>
    <t xml:space="preserve">Adjourn </t>
  </si>
  <si>
    <t>Presentation</t>
  </si>
  <si>
    <t>Presentations</t>
  </si>
  <si>
    <t>IEEE IP Statement</t>
  </si>
  <si>
    <t>TGAD TASK GROUP AGENDA &amp; OBJECTIVES FOR THIS SESSION</t>
  </si>
  <si>
    <t>IEEE 802.11 - Very High Throughput 60 GHz Task Group</t>
  </si>
  <si>
    <t>TASK GROUP AC OBJECTIVES FOR THIS SESSION</t>
  </si>
  <si>
    <t>CHAIR - Osama Aboul-Magd</t>
  </si>
  <si>
    <t>TGac - VHT &lt;6GHz</t>
  </si>
  <si>
    <t>ABOUL-MADG</t>
  </si>
  <si>
    <t>TGac  (If Required)</t>
  </si>
  <si>
    <t>ABOUL-MAGD</t>
  </si>
  <si>
    <t>WG SECRETARY - STEPHEN MCCANN (RIM)</t>
  </si>
  <si>
    <t xml:space="preserve"> Patent Policy Slides</t>
  </si>
  <si>
    <t>Other Guidelines</t>
  </si>
  <si>
    <t>Start
 Time</t>
  </si>
  <si>
    <r>
      <t>WG REFLECTOR REQUESTS FROM MEMBERS</t>
    </r>
    <r>
      <rPr>
        <sz val="10"/>
        <rFont val="Arial"/>
        <family val="2"/>
      </rPr>
      <t/>
    </r>
  </si>
  <si>
    <t>TGad - VHT  60GHz</t>
  </si>
  <si>
    <t>AC</t>
  </si>
  <si>
    <t>REG</t>
  </si>
  <si>
    <t>CHAIR - Clint Chaplin (Samsung Electronics)</t>
  </si>
  <si>
    <t xml:space="preserve">Joint meetings </t>
  </si>
  <si>
    <t>TGaf - TV White Space</t>
  </si>
  <si>
    <t>Smart Grid</t>
  </si>
  <si>
    <t>Unscheduled Time</t>
  </si>
  <si>
    <t>STUDY GROUP MOTIONS:</t>
  </si>
  <si>
    <t>LIAISON REPORTS:</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</si>
  <si>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</si>
  <si>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</si>
  <si>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</si>
  <si>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</si>
  <si>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</si>
  <si>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STANDING COMMITTEE MOTIONS:</t>
  </si>
  <si>
    <t>Smt Grid</t>
  </si>
  <si>
    <t>AF</t>
  </si>
  <si>
    <t>INDIVIDUAL MOTIONS:</t>
  </si>
  <si>
    <t>ECCLESINE</t>
  </si>
  <si>
    <t xml:space="preserve">To Be Read &amp; Reviewed:  </t>
  </si>
  <si>
    <t>MANO</t>
  </si>
  <si>
    <t>802 ARCHITECTURE Status Report</t>
  </si>
  <si>
    <t>SPECIAL BUSINESS</t>
  </si>
  <si>
    <t>Completion time</t>
  </si>
  <si>
    <t>TGah - Sub 1 GHz</t>
  </si>
  <si>
    <r>
      <t>WG OFFICIAL TIMELINE CHART</t>
    </r>
    <r>
      <rPr>
        <b/>
        <sz val="12"/>
        <rFont val="Arial"/>
        <family val="2"/>
      </rPr>
      <t xml:space="preserve"> PLANNING</t>
    </r>
    <r>
      <rPr>
        <sz val="10"/>
        <rFont val="Arial"/>
        <family val="2"/>
      </rPr>
      <t/>
    </r>
  </si>
  <si>
    <t>Continue work on 802 Overview and Architecture document</t>
  </si>
  <si>
    <t>Consider other 802.11 Architecture discussions</t>
  </si>
  <si>
    <t>Call Meeting to Order</t>
  </si>
  <si>
    <t>Editor Report</t>
  </si>
  <si>
    <t>TG Motions and Presentations</t>
  </si>
  <si>
    <t xml:space="preserve"> TGac Meetings</t>
  </si>
  <si>
    <t>Ad Hoc Groups Reports and Pre-Motions</t>
  </si>
  <si>
    <t>Telecons and Ad Hoc meetings</t>
  </si>
  <si>
    <t>Review and Vote on Comment Resolutions</t>
  </si>
  <si>
    <t>Specification framework submissions</t>
  </si>
  <si>
    <t>Next Meeting reminder</t>
  </si>
  <si>
    <t>SHERLOCK</t>
  </si>
  <si>
    <t>Future Venues</t>
  </si>
  <si>
    <t>JTC1 SC AGENDA &amp; OBJECTIVES FOR THIS SESSION</t>
  </si>
  <si>
    <t>Regulatory SC  AGENDA &amp; OBJECTIVES FOR THIS SESSION</t>
  </si>
  <si>
    <t>WG21 Liaison Report</t>
  </si>
  <si>
    <t>Standing</t>
  </si>
  <si>
    <t>Committees</t>
  </si>
  <si>
    <t>TASK</t>
  </si>
  <si>
    <t>GROUPS</t>
  </si>
  <si>
    <t>Study</t>
  </si>
  <si>
    <t>Groups</t>
  </si>
  <si>
    <t>Review IEEE 802 &amp; 802.11 Policies and Rules</t>
  </si>
  <si>
    <t>Call for Essential Patents</t>
  </si>
  <si>
    <t>CHAIR - ANDREW MYLES (Cisco)</t>
  </si>
  <si>
    <t>REVIEW IEEE/802 &amp; 802.11 POLICIES and SC RULES</t>
  </si>
  <si>
    <t>Comment Resolution and Straw Polls</t>
  </si>
  <si>
    <t>:</t>
  </si>
  <si>
    <t>Recess until Tuesday at 13:30</t>
  </si>
  <si>
    <t>Wednesday Topics</t>
  </si>
  <si>
    <t>5488 Marvell Lane, Santa Clara, CA, 95054</t>
  </si>
  <si>
    <t>O &amp; A</t>
  </si>
  <si>
    <t>CHAIR - James Gilb           Vice Chair - Tim Godfrey</t>
  </si>
  <si>
    <t>Review Smart Grid Requirements and implications to 802  standard specifications</t>
  </si>
  <si>
    <t>802
Activities</t>
  </si>
  <si>
    <t>Update on teleconfernce activities</t>
  </si>
  <si>
    <t>Other topics for future discussion</t>
  </si>
  <si>
    <t>EXCTING global regulatory summaries!</t>
  </si>
  <si>
    <t>Presentations and Straw Polls</t>
  </si>
  <si>
    <t>TG Meeting Call to Order</t>
  </si>
  <si>
    <t>Chair's Status Update &amp; Review of IEEE 802 &amp; 802.11 Policies and Procedures (IP, Voting, Robert's Rules, etc)</t>
  </si>
  <si>
    <t>Draft text submissions</t>
  </si>
  <si>
    <t>Recess until Tuesday at 16:00</t>
  </si>
  <si>
    <t>IEEE 802.11ah Ad Hoc MEETINGs CALLED TO ORDER</t>
  </si>
  <si>
    <t>Coffee Break</t>
  </si>
  <si>
    <t>ROSDAHL/ROLFE</t>
  </si>
  <si>
    <t>HAMILTON</t>
  </si>
  <si>
    <t>Address: 10871 N 5750 W, Highland, Utah, 84003</t>
  </si>
  <si>
    <t>Phone: +1 (801) 492-4023</t>
  </si>
  <si>
    <t>MC</t>
  </si>
  <si>
    <t>802.24 Smart Grid AGENDA &amp; OBJECTIVES FOR THIS SESSION</t>
  </si>
  <si>
    <t>Rosdahl</t>
  </si>
  <si>
    <t>TG-REVmc - ACCUMULATED MAINTENANCE CHANGES</t>
  </si>
  <si>
    <t>NM</t>
  </si>
  <si>
    <t>REVmc</t>
  </si>
  <si>
    <t>Sub 1 GHz</t>
  </si>
  <si>
    <t>Stephens</t>
  </si>
  <si>
    <t>Recess until Tuesday</t>
  </si>
  <si>
    <t>Task Group REVmc</t>
  </si>
  <si>
    <t>Task Group aj</t>
  </si>
  <si>
    <t>IEEE 802.11 WG 
CLOSING PLENARY</t>
  </si>
  <si>
    <t>Stephens / ALL</t>
  </si>
  <si>
    <t>REVmc - Revision/Maintainance</t>
  </si>
  <si>
    <t>REVmc (if Required)</t>
  </si>
  <si>
    <t>WG11 REGULATORY (If Required)</t>
  </si>
  <si>
    <t>ARC SC  (If Required)</t>
  </si>
  <si>
    <t>REVmc (If Required)</t>
  </si>
  <si>
    <t>TGai - Fast Initial Link Setup (If Required)</t>
  </si>
  <si>
    <t>TGaj - China Mill-meter Wave (If Required)</t>
  </si>
  <si>
    <t xml:space="preserve">Next Meetings: </t>
  </si>
  <si>
    <t>WG TECHNICAL EDITOR  (If Required)</t>
  </si>
  <si>
    <t>REVIEW AND APPROVE PREVIOUS MINUTES</t>
  </si>
  <si>
    <t>Review of major decisions from previous meeting</t>
  </si>
  <si>
    <t>Technical Editor - Adrian Stephens (Intel)</t>
  </si>
  <si>
    <t>Review and process work items for maintenance/revision of the Standard</t>
  </si>
  <si>
    <t xml:space="preserve">APPROVE OR MODIFY AGENDA </t>
  </si>
  <si>
    <t>Review Plan of Record and Amendment Timelines</t>
  </si>
  <si>
    <t>Amendment incorporation into next draft</t>
  </si>
  <si>
    <t>Editor's report</t>
  </si>
  <si>
    <t>Comment Resolution</t>
  </si>
  <si>
    <t xml:space="preserve">Presentations </t>
  </si>
  <si>
    <t xml:space="preserve">Review Plan of Record and Amendment Timelines </t>
  </si>
  <si>
    <t xml:space="preserve">New Business </t>
  </si>
  <si>
    <t>Call for Submissions and Essential Patents</t>
  </si>
  <si>
    <t>Adjourn for the week</t>
  </si>
  <si>
    <t>CHAIR - Dave Halasz (Motorola Mobility)</t>
  </si>
  <si>
    <t xml:space="preserve">DT </t>
  </si>
  <si>
    <t>Discuss teleconferences &amp; Timeline</t>
  </si>
  <si>
    <t>TGAI (Fast Initial Link Setup)- AGENDA &amp; OBJECTIVES FOR THIS SESSION</t>
    <phoneticPr fontId="23" type="noConversion"/>
  </si>
  <si>
    <t>CHAIR  - Hiroshi Mano (ATRD Root,Lab)</t>
    <phoneticPr fontId="23" type="noConversion"/>
  </si>
  <si>
    <t>Modify and approve Agenda</t>
  </si>
  <si>
    <t>IEEE IP Statement and required notices</t>
  </si>
  <si>
    <t>Comment resolutions</t>
  </si>
  <si>
    <t>Continue comment resolutions</t>
  </si>
  <si>
    <t>- Action items</t>
  </si>
  <si>
    <t>CHAIR - Eldad Perahia / VICE-CHAIR - James Yee / Editor - Carlos Cordeiro</t>
  </si>
  <si>
    <t xml:space="preserve">Check with new 802.24 Website -- </t>
  </si>
  <si>
    <t>Jon Rosdahl - Vice-Chair IEEE 802.11 WLANS Working Group</t>
  </si>
  <si>
    <t>jrosdahl@ieee.org</t>
  </si>
  <si>
    <t>Adrian Stephens - Vice-Chair IEEE 802.11 WLANS Working Group</t>
  </si>
  <si>
    <t>adrian.p.stephens@intel.com</t>
  </si>
  <si>
    <t>total motions</t>
  </si>
  <si>
    <t>TGaj - CMMW</t>
  </si>
  <si>
    <t>EASTLAKE</t>
  </si>
  <si>
    <t>Plan for Awards for March 2013</t>
  </si>
  <si>
    <t>TGaj - China Milli-meter Wave</t>
  </si>
  <si>
    <t>JTC1 (If Required)</t>
  </si>
  <si>
    <t>TASK GROUP MC AGENDA &amp; OBJECTIVES FOR THIS SESSION</t>
  </si>
  <si>
    <t>IEEE 802.11mc Revision - Accumulated  Maintenance Changes</t>
  </si>
  <si>
    <t>stds-802-11@listserv.ieee.org</t>
  </si>
  <si>
    <t>stds-802-11-tgm@listserv.ieee.org</t>
  </si>
  <si>
    <t>stds-802-11-tgac@listserv.ieee.org</t>
  </si>
  <si>
    <t>stds-802-11-tgad@listserv.ieee.org</t>
  </si>
  <si>
    <t>stds-802-11-tgaf@listserv.ieee.org</t>
  </si>
  <si>
    <t>stds-802-11-tgah@listserv.ieee.org</t>
  </si>
  <si>
    <t>stds-802-11-tgai@listserv.ieee.org</t>
  </si>
  <si>
    <t>stds-802-11-tgaj@listserv.ieee.org</t>
  </si>
  <si>
    <t>KRAEMER</t>
  </si>
  <si>
    <t>KRAEMER / ALL</t>
  </si>
  <si>
    <t>AJ</t>
  </si>
  <si>
    <r>
      <t xml:space="preserve">  Xiaoming Peng (I</t>
    </r>
    <r>
      <rPr>
        <b/>
        <vertAlign val="superscript"/>
        <sz val="12"/>
        <color indexed="8"/>
        <rFont val="Arial"/>
        <family val="2"/>
      </rPr>
      <t>2</t>
    </r>
    <r>
      <rPr>
        <b/>
        <sz val="12"/>
        <color indexed="8"/>
        <rFont val="Arial"/>
        <family val="2"/>
      </rPr>
      <t>R)</t>
    </r>
  </si>
  <si>
    <t>802.11aj - China MilliMeter Wave (CMMW)</t>
  </si>
  <si>
    <t xml:space="preserve"> Task Group 802.11AJ AGENDA &amp; OBJECTIVES FOR THIS SESSION</t>
  </si>
  <si>
    <t>Recess until Thursday 08:00</t>
  </si>
  <si>
    <t>Initial presentations</t>
  </si>
  <si>
    <t>Recess until Wednesday</t>
  </si>
  <si>
    <t>JTC1  ad hoc Meeting Call To Order</t>
  </si>
  <si>
    <t>Select secretary for session</t>
  </si>
  <si>
    <t>Roll Call</t>
  </si>
  <si>
    <t>Review IEEE 802 Policies and Rules</t>
  </si>
  <si>
    <t xml:space="preserve">Chair's Update </t>
  </si>
  <si>
    <t>Approve Agenda</t>
  </si>
  <si>
    <t>Approve previous minutes</t>
  </si>
  <si>
    <t>Review goals of JTC1 ad hoc</t>
  </si>
  <si>
    <t>?</t>
  </si>
  <si>
    <t>Consider other matters</t>
  </si>
  <si>
    <t>Consider any motions</t>
  </si>
  <si>
    <t>Robert Stacey</t>
  </si>
  <si>
    <t>Chair  - Dorothy Stanley (Aruba Networks)</t>
  </si>
  <si>
    <t>Vice Chair (Issues Tracker) - Mark Hamilton (Polycom)</t>
  </si>
  <si>
    <t>Vice Chair/Secretary - Jon Rosdahl (CSR)</t>
  </si>
  <si>
    <t>Announcements, Status</t>
  </si>
  <si>
    <t>Review and Approve the comment spreadsheet</t>
  </si>
  <si>
    <t>Review and Approve speculative draft D2.1</t>
  </si>
  <si>
    <t>Review of IEEE 802 &amp; 802.11 Policies and Procedures (IP, Voting, Previous minutes, etc)</t>
  </si>
  <si>
    <t>Status update on 802.11ak/802.1Qbz on "802.11 bridging"</t>
  </si>
  <si>
    <t>MEETING CALLED TO ORDER</t>
    <phoneticPr fontId="22" type="noConversion"/>
  </si>
  <si>
    <t>Modify and/or Approve Agenda</t>
    <phoneticPr fontId="22" type="noConversion"/>
  </si>
  <si>
    <t>DT/MI</t>
    <phoneticPr fontId="22" type="noConversion"/>
  </si>
  <si>
    <t>Presentation of submissions</t>
    <phoneticPr fontId="22" type="noConversion"/>
  </si>
  <si>
    <t>KRAEMER/ALL</t>
  </si>
  <si>
    <t>SCHEDULED LUNCH BREAK</t>
  </si>
  <si>
    <t xml:space="preserve">PREDICTED RECESS FOR LUNCH </t>
  </si>
  <si>
    <t xml:space="preserve">WFA - WI-FI ALLIANCE </t>
  </si>
  <si>
    <t>McCANN</t>
  </si>
  <si>
    <t>Meeting Registration</t>
  </si>
  <si>
    <t>IEEE Staff attendees</t>
  </si>
  <si>
    <t xml:space="preserve">Breakfast, Breaks, Social, Other Special Events </t>
  </si>
  <si>
    <t>802.24 Smart Grid meetings</t>
  </si>
  <si>
    <t>TVWS in Japan</t>
  </si>
  <si>
    <t>HARADA</t>
  </si>
  <si>
    <t xml:space="preserve">IEEE 802.18 RADIO REGULATORY TAG  </t>
  </si>
  <si>
    <t>Call for 802.24 liaison</t>
  </si>
  <si>
    <t xml:space="preserve">Combined 802.11 WG January  2012  Plenary Session Agenda including 
Standing Committees, Task Groups, Study Groups, and Ad-Hoc Groups </t>
  </si>
  <si>
    <t>AD</t>
  </si>
  <si>
    <t>AK</t>
  </si>
  <si>
    <t>AQ</t>
  </si>
  <si>
    <t>Task Group ak</t>
  </si>
  <si>
    <t>Task Group aq</t>
  </si>
  <si>
    <t>stds-802-11-tgak@listserv.ieee.org</t>
  </si>
  <si>
    <t>stds-802-11-tgaq@listserv.ieee.org</t>
  </si>
  <si>
    <t>1.2.1</t>
  </si>
  <si>
    <t>1.2.2</t>
  </si>
  <si>
    <t>TGak - General Link</t>
  </si>
  <si>
    <t>TGaq - Pre-Association Discovery</t>
  </si>
  <si>
    <t>March 2013 Tutorials</t>
  </si>
  <si>
    <t>Other special meeting notes</t>
  </si>
  <si>
    <t>802.11 Topics for EC Approval in March 2013</t>
  </si>
  <si>
    <t>SCHEDULED  BREAK</t>
  </si>
  <si>
    <t>No Meeting --Awaiting announcement of Publication.</t>
  </si>
  <si>
    <t>Problem statements, use cases, and other technical presentations</t>
  </si>
  <si>
    <t>Review timeline, amendment schedule and plan of record</t>
  </si>
  <si>
    <t>Presentation and discussion of Submissions</t>
  </si>
  <si>
    <t>Recess Until Tuesday 10:30</t>
  </si>
  <si>
    <t>Discuss establishment of timeline, Preparation for March 2013 Meeting</t>
  </si>
  <si>
    <t>Meeting (Joint with 802.1Qbz) Call To Order</t>
  </si>
  <si>
    <t>Chairs' Welcome, Status Update and Review of Objectives for the Session</t>
  </si>
  <si>
    <t>Schedule Teleconferences</t>
  </si>
  <si>
    <t>Chair - Mark Hamilton (SpectraLink)</t>
  </si>
  <si>
    <t>MI</t>
    <phoneticPr fontId="22" type="noConversion"/>
  </si>
  <si>
    <t>Recess until Tuesday AM2</t>
    <phoneticPr fontId="22" type="noConversion"/>
  </si>
  <si>
    <t>DT</t>
    <phoneticPr fontId="22" type="noConversion"/>
  </si>
  <si>
    <t>IEEE802.11ai MEETING CALLED TO ORDER</t>
    <phoneticPr fontId="22" type="noConversion"/>
  </si>
  <si>
    <t xml:space="preserve">  </t>
    <phoneticPr fontId="22" type="noConversion"/>
  </si>
  <si>
    <t>Recess until   PM2</t>
    <phoneticPr fontId="22" type="noConversion"/>
  </si>
  <si>
    <t>TIME line of task group</t>
    <phoneticPr fontId="22" type="noConversion"/>
  </si>
  <si>
    <t>Chair</t>
    <phoneticPr fontId="22" type="noConversion"/>
  </si>
  <si>
    <t>Review proposed mechanism for SC6 NBs to participate in revisions</t>
  </si>
  <si>
    <t>Discuss Swiss NB interpetation of Graz motion</t>
  </si>
  <si>
    <t>Review status of 802.1X and 802.1AE ballots</t>
  </si>
  <si>
    <t>Review and Approve the November Meeting and Teleconference Minutes</t>
  </si>
  <si>
    <t>Review the results of LB189 and Comment Collection</t>
  </si>
  <si>
    <t>Comment Resolution Spreadsheet review</t>
  </si>
  <si>
    <t>Editorial Review</t>
  </si>
  <si>
    <t>Review and Adjust as required the Purpose, Principles and Vision/Outcome</t>
  </si>
  <si>
    <t>Regulatory update</t>
  </si>
  <si>
    <t>Plan for March and teleconferences</t>
  </si>
  <si>
    <t>Review the week's work and plan WG motions</t>
  </si>
  <si>
    <t>IPR Policies</t>
  </si>
  <si>
    <t>Timelines</t>
  </si>
  <si>
    <t>Presentations, liaisons (if any)</t>
  </si>
  <si>
    <t xml:space="preserve">Motions, Presentations </t>
  </si>
  <si>
    <t>Technical Advisory Group</t>
  </si>
  <si>
    <t>TGaq - Pre Association Discovery</t>
  </si>
  <si>
    <t xml:space="preserve">WORKING GROUP GENERAL (If Required)                 </t>
  </si>
  <si>
    <r>
      <t xml:space="preserve">ARC SC  (If Required)                 </t>
    </r>
    <r>
      <rPr>
        <b/>
        <sz val="12"/>
        <color rgb="FF1F1FD1"/>
        <rFont val="Arial"/>
        <family val="2"/>
      </rPr>
      <t xml:space="preserve"> </t>
    </r>
  </si>
  <si>
    <t xml:space="preserve">TGaf  (If Required)  </t>
  </si>
  <si>
    <t>WORKING GROUP GENERAL</t>
  </si>
  <si>
    <t>OmniRAN</t>
  </si>
  <si>
    <t>ROSDAHL</t>
  </si>
  <si>
    <t>ANA changes</t>
  </si>
  <si>
    <t xml:space="preserve">OTHER ANNOUNCEMENTS </t>
  </si>
  <si>
    <t>WG VOTER MEMBERSHIP SUMMARY    (11-13-0096)</t>
  </si>
  <si>
    <t>VOTER STATUS REQUESTS FOR WG VOTING MEMBERSHIP      (11-13-0096)</t>
  </si>
  <si>
    <t>WG ATTENDANCE PROCEDURES AND UPDATE       (11-13-0096)</t>
  </si>
  <si>
    <t>WG DOCUMENTATION SERVER AND UPDATE       (11-13-0096)</t>
  </si>
  <si>
    <t>OmniRAN liaison</t>
  </si>
  <si>
    <t>MONTEMURRO</t>
  </si>
  <si>
    <r>
      <t xml:space="preserve">TGac  (If Required)  </t>
    </r>
    <r>
      <rPr>
        <b/>
        <sz val="12"/>
        <color rgb="FF1F1FD1"/>
        <rFont val="Arial"/>
        <family val="2"/>
      </rPr>
      <t xml:space="preserve">         </t>
    </r>
  </si>
  <si>
    <t xml:space="preserve">TGaf (If Required)              </t>
  </si>
  <si>
    <t>Interim</t>
  </si>
  <si>
    <t>Tentative Agenda March 2013</t>
  </si>
  <si>
    <t>138th IEEE 802.11 WIRELESS LOCAL AREA NETWORKS SESSION</t>
  </si>
  <si>
    <t>March 17 - 22, 2013</t>
  </si>
  <si>
    <t xml:space="preserve"> March 17-22    2013</t>
  </si>
  <si>
    <t>SUNDAY (17th)</t>
  </si>
  <si>
    <t>Monday (18th)</t>
  </si>
  <si>
    <t>TUESDAY (19th)</t>
  </si>
  <si>
    <t>WEDNESDAY (20th)</t>
  </si>
  <si>
    <t>THURSDAY (21st)</t>
  </si>
  <si>
    <t>FRIDAY (22nd)</t>
  </si>
  <si>
    <t>Tutorials</t>
  </si>
  <si>
    <t>Please note:  Neither Lunch or Dinner is not provided under your registration fee at this WG Session. Please make your own personal arrangements.</t>
  </si>
  <si>
    <t>Caribe Royale,  Orlando,  Florida, US</t>
  </si>
  <si>
    <t>PAR</t>
  </si>
  <si>
    <t>O&amp;A</t>
  </si>
  <si>
    <t>EC</t>
  </si>
  <si>
    <t>IEEE Std 802.11, 802.11a, 802.11b, 802.11b-Cor1, 802.11d, 802.11e, 802.11F, 802.11g, 802.11h, 802.11i, 802.11j, 802.11k, 802.11m, 802.11ma, IEEE 802.11-REVma, 802.11mb, IEEE 802.11-REVmb, 802.11mc, IEEE 802.11-REVmc, 802.11n, 802.11p, 802.11r, 802.11s, 802.11T, 802.11u, 802.11v, 802.11w, 802.11y, 802.11z, 802.11aa, 802.11ac, 802.11ad, 802.11ae, 802.11af, 802.11ah, 802.11ai, 802.11aj, 802.11ak, 802.11aq, 802.11.1 and 802.11.2 are trademarks of the IEEE. All other names or product names are the trademarks, service marks or registered trademarks of their respective holders.</t>
  </si>
  <si>
    <t>FINANCIALS / YTD SUMMARY - 802.11 &amp; 802.15 JOINT TREASURY (11-13-0186)</t>
  </si>
  <si>
    <r>
      <t>WG ANA - ASSIGNED NUMBERS AUTHORITY STATUS REPORT AND UPDATE</t>
    </r>
    <r>
      <rPr>
        <sz val="10"/>
        <rFont val="Arial"/>
        <family val="2"/>
      </rPr>
      <t/>
    </r>
  </si>
  <si>
    <t xml:space="preserve">802.11  Opening Plenary
11:00 - 12:30 </t>
  </si>
  <si>
    <t>Prepare for IEEE Wireless Interim May 2013</t>
  </si>
  <si>
    <t>WNG STANDING COMMITTEE AGENDA - Tuesday, March 19th,  2013 - 08:00-10:00</t>
  </si>
  <si>
    <t>WNG STANDING COMMITTEE AGENDA - Tuesday, March 19th,  2013 - 19:30-21:30</t>
  </si>
  <si>
    <t>Discuss general links and 802.1 bridging study groups</t>
  </si>
  <si>
    <t>ARC SC Agenda -  Wednesday Mar 20th 2013 - 8:00 - 10:00</t>
  </si>
  <si>
    <t>RFC 4441bis update</t>
  </si>
  <si>
    <t>802 Overview and Architecture Ballot update</t>
  </si>
  <si>
    <t>Architecture of APs, DS and Portals</t>
  </si>
  <si>
    <t>IEEE 802 JTC1 Standing Committee AGENDA - 19/20/21 March 2013 - PM1</t>
  </si>
  <si>
    <t>Review status of  802.11 WG liaisons previously sent to SC6</t>
  </si>
  <si>
    <t>Review status of liaison containing 802.11-2012 balot comment response</t>
  </si>
  <si>
    <t>Review status of 802.1aa/ad/ae ballots</t>
  </si>
  <si>
    <t>Review China NB response to 802.1X &amp; 802.1AE ballots</t>
  </si>
  <si>
    <t>Review response to Swiss NB paper comparing “TePAKA4 &amp; IEEE 802.1X"</t>
  </si>
  <si>
    <t>Review status of invitation to China NB to present to 802.1</t>
  </si>
  <si>
    <t>Review status of 802.3 submission</t>
  </si>
  <si>
    <t>Review status of WAPI, TEPA-AC, TLSec, TAAA, TISec in SC6</t>
  </si>
  <si>
    <t>Review status of UHT/EUHT in SC6</t>
  </si>
  <si>
    <t>Regulatory SC AGENDA - Tuesday, March 19, 2013 -16:00-18:00</t>
  </si>
  <si>
    <t>Review critical regulatory issues: 5 GHz NPRM response</t>
  </si>
  <si>
    <t>CHAIR - Rich Kennedy (Blackberry)</t>
  </si>
  <si>
    <t>Technical Advisory  Group   AGENDA -  -March  2013</t>
  </si>
  <si>
    <t>Comment resolution  of initial Letter Ballot comments</t>
  </si>
  <si>
    <t>Planning for March 2013 - May 2013</t>
  </si>
  <si>
    <t>TASK GROUP MC AGENDA - Monday March 18, 2013 - 13:30 - 15:30</t>
  </si>
  <si>
    <t>TASK GROUP MC AGENDA - Tuesday March 19, 2013 - 13:30 - 15:30</t>
  </si>
  <si>
    <t>TASK GROUP MC AGENDA - Tuesday March 19, 2013 - 16:00 - 18:00</t>
  </si>
  <si>
    <t>TASK GROUP MC AGENDA - Wednesday March 20, 2013 - 13:30 - 15:30</t>
  </si>
  <si>
    <t>TASK GROUP MC AGENDA - Wednesday March 20, 2013 - 16:00 - 18:00</t>
  </si>
  <si>
    <t>TASK GROUP MC AGENDA - Thursday March 21, 2013 - 13:30 - 15:30</t>
  </si>
  <si>
    <t>TASK GROUP MC AGENDA - Thursday March 21, 2013 - 16:00 - 18:00</t>
  </si>
  <si>
    <t>Plan for May 2013 session</t>
  </si>
  <si>
    <t>Complete LB 191 Comment Resolution on Draft D5.0</t>
  </si>
  <si>
    <t>TASK GROUP AC AGENDA -  Monday March 18th 2013 - 08:00am-10:00am</t>
  </si>
  <si>
    <t>Review IEEE 802 &amp; 802.11 Policies and Procedures</t>
  </si>
  <si>
    <t>Comment Resolutions and Straw Polls</t>
  </si>
  <si>
    <t>Adjourn Ad Hoc Meeting</t>
  </si>
  <si>
    <t>TASK GROUP AC AGENDA -  Monday March 18th 2013 - 04:00pm-06:00pm</t>
  </si>
  <si>
    <t>Review from last meeting</t>
  </si>
  <si>
    <t>Recess for Ad Hoc Meetings</t>
  </si>
  <si>
    <t>TASK GROUP AC AGENDA -  Tuesday March 19th, 2013 - 10:30am-12:30pm</t>
  </si>
  <si>
    <t>Ad Hoc Group Chair</t>
  </si>
  <si>
    <t>TGac Ad Hoc Group Meetings if necessary)</t>
  </si>
  <si>
    <t xml:space="preserve">Recess </t>
  </si>
  <si>
    <t xml:space="preserve"> TASK GROUP AC AGENDA -  Wednesday March 20th, 2013 08:00am-10:00am</t>
  </si>
  <si>
    <t xml:space="preserve"> TASK GROUP AC AGENDA -  Thursday March 21th, 2013 08:00am-10:00am</t>
  </si>
  <si>
    <t xml:space="preserve"> TGac ad hoc group meetings</t>
  </si>
  <si>
    <t xml:space="preserve"> TASK GROUP AC AGENDA -  Thursday March 21th, 2013 10:30am-12:30pm</t>
  </si>
  <si>
    <t>LB192 Comment resolutions</t>
  </si>
  <si>
    <t xml:space="preserve">TGaf AGENDA - Monday March 18, 2013 - 09:00 -11:00 (ad hoc) </t>
  </si>
  <si>
    <t>TGaf AGENDA - Monday March 18, 2013 - 13:30-15:30</t>
  </si>
  <si>
    <t>TGaf AGENDA - Tuesday March 19, 2013 - 8:00-12:30</t>
  </si>
  <si>
    <t>TGaf AGENDA - Wednesday March 20, 2013 - 08:00 -10:00</t>
  </si>
  <si>
    <t>TGaf AGENDA - Wednesday March 20, 2013 - 16:00 -18:00</t>
  </si>
  <si>
    <t>TGaf AGENDA - Thursday March 21, 2013 - 8:00 -10:00</t>
  </si>
  <si>
    <t>Completion of LB192 resolutions</t>
  </si>
  <si>
    <t>Plan for final meeting of the week (if possible)</t>
  </si>
  <si>
    <t>TGaf AGENDA - Thursday March 21, 2013 -13:30 -15:30</t>
  </si>
  <si>
    <t>Ask Editor to create D4.0 and plan for new letter ballot</t>
  </si>
  <si>
    <t>TASK GROUP AH AGENDA - Monday, March 18th,  2013 - 16:00-18:00</t>
  </si>
  <si>
    <t>TASK GROUP AH AGENDA - Tuesday, March 19th,  2013 - 13:30-15:30</t>
  </si>
  <si>
    <t>TASK GROUP AH AGENDA - Tuesday, March 19th,  2013 - 16:00-18:00</t>
  </si>
  <si>
    <t>Recess until Wednesday at 13:30</t>
  </si>
  <si>
    <t>TASK GROUP AH AGENDA - Wednesday, March 20th,  2013 - 13:30-15:30</t>
  </si>
  <si>
    <t>Recess until Thursday at 10:30</t>
  </si>
  <si>
    <t>TASK GROUP AH AGENDA - Thursday, March 21st,  2013 - 10:30-12:30</t>
  </si>
  <si>
    <t>Recess until Thursday at 16:00</t>
  </si>
  <si>
    <t>TASK GROUP AH AGENDA - Thursday, March 21st,  2013 - 16:00-18:00</t>
  </si>
  <si>
    <t>Discuss goals for May 2013</t>
  </si>
  <si>
    <t>Comment resolution for D0.4</t>
    <phoneticPr fontId="22" type="noConversion"/>
  </si>
  <si>
    <t>Creating D0.5</t>
    <phoneticPr fontId="22" type="noConversion"/>
  </si>
  <si>
    <t xml:space="preserve">TASK  GROUP AI AGENDA  - Monday,  Mar  18th,  2013 - 08:00-10:00 Joint Adhoc with TGaq </t>
    <phoneticPr fontId="22" type="noConversion"/>
  </si>
  <si>
    <t>Chairs</t>
    <phoneticPr fontId="22" type="noConversion"/>
  </si>
  <si>
    <t>All</t>
    <phoneticPr fontId="22" type="noConversion"/>
  </si>
  <si>
    <t>TGai overview</t>
    <phoneticPr fontId="22" type="noConversion"/>
  </si>
  <si>
    <t>Tgaq overviwe</t>
    <phoneticPr fontId="22" type="noConversion"/>
  </si>
  <si>
    <t>*</t>
    <phoneticPr fontId="22" type="noConversion"/>
  </si>
  <si>
    <t>Adhoc Adjorn</t>
    <phoneticPr fontId="22" type="noConversion"/>
  </si>
  <si>
    <t xml:space="preserve"> </t>
    <phoneticPr fontId="22" type="noConversion"/>
  </si>
  <si>
    <t>TASK  GROUP AI AGENDA - Monday,  Mar  18th,  2013 - 13:30-15:30</t>
    <phoneticPr fontId="22" type="noConversion"/>
  </si>
  <si>
    <t>IEE802.11ai MEETING CALLED TO ORDER</t>
    <phoneticPr fontId="22" type="noConversion"/>
  </si>
  <si>
    <t>Review and Approve the  Vancouver and Teleconference  meeting minutes</t>
    <phoneticPr fontId="22" type="noConversion"/>
  </si>
  <si>
    <t>Plan for the Week</t>
  </si>
  <si>
    <t>TASK  GROUP AI AGENDA  - Tuesday,  Mar  19th, 2013 - 10:30-12:30</t>
    <phoneticPr fontId="22" type="noConversion"/>
  </si>
  <si>
    <t>Recess until PM2</t>
    <phoneticPr fontId="22" type="noConversion"/>
  </si>
  <si>
    <t xml:space="preserve">TASK  GROUP AI AGENDA - Tuesday, Mar 19th,  2013 - 16:00-18:00 </t>
    <phoneticPr fontId="22" type="noConversion"/>
  </si>
  <si>
    <t>Recess until Wednesday AM1</t>
    <phoneticPr fontId="22" type="noConversion"/>
  </si>
  <si>
    <t>TASK  GROUP AI AGENDA - Wednesday, Mar 20th ,  2013 - 08:00-10:00</t>
    <phoneticPr fontId="22" type="noConversion"/>
  </si>
  <si>
    <t>TASK  GROUP AI AGENDA - Wednesday, Mar 20th,  2013 - 16:00-18:00</t>
    <phoneticPr fontId="22" type="noConversion"/>
  </si>
  <si>
    <t>Recess until Thursday AM1</t>
    <phoneticPr fontId="22" type="noConversion"/>
  </si>
  <si>
    <t>TASK  GROUP AI AGENDA - Thursday, Mar 21st,  2013 - 08:00-10:00</t>
    <phoneticPr fontId="22" type="noConversion"/>
  </si>
  <si>
    <t>Recess until   AM2</t>
    <phoneticPr fontId="22" type="noConversion"/>
  </si>
  <si>
    <t>TASK  GROUP AI AGENDA - Thursday, Mar 21st,  2013 - 10:30-12:30</t>
    <phoneticPr fontId="22" type="noConversion"/>
  </si>
  <si>
    <t>TASK  GROUP AI AGENDA - Thursday, Mar 21st,  2013 - 16:00-18:00</t>
    <phoneticPr fontId="22" type="noConversion"/>
  </si>
  <si>
    <t xml:space="preserve">Plan for May &amp; Teleconference </t>
    <phoneticPr fontId="22" type="noConversion"/>
  </si>
  <si>
    <t>Decide on a firm list of problems for 802.11ak to solve</t>
  </si>
  <si>
    <t>TASK GROUP AK AGENDA - Monday March 18, 2013 - 13:30 - 15:30</t>
  </si>
  <si>
    <t>Chair's Welcome</t>
  </si>
  <si>
    <t>Status Update and Review of Objectives for this meeting</t>
  </si>
  <si>
    <t>TASK GROUP AK AGENDA - Tuesday March 19, 2013 - 10:30 - 12:30</t>
  </si>
  <si>
    <t xml:space="preserve">Meeting Call To Order, Chair's Welcome, </t>
  </si>
  <si>
    <t>Status Update and Review of Objectives for the Session</t>
  </si>
  <si>
    <t>TASK GROUP AK AGENDA - Wednesday March 20, 2013 - 16:00 - 18:00</t>
  </si>
  <si>
    <t>TASK GROUP AK AGENDA - Thursday,March 21, 2013 - 08:00 - 10:00</t>
  </si>
  <si>
    <t>Joint meeting with Task Group AI</t>
  </si>
  <si>
    <t>AD-HOC JOINT MEETING TASK GROUP AI &amp; AQ AGENDA - Monday, March 18, 2013 - 09:00 - 11:00</t>
  </si>
  <si>
    <t>Ad-Hoc Meeting Call To Order</t>
  </si>
  <si>
    <t>Introduction to Ad Hoc meeting and Task Group AI</t>
  </si>
  <si>
    <t>Adjourn (Ad-Hoc meeting)</t>
  </si>
  <si>
    <t>TASK GROUP AQ AGENDA - Monday, March 18, 2013 - 16:00 - 18:00</t>
  </si>
  <si>
    <t>TASK GROUP AQ AGENDA - Tuesday, March 19, 2013 - 13:30 - 15:30</t>
  </si>
  <si>
    <t>TASK GROUP AQ AGENDA - Wednesday, March 20, 2013 - 13:30 - 15:30</t>
  </si>
  <si>
    <t>Presentations and timeline updates</t>
  </si>
  <si>
    <t>Discuss preparation for May 2013 meeting</t>
  </si>
  <si>
    <t>CAC AGENDA -  Sunday March 17, 2013 - 18:30 - 20:30</t>
  </si>
  <si>
    <t>CAC AGENDA -  Thursday March 21, 2013 - 19:30 - 21:00</t>
  </si>
  <si>
    <t>March '13</t>
  </si>
  <si>
    <t>TASK GROUP AK AGENDA &amp; OBJECTIVES FOR THIS SESSION</t>
  </si>
  <si>
    <t>IEEE 802.11 Enhancements For Transit Links Within Bridged Networks</t>
  </si>
  <si>
    <t>CHAIR  - Donald E. Eastlake, 3rd (Huawei Technologies)</t>
  </si>
  <si>
    <t>IEEE 802.11aq Pre-Association Discovery</t>
  </si>
  <si>
    <t>CHAIR - STEPHEN MCCANN (Blackberry)</t>
  </si>
  <si>
    <t>TASK GROUP AQ OBJECTIVES FOR THIS SESSION</t>
  </si>
  <si>
    <t>REVIEW &amp; APPROVE WG MINUTES (DOC: 11-13-0031r1)  Vancouver,  (January 2013)</t>
  </si>
  <si>
    <t>Missing Chairs and Replacements (11-13-0167)</t>
  </si>
  <si>
    <t>Report on EXCOM  or Standards Board activities since November 2012   (11-13-0168)</t>
  </si>
  <si>
    <t>OTHER ANNOUNCEMENTS   (11-13-0168)</t>
  </si>
  <si>
    <t>LOAs received    (11-13-0168)</t>
  </si>
  <si>
    <t>Drafts for Sale in IEEE shop     (11-13-0168)</t>
  </si>
  <si>
    <t>Drafts to liaise with ISO/JTC1/SC6     (11-13-0168)</t>
  </si>
  <si>
    <t>IEEE 802.11 WG OPENING PLENARY AGENDA - Monday, March 18th, 2013 - 11:00-12:30</t>
  </si>
  <si>
    <t>IEEE 802.11 WG MID-SESSION PLENARY AGENDA - Wednesday, March  20, 2013 - 10:30-12:30</t>
  </si>
  <si>
    <t xml:space="preserve">3GPP   </t>
  </si>
  <si>
    <t xml:space="preserve">IETF - INTERNET ENGINEERING TASK FORCE  </t>
  </si>
  <si>
    <t>IEEE 802.11 WG CLOSING PLENARY AGENDA - Friday, March 22, 2013 - 08:00-12:00</t>
  </si>
  <si>
    <t xml:space="preserve">#139.5: Hotel Nikko, Beijing China - April 24-25,  2013   802.11AJ Interim </t>
  </si>
  <si>
    <t xml:space="preserve">#139: Hilton Waikoloa, Waikoloa, Hawaii, US - May 12-17,  2012   802.11 Interim </t>
  </si>
  <si>
    <t>LANSFORD</t>
  </si>
  <si>
    <t>AC request for Sponsor Ballot</t>
  </si>
  <si>
    <t>Interest Groups - OM change</t>
  </si>
  <si>
    <t>Study Group Request</t>
  </si>
  <si>
    <t>802.11ad Awards &amp; Photos</t>
  </si>
  <si>
    <t>Call for interest in IOT</t>
  </si>
  <si>
    <t>PARS</t>
  </si>
  <si>
    <t>Room &amp;  WG meeting plans for the week  [18, 19, 20, 21, 22] (11-13-0168)</t>
  </si>
  <si>
    <t>REVIEW &amp; APPROVE WG MINUTES (DOC: 11-13-0218r0)  Shenzhen,  (January 2013)</t>
  </si>
  <si>
    <t>Input to ITU-R WP5A on 5GHz band expansion (11-13-0347)</t>
  </si>
  <si>
    <t>Waikoloa meeting update</t>
  </si>
  <si>
    <t>CARIOU</t>
  </si>
  <si>
    <t>Agendas - OM change</t>
  </si>
  <si>
    <t>5 Criteriachanging  to CSD</t>
  </si>
  <si>
    <t>WG OM change - Managed Object Requirements</t>
  </si>
  <si>
    <t>PAR feedback</t>
  </si>
  <si>
    <t>Duly constituted interim</t>
  </si>
  <si>
    <t>IEEE 802.19 COEXISTENCE WG (11-13/xxxx)</t>
  </si>
  <si>
    <t>OPEN</t>
  </si>
  <si>
    <t>Graphic change</t>
  </si>
  <si>
    <t>Officer Changes</t>
  </si>
  <si>
    <t>R6</t>
  </si>
  <si>
    <t>2013-March 21</t>
  </si>
  <si>
    <t>doc.: IEEE 802.11-13/0166r6</t>
  </si>
  <si>
    <t>PETRICK</t>
  </si>
  <si>
    <t>PAR responses</t>
  </si>
  <si>
    <r>
      <t xml:space="preserve">OM   revision       </t>
    </r>
    <r>
      <rPr>
        <b/>
        <sz val="12"/>
        <color theme="3" tint="0.39997558519241921"/>
        <rFont val="Arial"/>
        <family val="2"/>
      </rPr>
      <t>11-13-00001r2</t>
    </r>
  </si>
  <si>
    <t>July 2013 Tutorials   (11-13-0168)</t>
  </si>
  <si>
    <t>IOT update</t>
  </si>
  <si>
    <t xml:space="preserve">KRAEMER </t>
  </si>
  <si>
    <t>University Program  update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</si>
</sst>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_(&quot;$&quot;* \(#,##0.00\);_(&quot;$&quot;* &quot;-&quot;??_);_(@_)"/>
    <numFmt numFmtId="164" formatCode="General_)"/>
    <numFmt numFmtId="165" formatCode="hh:mm\ AM/PM_)"/>
    <numFmt numFmtId="166" formatCode="0.0"/>
    <numFmt numFmtId="167" formatCode="0.000"/>
    <numFmt numFmtId="168" formatCode="0.0000"/>
    <numFmt numFmtId="169" formatCode="_([$€]* #,##0.00_);_([$€]* \(#,##0.00\);_([$€]* &quot;-&quot;??_);_(@_)"/>
    <numFmt numFmtId="170" formatCode="hh:mm"/>
    <numFmt numFmtId="171" formatCode="h:mm;@"/>
    <numFmt numFmtId="172" formatCode="mm/dd/yy;@"/>
    <numFmt numFmtId="173" formatCode="hh:ss"/>
  </numFmts>
  <fonts count="16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color indexed="8"/>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9"/>
      <name val="Arial"/>
      <family val="2"/>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8"/>
      <name val="Verdana"/>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Arial"/>
      <family val="2"/>
    </font>
    <font>
      <sz val="11"/>
      <color theme="1"/>
      <name val="Calibri"/>
      <family val="2"/>
      <scheme val="minor"/>
    </font>
    <font>
      <b/>
      <sz val="12"/>
      <color theme="1"/>
      <name val="Arial"/>
      <family val="2"/>
    </font>
    <font>
      <b/>
      <sz val="12"/>
      <color theme="0"/>
      <name val="Arial"/>
      <family val="2"/>
    </font>
    <font>
      <b/>
      <sz val="14"/>
      <color theme="1"/>
      <name val="Arial"/>
      <family val="2"/>
    </font>
    <font>
      <b/>
      <vertAlign val="superscript"/>
      <sz val="12"/>
      <color indexed="8"/>
      <name val="Arial"/>
      <family val="2"/>
    </font>
    <font>
      <sz val="11"/>
      <color rgb="FF9C0006"/>
      <name val="Calibri"/>
      <family val="2"/>
      <scheme val="minor"/>
    </font>
    <font>
      <b/>
      <sz val="14"/>
      <color theme="0"/>
      <name val="Arial"/>
      <family val="2"/>
    </font>
    <font>
      <b/>
      <sz val="11"/>
      <name val="Calibri"/>
      <family val="2"/>
      <scheme val="minor"/>
    </font>
    <font>
      <b/>
      <sz val="10"/>
      <color theme="1"/>
      <name val="Arial"/>
      <family val="2"/>
    </font>
    <font>
      <b/>
      <sz val="12"/>
      <color rgb="FF1033E0"/>
      <name val="Arial"/>
      <family val="2"/>
    </font>
    <font>
      <b/>
      <sz val="11"/>
      <color rgb="FF1033E0"/>
      <name val="Arial"/>
      <family val="2"/>
    </font>
    <font>
      <b/>
      <sz val="36"/>
      <color theme="1"/>
      <name val="Arial"/>
      <family val="2"/>
    </font>
    <font>
      <b/>
      <sz val="11"/>
      <color theme="1"/>
      <name val="Arial"/>
      <family val="2"/>
    </font>
    <font>
      <b/>
      <sz val="12"/>
      <color rgb="FF1F1FD1"/>
      <name val="Arial"/>
      <family val="2"/>
    </font>
    <font>
      <b/>
      <sz val="12"/>
      <color theme="0"/>
      <name val="Times New Roman"/>
      <family val="1"/>
    </font>
    <font>
      <b/>
      <sz val="28"/>
      <color theme="0"/>
      <name val="Arial"/>
      <family val="2"/>
    </font>
    <font>
      <b/>
      <sz val="10"/>
      <color theme="0" tint="-0.34998626667073579"/>
      <name val="Arial"/>
      <family val="2"/>
    </font>
    <font>
      <sz val="16"/>
      <name val="Times New Roman"/>
      <family val="1"/>
    </font>
    <font>
      <b/>
      <sz val="16"/>
      <name val="Times New Roman"/>
      <family val="1"/>
    </font>
    <font>
      <b/>
      <sz val="18"/>
      <name val="Times New Roman"/>
      <family val="1"/>
    </font>
    <font>
      <sz val="11"/>
      <color rgb="FF000000"/>
      <name val="Times New Roman"/>
      <family val="1"/>
    </font>
    <font>
      <sz val="16"/>
      <name val="Arial"/>
      <family val="2"/>
    </font>
    <font>
      <b/>
      <sz val="26"/>
      <color theme="1"/>
      <name val="Arial"/>
      <family val="2"/>
    </font>
    <font>
      <b/>
      <sz val="26"/>
      <color rgb="FF000000"/>
      <name val="Arial"/>
      <family val="2"/>
    </font>
    <font>
      <b/>
      <sz val="10"/>
      <color rgb="FFFF0000"/>
      <name val="Arial"/>
      <family val="2"/>
    </font>
    <font>
      <b/>
      <sz val="16"/>
      <color rgb="FF000000"/>
      <name val="Times New Roman"/>
      <family val="1"/>
    </font>
    <font>
      <b/>
      <sz val="14"/>
      <color rgb="FF1F1FD1"/>
      <name val="Arial"/>
      <family val="2"/>
    </font>
    <font>
      <b/>
      <sz val="12"/>
      <color rgb="FF0070C0"/>
      <name val="Arial"/>
      <family val="2"/>
    </font>
    <font>
      <b/>
      <sz val="48"/>
      <color theme="0"/>
      <name val="Arial"/>
      <family val="2"/>
    </font>
    <font>
      <b/>
      <sz val="48"/>
      <color indexed="12"/>
      <name val="Arial"/>
      <family val="2"/>
    </font>
    <font>
      <b/>
      <sz val="48"/>
      <color indexed="8"/>
      <name val="Arial"/>
      <family val="2"/>
    </font>
    <font>
      <b/>
      <sz val="48"/>
      <color theme="1"/>
      <name val="Arial"/>
      <family val="2"/>
    </font>
    <font>
      <b/>
      <sz val="12"/>
      <color theme="3" tint="0.39997558519241921"/>
      <name val="Arial"/>
      <family val="2"/>
    </font>
    <font>
      <b/>
      <sz val="72"/>
      <color indexed="8"/>
      <name val="Arial"/>
      <family val="2"/>
    </font>
    <font>
      <i/>
      <sz val="72"/>
      <name val="Algerian"/>
      <family val="5"/>
    </font>
    <font>
      <b/>
      <i/>
      <sz val="48"/>
      <color indexed="9"/>
      <name val="Castellar"/>
      <family val="1"/>
    </font>
    <font>
      <b/>
      <sz val="72"/>
      <color indexed="9"/>
      <name val="Arial"/>
      <family val="2"/>
    </font>
    <font>
      <sz val="48"/>
      <name val="Arial"/>
      <family val="2"/>
    </font>
    <font>
      <u/>
      <sz val="12"/>
      <color indexed="12"/>
      <name val="Arial"/>
      <family val="2"/>
    </font>
    <font>
      <b/>
      <sz val="40"/>
      <color theme="0"/>
      <name val="Arial"/>
      <family val="2"/>
    </font>
    <font>
      <sz val="10"/>
      <name val="Arial"/>
    </font>
    <font>
      <sz val="10"/>
      <color indexed="8"/>
      <name val="Arial"/>
    </font>
    <font>
      <b/>
      <sz val="12"/>
      <color indexed="8"/>
      <name val="Arial"/>
    </font>
    <font>
      <b/>
      <sz val="16"/>
      <color theme="0" tint="-0.34998626667073579"/>
      <name val="Arial"/>
      <family val="2"/>
    </font>
    <font>
      <b/>
      <sz val="14"/>
      <color theme="0" tint="-0.34998626667073579"/>
      <name val="Arial"/>
      <family val="2"/>
    </font>
    <font>
      <b/>
      <sz val="12"/>
      <color theme="2" tint="-0.499984740745262"/>
      <name val="Arial"/>
      <family val="2"/>
    </font>
  </fonts>
  <fills count="90">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55"/>
        <bgColor indexed="58"/>
      </patternFill>
    </fill>
    <fill>
      <patternFill patternType="solid">
        <fgColor indexed="14"/>
        <bgColor indexed="64"/>
      </patternFill>
    </fill>
    <fill>
      <patternFill patternType="solid">
        <fgColor indexed="10"/>
        <bgColor indexed="64"/>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20"/>
        <bgColor indexed="64"/>
      </patternFill>
    </fill>
    <fill>
      <patternFill patternType="solid">
        <fgColor indexed="46"/>
        <bgColor indexed="64"/>
      </patternFill>
    </fill>
    <fill>
      <patternFill patternType="solid">
        <fgColor indexed="53"/>
        <bgColor indexed="64"/>
      </patternFill>
    </fill>
    <fill>
      <patternFill patternType="solid">
        <fgColor indexed="36"/>
        <bgColor indexed="22"/>
      </patternFill>
    </fill>
    <fill>
      <patternFill patternType="solid">
        <fgColor indexed="42"/>
        <bgColor indexed="64"/>
      </patternFill>
    </fill>
    <fill>
      <patternFill patternType="solid">
        <fgColor indexed="16"/>
        <bgColor indexed="64"/>
      </patternFill>
    </fill>
    <fill>
      <patternFill patternType="solid">
        <fgColor indexed="26"/>
        <bgColor indexed="64"/>
      </patternFill>
    </fill>
    <fill>
      <patternFill patternType="solid">
        <fgColor indexed="36"/>
        <bgColor indexed="64"/>
      </patternFill>
    </fill>
    <fill>
      <patternFill patternType="solid">
        <fgColor indexed="12"/>
        <bgColor indexed="64"/>
      </patternFill>
    </fill>
    <fill>
      <patternFill patternType="solid">
        <fgColor indexed="49"/>
        <bgColor indexed="40"/>
      </patternFill>
    </fill>
    <fill>
      <patternFill patternType="solid">
        <fgColor rgb="FFFFC7CE"/>
      </patternFill>
    </fill>
    <fill>
      <patternFill patternType="solid">
        <fgColor theme="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969696"/>
        <bgColor indexed="64"/>
      </patternFill>
    </fill>
    <fill>
      <patternFill patternType="solid">
        <fgColor rgb="FF9D9D9D"/>
        <bgColor indexed="64"/>
      </patternFill>
    </fill>
    <fill>
      <patternFill patternType="solid">
        <fgColor theme="1" tint="0.499984740745262"/>
        <bgColor indexed="64"/>
      </patternFill>
    </fill>
    <fill>
      <patternFill patternType="solid">
        <fgColor rgb="FFCCFFCC"/>
        <bgColor indexed="64"/>
      </patternFill>
    </fill>
    <fill>
      <patternFill patternType="solid">
        <fgColor theme="0" tint="-0.14999847407452621"/>
        <bgColor indexed="64"/>
      </patternFill>
    </fill>
    <fill>
      <patternFill patternType="solid">
        <fgColor rgb="FFC00000"/>
        <bgColor indexed="64"/>
      </patternFill>
    </fill>
    <fill>
      <patternFill patternType="solid">
        <fgColor rgb="FF66CCFF"/>
        <bgColor indexed="64"/>
      </patternFill>
    </fill>
    <fill>
      <patternFill patternType="solid">
        <fgColor theme="0" tint="-0.14999847407452621"/>
        <bgColor indexed="58"/>
      </patternFill>
    </fill>
    <fill>
      <patternFill patternType="solid">
        <fgColor theme="0" tint="-0.14999847407452621"/>
        <bgColor indexed="31"/>
      </patternFill>
    </fill>
    <fill>
      <patternFill patternType="solid">
        <fgColor theme="6" tint="0.39997558519241921"/>
        <bgColor indexed="64"/>
      </patternFill>
    </fill>
    <fill>
      <patternFill patternType="solid">
        <fgColor rgb="FF1033E0"/>
        <bgColor indexed="64"/>
      </patternFill>
    </fill>
    <fill>
      <patternFill patternType="solid">
        <fgColor rgb="FF92D050"/>
        <bgColor indexed="64"/>
      </patternFill>
    </fill>
    <fill>
      <patternFill patternType="solid">
        <fgColor theme="0" tint="-0.499984740745262"/>
        <bgColor indexed="64"/>
      </patternFill>
    </fill>
    <fill>
      <patternFill patternType="solid">
        <fgColor rgb="FF1F1FD1"/>
        <bgColor indexed="64"/>
      </patternFill>
    </fill>
    <fill>
      <patternFill patternType="solid">
        <fgColor theme="9" tint="0.59999389629810485"/>
        <bgColor indexed="64"/>
      </patternFill>
    </fill>
    <fill>
      <patternFill patternType="solid">
        <fgColor theme="0"/>
        <bgColor indexed="22"/>
      </patternFill>
    </fill>
    <fill>
      <patternFill patternType="solid">
        <fgColor rgb="FF00B050"/>
        <bgColor indexed="64"/>
      </patternFill>
    </fill>
    <fill>
      <patternFill patternType="solid">
        <fgColor theme="4" tint="0.39997558519241921"/>
        <bgColor indexed="64"/>
      </patternFill>
    </fill>
    <fill>
      <patternFill patternType="solid">
        <fgColor rgb="FFCC66FF"/>
        <bgColor indexed="64"/>
      </patternFill>
    </fill>
    <fill>
      <patternFill patternType="solid">
        <fgColor theme="6" tint="-0.249977111117893"/>
        <bgColor indexed="64"/>
      </patternFill>
    </fill>
  </fills>
  <borders count="8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style="thick">
        <color theme="3" tint="0.39994506668294322"/>
      </left>
      <right style="thin">
        <color indexed="64"/>
      </right>
      <top style="thick">
        <color theme="3" tint="0.39994506668294322"/>
      </top>
      <bottom style="thin">
        <color indexed="64"/>
      </bottom>
      <diagonal/>
    </border>
    <border>
      <left style="thin">
        <color indexed="64"/>
      </left>
      <right style="thin">
        <color indexed="64"/>
      </right>
      <top style="thick">
        <color theme="3" tint="0.39994506668294322"/>
      </top>
      <bottom style="thin">
        <color indexed="64"/>
      </bottom>
      <diagonal/>
    </border>
    <border>
      <left style="thin">
        <color indexed="64"/>
      </left>
      <right style="thin">
        <color indexed="64"/>
      </right>
      <top style="thick">
        <color theme="3" tint="0.39994506668294322"/>
      </top>
      <bottom/>
      <diagonal/>
    </border>
    <border>
      <left style="thin">
        <color indexed="64"/>
      </left>
      <right style="thick">
        <color theme="3" tint="0.39994506668294322"/>
      </right>
      <top style="thick">
        <color theme="3" tint="0.39994506668294322"/>
      </top>
      <bottom style="thin">
        <color indexed="64"/>
      </bottom>
      <diagonal/>
    </border>
    <border>
      <left style="thick">
        <color theme="3" tint="0.39994506668294322"/>
      </left>
      <right style="thin">
        <color indexed="64"/>
      </right>
      <top style="thin">
        <color indexed="64"/>
      </top>
      <bottom style="thin">
        <color indexed="64"/>
      </bottom>
      <diagonal/>
    </border>
    <border>
      <left style="thin">
        <color indexed="64"/>
      </left>
      <right style="thick">
        <color theme="3" tint="0.39994506668294322"/>
      </right>
      <top style="thin">
        <color indexed="64"/>
      </top>
      <bottom style="thin">
        <color indexed="64"/>
      </bottom>
      <diagonal/>
    </border>
    <border>
      <left style="thick">
        <color theme="3" tint="0.39994506668294322"/>
      </left>
      <right style="thin">
        <color indexed="64"/>
      </right>
      <top style="thin">
        <color indexed="64"/>
      </top>
      <bottom style="thick">
        <color theme="3" tint="0.39994506668294322"/>
      </bottom>
      <diagonal/>
    </border>
    <border>
      <left style="thin">
        <color indexed="64"/>
      </left>
      <right style="thin">
        <color indexed="64"/>
      </right>
      <top style="thin">
        <color indexed="64"/>
      </top>
      <bottom style="thick">
        <color theme="3" tint="0.39994506668294322"/>
      </bottom>
      <diagonal/>
    </border>
    <border>
      <left style="thin">
        <color indexed="64"/>
      </left>
      <right style="thin">
        <color indexed="64"/>
      </right>
      <top/>
      <bottom style="thick">
        <color theme="3" tint="0.39994506668294322"/>
      </bottom>
      <diagonal/>
    </border>
    <border>
      <left style="thin">
        <color indexed="64"/>
      </left>
      <right style="thick">
        <color theme="3" tint="0.39994506668294322"/>
      </right>
      <top style="thin">
        <color indexed="64"/>
      </top>
      <bottom style="thick">
        <color theme="3" tint="0.39994506668294322"/>
      </bottom>
      <diagonal/>
    </border>
    <border>
      <left style="thin">
        <color indexed="64"/>
      </left>
      <right/>
      <top style="medium">
        <color indexed="64"/>
      </top>
      <bottom/>
      <diagonal/>
    </border>
    <border>
      <left style="thin">
        <color indexed="64"/>
      </left>
      <right/>
      <top/>
      <bottom style="medium">
        <color indexed="64"/>
      </bottom>
      <diagonal/>
    </border>
  </borders>
  <cellStyleXfs count="112">
    <xf numFmtId="0" fontId="0" fillId="0" borderId="0"/>
    <xf numFmtId="0" fontId="5" fillId="2"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2" borderId="0" applyNumberFormat="0" applyBorder="0" applyAlignment="0" applyProtection="0"/>
    <xf numFmtId="0" fontId="5" fillId="4"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7"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105" fillId="16" borderId="0" applyNumberFormat="0" applyBorder="0" applyAlignment="0" applyProtection="0"/>
    <xf numFmtId="0" fontId="105" fillId="11" borderId="0" applyNumberFormat="0" applyBorder="0" applyAlignment="0" applyProtection="0"/>
    <xf numFmtId="0" fontId="105" fillId="13"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18" borderId="0" applyNumberFormat="0" applyBorder="0" applyAlignment="0" applyProtection="0"/>
    <xf numFmtId="0" fontId="105" fillId="16" borderId="0" applyNumberFormat="0" applyBorder="0" applyAlignment="0" applyProtection="0"/>
    <xf numFmtId="0" fontId="105" fillId="11" borderId="0" applyNumberFormat="0" applyBorder="0" applyAlignment="0" applyProtection="0"/>
    <xf numFmtId="0" fontId="105" fillId="13"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18"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22"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22" borderId="0" applyNumberFormat="0" applyBorder="0" applyAlignment="0" applyProtection="0"/>
    <xf numFmtId="0" fontId="102" fillId="4" borderId="0" applyNumberFormat="0" applyBorder="0" applyAlignment="0" applyProtection="0"/>
    <xf numFmtId="0" fontId="113" fillId="9" borderId="1" applyNumberFormat="0" applyAlignment="0" applyProtection="0"/>
    <xf numFmtId="0" fontId="104" fillId="23" borderId="2" applyNumberFormat="0" applyAlignment="0" applyProtection="0"/>
    <xf numFmtId="44" fontId="6" fillId="0" borderId="0" applyFont="0" applyFill="0" applyBorder="0" applyAlignment="0" applyProtection="0"/>
    <xf numFmtId="169" fontId="6" fillId="0" borderId="0" applyFont="0" applyFill="0" applyBorder="0" applyAlignment="0" applyProtection="0"/>
    <xf numFmtId="0" fontId="114" fillId="0" borderId="0" applyNumberFormat="0" applyFill="0" applyBorder="0" applyAlignment="0" applyProtection="0"/>
    <xf numFmtId="0" fontId="101" fillId="6" borderId="0" applyNumberFormat="0" applyBorder="0" applyAlignment="0" applyProtection="0"/>
    <xf numFmtId="0" fontId="101" fillId="6" borderId="0" applyNumberFormat="0" applyBorder="0" applyAlignment="0" applyProtection="0"/>
    <xf numFmtId="0" fontId="98" fillId="0" borderId="3" applyNumberFormat="0" applyFill="0" applyAlignment="0" applyProtection="0"/>
    <xf numFmtId="0" fontId="99" fillId="0" borderId="4" applyNumberFormat="0" applyFill="0" applyAlignment="0" applyProtection="0"/>
    <xf numFmtId="0" fontId="100" fillId="0" borderId="5" applyNumberFormat="0" applyFill="0" applyAlignment="0" applyProtection="0"/>
    <xf numFmtId="0" fontId="100" fillId="0" borderId="0" applyNumberFormat="0" applyFill="0" applyBorder="0" applyAlignment="0" applyProtection="0"/>
    <xf numFmtId="0" fontId="9" fillId="0" borderId="0" applyNumberFormat="0" applyFill="0" applyBorder="0" applyAlignment="0" applyProtection="0">
      <alignment vertical="top"/>
      <protection locked="0"/>
    </xf>
    <xf numFmtId="0" fontId="71"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15" fillId="3" borderId="1" applyNumberFormat="0" applyAlignment="0" applyProtection="0"/>
    <xf numFmtId="0" fontId="103" fillId="0" borderId="6" applyNumberFormat="0" applyFill="0" applyAlignment="0" applyProtection="0"/>
    <xf numFmtId="0" fontId="116" fillId="12" borderId="0" applyNumberFormat="0" applyBorder="0" applyAlignment="0" applyProtection="0"/>
    <xf numFmtId="0" fontId="12" fillId="0" borderId="0"/>
    <xf numFmtId="0" fontId="6" fillId="0" borderId="0"/>
    <xf numFmtId="0" fontId="6" fillId="0" borderId="0"/>
    <xf numFmtId="0" fontId="121" fillId="0" borderId="0"/>
    <xf numFmtId="0" fontId="5" fillId="0" borderId="0"/>
    <xf numFmtId="164" fontId="10" fillId="0" borderId="0"/>
    <xf numFmtId="164" fontId="10" fillId="0" borderId="0"/>
    <xf numFmtId="164" fontId="10" fillId="0" borderId="0"/>
    <xf numFmtId="164" fontId="10" fillId="0" borderId="0"/>
    <xf numFmtId="0" fontId="76" fillId="24" borderId="0"/>
    <xf numFmtId="0" fontId="6" fillId="24" borderId="0"/>
    <xf numFmtId="0" fontId="112" fillId="5" borderId="7" applyNumberFormat="0" applyFont="0" applyAlignment="0" applyProtection="0"/>
    <xf numFmtId="0" fontId="6" fillId="5" borderId="7" applyNumberFormat="0" applyFont="0" applyAlignment="0" applyProtection="0"/>
    <xf numFmtId="0" fontId="117" fillId="9" borderId="8" applyNumberFormat="0" applyAlignment="0" applyProtection="0"/>
    <xf numFmtId="0" fontId="102" fillId="4" borderId="0" applyNumberFormat="0" applyBorder="0" applyAlignment="0" applyProtection="0"/>
    <xf numFmtId="0" fontId="97" fillId="0" borderId="0" applyNumberFormat="0" applyFill="0" applyBorder="0" applyAlignment="0" applyProtection="0"/>
    <xf numFmtId="0" fontId="118" fillId="0" borderId="9" applyNumberFormat="0" applyFill="0" applyAlignment="0" applyProtection="0"/>
    <xf numFmtId="0" fontId="97" fillId="0" borderId="0" applyNumberFormat="0" applyFill="0" applyBorder="0" applyAlignment="0" applyProtection="0"/>
    <xf numFmtId="0" fontId="98" fillId="0" borderId="3" applyNumberFormat="0" applyFill="0" applyAlignment="0" applyProtection="0"/>
    <xf numFmtId="0" fontId="99" fillId="0" borderId="4" applyNumberFormat="0" applyFill="0" applyAlignment="0" applyProtection="0"/>
    <xf numFmtId="0" fontId="100" fillId="0" borderId="5" applyNumberFormat="0" applyFill="0" applyAlignment="0" applyProtection="0"/>
    <xf numFmtId="0" fontId="100" fillId="0" borderId="0" applyNumberFormat="0" applyFill="0" applyBorder="0" applyAlignment="0" applyProtection="0"/>
    <xf numFmtId="0" fontId="103" fillId="0" borderId="6" applyNumberFormat="0" applyFill="0" applyAlignment="0" applyProtection="0"/>
    <xf numFmtId="0" fontId="119" fillId="0" borderId="0" applyNumberFormat="0" applyFill="0" applyBorder="0" applyAlignment="0" applyProtection="0"/>
    <xf numFmtId="0" fontId="104" fillId="23" borderId="2" applyNumberFormat="0" applyAlignment="0" applyProtection="0"/>
    <xf numFmtId="169" fontId="6" fillId="0" borderId="0"/>
    <xf numFmtId="169" fontId="6" fillId="0" borderId="0"/>
    <xf numFmtId="0" fontId="4" fillId="0" borderId="0"/>
    <xf numFmtId="169" fontId="9" fillId="0" borderId="0" applyNumberFormat="0" applyFill="0" applyBorder="0" applyAlignment="0" applyProtection="0">
      <alignment vertical="top"/>
      <protection locked="0"/>
    </xf>
    <xf numFmtId="169" fontId="9" fillId="0" borderId="0" applyNumberFormat="0" applyFill="0" applyBorder="0" applyAlignment="0" applyProtection="0">
      <alignment vertical="top"/>
      <protection locked="0"/>
    </xf>
    <xf numFmtId="169" fontId="6" fillId="0" borderId="0"/>
    <xf numFmtId="169" fontId="4" fillId="0" borderId="0"/>
    <xf numFmtId="169" fontId="9" fillId="0" borderId="0" applyNumberFormat="0" applyFill="0" applyBorder="0" applyAlignment="0" applyProtection="0">
      <alignment vertical="top"/>
      <protection locked="0"/>
    </xf>
    <xf numFmtId="0" fontId="6" fillId="5" borderId="7" applyNumberFormat="0" applyFont="0" applyAlignment="0" applyProtection="0"/>
    <xf numFmtId="0" fontId="10" fillId="0" borderId="0"/>
    <xf numFmtId="0" fontId="126" fillId="60" borderId="0" applyNumberFormat="0" applyBorder="0" applyAlignment="0" applyProtection="0"/>
    <xf numFmtId="0" fontId="126" fillId="60" borderId="0" applyNumberFormat="0" applyBorder="0" applyAlignment="0" applyProtection="0"/>
    <xf numFmtId="0" fontId="3" fillId="0" borderId="0"/>
    <xf numFmtId="169" fontId="3" fillId="0" borderId="0"/>
    <xf numFmtId="164" fontId="10" fillId="0" borderId="0"/>
    <xf numFmtId="164" fontId="10" fillId="0" borderId="0"/>
    <xf numFmtId="0" fontId="2" fillId="0" borderId="0"/>
    <xf numFmtId="169" fontId="161" fillId="0" borderId="0"/>
    <xf numFmtId="169" fontId="1" fillId="0" borderId="0"/>
  </cellStyleXfs>
  <cellXfs count="1690">
    <xf numFmtId="0" fontId="0" fillId="0" borderId="0" xfId="0"/>
    <xf numFmtId="0" fontId="29" fillId="25" borderId="0" xfId="73" quotePrefix="1" applyNumberFormat="1" applyFont="1" applyFill="1" applyBorder="1" applyAlignment="1" applyProtection="1">
      <alignment horizontal="left" vertical="center"/>
    </xf>
    <xf numFmtId="164" fontId="29" fillId="25" borderId="0" xfId="73" applyNumberFormat="1" applyFont="1" applyFill="1" applyBorder="1" applyAlignment="1" applyProtection="1">
      <alignment horizontal="left" vertical="center"/>
    </xf>
    <xf numFmtId="164" fontId="26" fillId="25" borderId="0" xfId="73" applyFont="1" applyFill="1" applyBorder="1" applyAlignment="1">
      <alignment horizontal="left" vertical="center"/>
    </xf>
    <xf numFmtId="0" fontId="29" fillId="25" borderId="0" xfId="73" applyNumberFormat="1" applyFont="1" applyFill="1" applyBorder="1" applyAlignment="1" applyProtection="1">
      <alignment horizontal="left" vertical="center"/>
    </xf>
    <xf numFmtId="164" fontId="30" fillId="26" borderId="0" xfId="76" applyFont="1" applyFill="1" applyBorder="1" applyAlignment="1">
      <alignment horizontal="center" vertical="center"/>
    </xf>
    <xf numFmtId="0" fontId="7" fillId="0" borderId="0" xfId="0" applyFont="1" applyFill="1" applyBorder="1" applyAlignment="1">
      <alignment vertical="center"/>
    </xf>
    <xf numFmtId="164" fontId="29" fillId="25" borderId="0" xfId="73" applyNumberFormat="1" applyFont="1" applyFill="1" applyBorder="1" applyAlignment="1" applyProtection="1">
      <alignment horizontal="center" vertical="center"/>
    </xf>
    <xf numFmtId="164" fontId="30" fillId="26" borderId="10" xfId="76" applyFont="1" applyFill="1" applyBorder="1" applyAlignment="1">
      <alignment horizontal="center" vertical="center"/>
    </xf>
    <xf numFmtId="164" fontId="29" fillId="0" borderId="0" xfId="73" applyNumberFormat="1" applyFont="1" applyFill="1" applyBorder="1" applyAlignment="1" applyProtection="1">
      <alignment horizontal="left" vertical="center"/>
    </xf>
    <xf numFmtId="0" fontId="7" fillId="0" borderId="0"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33" fillId="0" borderId="0" xfId="0" applyFont="1" applyAlignment="1">
      <alignment vertical="center"/>
    </xf>
    <xf numFmtId="0" fontId="7" fillId="0" borderId="0" xfId="0" applyFont="1" applyFill="1" applyBorder="1" applyAlignment="1">
      <alignment horizontal="right" vertical="center"/>
    </xf>
    <xf numFmtId="0" fontId="33" fillId="0" borderId="0" xfId="0" applyFont="1" applyAlignment="1">
      <alignment horizontal="right" vertical="center"/>
    </xf>
    <xf numFmtId="0" fontId="8" fillId="0" borderId="0" xfId="0" applyFont="1" applyAlignment="1">
      <alignment horizontal="right" vertical="center"/>
    </xf>
    <xf numFmtId="168" fontId="14" fillId="0" borderId="0" xfId="0" applyNumberFormat="1" applyFont="1" applyAlignment="1">
      <alignment horizontal="center" vertical="center"/>
    </xf>
    <xf numFmtId="0" fontId="29" fillId="27" borderId="0" xfId="73" applyNumberFormat="1" applyFont="1" applyFill="1" applyBorder="1" applyAlignment="1" applyProtection="1">
      <alignment horizontal="left" vertical="center"/>
    </xf>
    <xf numFmtId="164" fontId="29" fillId="27" borderId="0" xfId="73" applyNumberFormat="1" applyFont="1" applyFill="1" applyBorder="1" applyAlignment="1" applyProtection="1">
      <alignment horizontal="left" vertical="center"/>
    </xf>
    <xf numFmtId="164" fontId="26" fillId="27" borderId="0" xfId="73" applyFont="1" applyFill="1" applyBorder="1" applyAlignment="1">
      <alignment horizontal="left" vertical="center"/>
    </xf>
    <xf numFmtId="164" fontId="23" fillId="25" borderId="0" xfId="73" applyFont="1" applyFill="1" applyBorder="1" applyAlignment="1">
      <alignment horizontal="center" vertical="center"/>
    </xf>
    <xf numFmtId="164" fontId="40" fillId="26" borderId="0" xfId="73" applyFont="1" applyFill="1" applyBorder="1" applyAlignment="1">
      <alignment vertical="center"/>
    </xf>
    <xf numFmtId="164" fontId="24" fillId="26" borderId="0" xfId="73" applyFont="1" applyFill="1" applyBorder="1" applyAlignment="1">
      <alignment horizontal="center" vertical="center"/>
    </xf>
    <xf numFmtId="164" fontId="26" fillId="25" borderId="0" xfId="73" applyFont="1" applyFill="1" applyBorder="1" applyAlignment="1">
      <alignment vertical="center"/>
    </xf>
    <xf numFmtId="164" fontId="26" fillId="27" borderId="0" xfId="73" applyFont="1" applyFill="1" applyBorder="1" applyAlignment="1">
      <alignment vertical="center"/>
    </xf>
    <xf numFmtId="164" fontId="29" fillId="25" borderId="10" xfId="73" applyNumberFormat="1" applyFont="1" applyFill="1" applyBorder="1" applyAlignment="1" applyProtection="1">
      <alignment horizontal="left" vertical="center"/>
    </xf>
    <xf numFmtId="0" fontId="27" fillId="27" borderId="0" xfId="73" applyNumberFormat="1" applyFont="1" applyFill="1" applyBorder="1" applyAlignment="1">
      <alignment horizontal="left" vertical="center"/>
    </xf>
    <xf numFmtId="164" fontId="27" fillId="27" borderId="0" xfId="73" quotePrefix="1" applyFont="1" applyFill="1" applyBorder="1" applyAlignment="1">
      <alignment horizontal="left" vertical="center"/>
    </xf>
    <xf numFmtId="0" fontId="29" fillId="25" borderId="10" xfId="73" applyNumberFormat="1" applyFont="1" applyFill="1" applyBorder="1" applyAlignment="1" applyProtection="1">
      <alignment horizontal="left" vertical="center"/>
    </xf>
    <xf numFmtId="0" fontId="7" fillId="27" borderId="0" xfId="0" applyFont="1" applyFill="1" applyBorder="1" applyAlignment="1">
      <alignment vertical="center"/>
    </xf>
    <xf numFmtId="0" fontId="33" fillId="0" borderId="0" xfId="0" applyFont="1" applyAlignment="1">
      <alignment horizontal="center" vertical="center"/>
    </xf>
    <xf numFmtId="167" fontId="16" fillId="28" borderId="0" xfId="0" applyNumberFormat="1" applyFont="1" applyFill="1" applyBorder="1" applyAlignment="1">
      <alignment horizontal="center" vertical="center"/>
    </xf>
    <xf numFmtId="167" fontId="17" fillId="28" borderId="0" xfId="0" applyNumberFormat="1" applyFont="1" applyFill="1" applyBorder="1" applyAlignment="1">
      <alignment horizontal="center" vertical="center"/>
    </xf>
    <xf numFmtId="164" fontId="29" fillId="26" borderId="0" xfId="73" applyNumberFormat="1" applyFont="1" applyFill="1" applyBorder="1" applyAlignment="1" applyProtection="1">
      <alignment horizontal="left" vertical="center"/>
    </xf>
    <xf numFmtId="0" fontId="33" fillId="28" borderId="0" xfId="0" applyFont="1" applyFill="1" applyBorder="1" applyAlignment="1">
      <alignment vertical="center"/>
    </xf>
    <xf numFmtId="164" fontId="23" fillId="27" borderId="0" xfId="73" quotePrefix="1" applyFont="1" applyFill="1" applyBorder="1" applyAlignment="1">
      <alignment horizontal="center" vertical="center"/>
    </xf>
    <xf numFmtId="0" fontId="0" fillId="27" borderId="0" xfId="0" applyFill="1" applyAlignment="1">
      <alignment vertical="center"/>
    </xf>
    <xf numFmtId="164" fontId="24" fillId="26" borderId="11" xfId="73" applyFont="1" applyFill="1" applyBorder="1" applyAlignment="1">
      <alignment horizontal="center" vertical="center"/>
    </xf>
    <xf numFmtId="0" fontId="29" fillId="26" borderId="0" xfId="73" applyNumberFormat="1" applyFont="1" applyFill="1" applyBorder="1" applyAlignment="1" applyProtection="1">
      <alignment horizontal="left" vertical="center"/>
    </xf>
    <xf numFmtId="0" fontId="51" fillId="0" borderId="0" xfId="0" applyFont="1"/>
    <xf numFmtId="0" fontId="51" fillId="0" borderId="12" xfId="0" applyFont="1" applyBorder="1"/>
    <xf numFmtId="0" fontId="51" fillId="0" borderId="0" xfId="0" applyFont="1" applyBorder="1"/>
    <xf numFmtId="0" fontId="52" fillId="0" borderId="0" xfId="0" applyFont="1" applyBorder="1"/>
    <xf numFmtId="164" fontId="29" fillId="26" borderId="0" xfId="73" applyFont="1" applyFill="1" applyBorder="1" applyAlignment="1">
      <alignment horizontal="left" vertical="center"/>
    </xf>
    <xf numFmtId="0" fontId="35" fillId="27" borderId="0" xfId="61" applyFont="1" applyFill="1" applyAlignment="1" applyProtection="1">
      <alignment horizontal="center" vertical="center"/>
    </xf>
    <xf numFmtId="0" fontId="50" fillId="0" borderId="0" xfId="0" applyFont="1" applyAlignment="1">
      <alignment vertical="center"/>
    </xf>
    <xf numFmtId="0" fontId="0" fillId="0" borderId="0" xfId="0" applyAlignment="1">
      <alignment vertical="center"/>
    </xf>
    <xf numFmtId="0" fontId="0" fillId="27" borderId="0" xfId="0" applyFill="1" applyBorder="1" applyAlignment="1">
      <alignment vertical="center"/>
    </xf>
    <xf numFmtId="0" fontId="51" fillId="27" borderId="0" xfId="0" applyFont="1" applyFill="1"/>
    <xf numFmtId="0" fontId="51" fillId="27" borderId="0" xfId="0" applyFont="1" applyFill="1" applyBorder="1"/>
    <xf numFmtId="0" fontId="51" fillId="27" borderId="0" xfId="0" applyFont="1" applyFill="1" applyBorder="1" applyAlignment="1">
      <alignment vertical="top"/>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5" fillId="0" borderId="0" xfId="0" applyFont="1"/>
    <xf numFmtId="0" fontId="48" fillId="26" borderId="16" xfId="0" applyFont="1" applyFill="1" applyBorder="1" applyAlignment="1">
      <alignment horizontal="left" vertical="center" indent="13"/>
    </xf>
    <xf numFmtId="0" fontId="49"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12" fillId="27" borderId="14" xfId="0" applyFont="1" applyFill="1" applyBorder="1" applyAlignment="1">
      <alignment vertical="center"/>
    </xf>
    <xf numFmtId="0" fontId="19" fillId="27" borderId="0" xfId="0" applyFont="1" applyFill="1" applyAlignment="1">
      <alignment vertical="center"/>
    </xf>
    <xf numFmtId="0" fontId="19" fillId="27" borderId="0" xfId="0" applyFont="1" applyFill="1"/>
    <xf numFmtId="0" fontId="19" fillId="27" borderId="0" xfId="0" applyFont="1" applyFill="1" applyAlignment="1">
      <alignment wrapText="1"/>
    </xf>
    <xf numFmtId="0" fontId="7" fillId="0" borderId="0" xfId="0" applyFont="1" applyBorder="1" applyAlignment="1">
      <alignment horizontal="right" vertical="top" wrapText="1"/>
    </xf>
    <xf numFmtId="0" fontId="54" fillId="0" borderId="0" xfId="0" applyFont="1" applyBorder="1" applyAlignment="1">
      <alignment horizontal="right" wrapText="1"/>
    </xf>
    <xf numFmtId="0" fontId="24" fillId="27" borderId="0" xfId="0" applyFont="1" applyFill="1" applyBorder="1" applyAlignment="1">
      <alignment horizontal="center" vertical="center" wrapText="1"/>
    </xf>
    <xf numFmtId="170" fontId="30" fillId="26" borderId="19" xfId="76" applyNumberFormat="1" applyFont="1" applyFill="1" applyBorder="1" applyAlignment="1">
      <alignment horizontal="center" vertical="center"/>
    </xf>
    <xf numFmtId="170" fontId="30" fillId="26" borderId="20" xfId="76" applyNumberFormat="1" applyFont="1" applyFill="1" applyBorder="1" applyAlignment="1">
      <alignment horizontal="center" vertical="center"/>
    </xf>
    <xf numFmtId="0" fontId="33" fillId="28" borderId="14" xfId="0" applyFont="1" applyFill="1" applyBorder="1" applyAlignment="1">
      <alignment vertical="center"/>
    </xf>
    <xf numFmtId="0" fontId="0" fillId="27" borderId="0" xfId="0" applyFill="1" applyAlignment="1">
      <alignment vertical="center" wrapText="1"/>
    </xf>
    <xf numFmtId="0" fontId="62" fillId="0" borderId="0" xfId="0" applyFont="1" applyAlignment="1">
      <alignment wrapText="1"/>
    </xf>
    <xf numFmtId="0" fontId="62" fillId="0" borderId="0" xfId="0" applyFont="1" applyAlignment="1">
      <alignment vertical="top"/>
    </xf>
    <xf numFmtId="0" fontId="63" fillId="0" borderId="0" xfId="61" applyFont="1" applyBorder="1" applyAlignment="1" applyProtection="1">
      <alignment horizontal="left" wrapText="1" indent="1"/>
    </xf>
    <xf numFmtId="0" fontId="11" fillId="27" borderId="0" xfId="0" applyFont="1" applyFill="1" applyBorder="1" applyAlignment="1">
      <alignment horizontal="justify" vertical="top" wrapText="1"/>
    </xf>
    <xf numFmtId="0" fontId="19" fillId="27" borderId="21" xfId="0" applyFont="1" applyFill="1" applyBorder="1" applyAlignment="1">
      <alignment vertical="top"/>
    </xf>
    <xf numFmtId="0" fontId="56" fillId="27" borderId="22" xfId="61" applyFont="1" applyFill="1" applyBorder="1" applyAlignment="1" applyProtection="1">
      <alignment horizontal="justify" vertical="center" wrapText="1"/>
    </xf>
    <xf numFmtId="0" fontId="65" fillId="0" borderId="0" xfId="0" applyFont="1"/>
    <xf numFmtId="0" fontId="49" fillId="26" borderId="23" xfId="0" applyFont="1" applyFill="1" applyBorder="1" applyAlignment="1">
      <alignment horizontal="left"/>
    </xf>
    <xf numFmtId="0" fontId="33" fillId="0" borderId="0" xfId="0" applyFont="1" applyBorder="1" applyAlignment="1">
      <alignment vertical="center"/>
    </xf>
    <xf numFmtId="1" fontId="66" fillId="0" borderId="0" xfId="73" applyNumberFormat="1" applyFont="1" applyBorder="1" applyAlignment="1">
      <alignment horizontal="center" vertical="center"/>
    </xf>
    <xf numFmtId="1" fontId="66" fillId="27" borderId="0" xfId="73" applyNumberFormat="1" applyFont="1" applyFill="1" applyBorder="1" applyAlignment="1">
      <alignment horizontal="center" vertical="center"/>
    </xf>
    <xf numFmtId="1" fontId="67" fillId="27" borderId="0" xfId="73" applyNumberFormat="1" applyFont="1" applyFill="1" applyBorder="1" applyAlignment="1">
      <alignment horizontal="center" vertical="center"/>
    </xf>
    <xf numFmtId="1" fontId="66" fillId="0" borderId="0" xfId="73" applyNumberFormat="1" applyFont="1" applyFill="1" applyBorder="1" applyAlignment="1">
      <alignment horizontal="center" vertical="center"/>
    </xf>
    <xf numFmtId="1" fontId="66" fillId="27" borderId="0" xfId="76" applyNumberFormat="1" applyFont="1" applyFill="1" applyBorder="1" applyAlignment="1">
      <alignment horizontal="center" vertical="center"/>
    </xf>
    <xf numFmtId="1" fontId="68" fillId="0" borderId="0" xfId="73" applyNumberFormat="1" applyFont="1" applyFill="1" applyBorder="1" applyAlignment="1">
      <alignment horizontal="center" vertical="center"/>
    </xf>
    <xf numFmtId="164" fontId="18" fillId="31" borderId="11" xfId="73" applyFont="1" applyFill="1" applyBorder="1" applyAlignment="1">
      <alignment horizontal="center" vertical="center"/>
    </xf>
    <xf numFmtId="0" fontId="29" fillId="26" borderId="11" xfId="73" applyNumberFormat="1" applyFont="1" applyFill="1" applyBorder="1" applyAlignment="1" applyProtection="1">
      <alignment horizontal="left" vertical="center"/>
    </xf>
    <xf numFmtId="164" fontId="29" fillId="26" borderId="11" xfId="73" applyNumberFormat="1" applyFont="1" applyFill="1" applyBorder="1" applyAlignment="1" applyProtection="1">
      <alignment horizontal="left" vertical="center"/>
    </xf>
    <xf numFmtId="164" fontId="29" fillId="26" borderId="11" xfId="73" applyFont="1" applyFill="1" applyBorder="1" applyAlignment="1">
      <alignment horizontal="left" vertical="center"/>
    </xf>
    <xf numFmtId="0" fontId="29" fillId="26" borderId="10" xfId="73" applyNumberFormat="1" applyFont="1" applyFill="1" applyBorder="1" applyAlignment="1" applyProtection="1">
      <alignment horizontal="left" vertical="center"/>
    </xf>
    <xf numFmtId="164" fontId="29" fillId="26" borderId="10" xfId="73" applyNumberFormat="1" applyFont="1" applyFill="1" applyBorder="1" applyAlignment="1" applyProtection="1">
      <alignment horizontal="left" vertical="center"/>
    </xf>
    <xf numFmtId="164" fontId="26" fillId="26" borderId="10" xfId="73" applyFont="1" applyFill="1" applyBorder="1" applyAlignment="1">
      <alignment horizontal="left" vertical="center"/>
    </xf>
    <xf numFmtId="1" fontId="70" fillId="27" borderId="0" xfId="73" applyNumberFormat="1" applyFont="1" applyFill="1" applyBorder="1" applyAlignment="1">
      <alignment horizontal="center" vertical="center"/>
    </xf>
    <xf numFmtId="0" fontId="53" fillId="26" borderId="24" xfId="0" applyFont="1" applyFill="1" applyBorder="1" applyAlignment="1">
      <alignment vertical="center"/>
    </xf>
    <xf numFmtId="168" fontId="14" fillId="0" borderId="0" xfId="0" applyNumberFormat="1" applyFont="1" applyBorder="1" applyAlignment="1">
      <alignment horizontal="center" vertical="center"/>
    </xf>
    <xf numFmtId="167" fontId="16" fillId="28" borderId="14" xfId="0" applyNumberFormat="1" applyFont="1" applyFill="1" applyBorder="1" applyAlignment="1">
      <alignment horizontal="center" vertical="center"/>
    </xf>
    <xf numFmtId="164" fontId="6" fillId="27" borderId="0" xfId="73" applyFont="1" applyFill="1" applyBorder="1" applyAlignment="1">
      <alignment horizontal="left" vertical="center"/>
    </xf>
    <xf numFmtId="164" fontId="6" fillId="25" borderId="0" xfId="73" applyFont="1" applyFill="1" applyBorder="1" applyAlignment="1">
      <alignment horizontal="left" vertical="center"/>
    </xf>
    <xf numFmtId="0" fontId="8" fillId="0" borderId="0" xfId="69" applyFont="1" applyFill="1" applyBorder="1" applyAlignment="1">
      <alignment vertical="center"/>
    </xf>
    <xf numFmtId="0" fontId="22" fillId="27" borderId="24" xfId="0" applyFont="1" applyFill="1" applyBorder="1" applyAlignment="1">
      <alignment horizontal="center" vertical="center"/>
    </xf>
    <xf numFmtId="167" fontId="17" fillId="28" borderId="14" xfId="0" applyNumberFormat="1" applyFont="1" applyFill="1" applyBorder="1" applyAlignment="1">
      <alignment horizontal="center" vertical="center"/>
    </xf>
    <xf numFmtId="0" fontId="33" fillId="28" borderId="15" xfId="0" applyFont="1" applyFill="1" applyBorder="1" applyAlignment="1">
      <alignment vertical="center"/>
    </xf>
    <xf numFmtId="167" fontId="17" fillId="28" borderId="25" xfId="0" applyNumberFormat="1" applyFont="1" applyFill="1" applyBorder="1" applyAlignment="1">
      <alignment horizontal="center" vertical="center"/>
    </xf>
    <xf numFmtId="167" fontId="17" fillId="28" borderId="12" xfId="0" applyNumberFormat="1" applyFont="1" applyFill="1" applyBorder="1" applyAlignment="1">
      <alignment horizontal="center" vertical="center"/>
    </xf>
    <xf numFmtId="0" fontId="33" fillId="28" borderId="25" xfId="0" applyFont="1" applyFill="1" applyBorder="1" applyAlignment="1">
      <alignment vertical="center"/>
    </xf>
    <xf numFmtId="0" fontId="33" fillId="28" borderId="12" xfId="0" applyFont="1" applyFill="1" applyBorder="1" applyAlignment="1">
      <alignment vertical="center"/>
    </xf>
    <xf numFmtId="0" fontId="33" fillId="28" borderId="26" xfId="0" applyFont="1" applyFill="1" applyBorder="1" applyAlignment="1">
      <alignment vertical="center"/>
    </xf>
    <xf numFmtId="0" fontId="6" fillId="0" borderId="0" xfId="73" applyNumberFormat="1" applyFont="1" applyBorder="1" applyAlignment="1">
      <alignment horizontal="left" vertical="center"/>
    </xf>
    <xf numFmtId="164" fontId="6" fillId="0" borderId="0" xfId="73" applyFont="1" applyBorder="1" applyAlignment="1">
      <alignment horizontal="left" vertical="center"/>
    </xf>
    <xf numFmtId="1" fontId="66" fillId="27" borderId="0" xfId="69" applyNumberFormat="1" applyFont="1" applyFill="1" applyAlignment="1">
      <alignment horizontal="center"/>
    </xf>
    <xf numFmtId="0" fontId="6" fillId="31" borderId="10" xfId="69" applyFill="1" applyBorder="1" applyAlignment="1">
      <alignment vertical="center"/>
    </xf>
    <xf numFmtId="0" fontId="13" fillId="31" borderId="10" xfId="69" applyFont="1" applyFill="1" applyBorder="1" applyAlignment="1"/>
    <xf numFmtId="170" fontId="13" fillId="31" borderId="20" xfId="69" applyNumberFormat="1" applyFont="1" applyFill="1" applyBorder="1" applyAlignment="1"/>
    <xf numFmtId="1" fontId="67" fillId="27" borderId="0" xfId="69" applyNumberFormat="1" applyFont="1" applyFill="1" applyAlignment="1">
      <alignment horizontal="center" vertical="center"/>
    </xf>
    <xf numFmtId="1" fontId="66" fillId="0" borderId="0" xfId="69" applyNumberFormat="1" applyFont="1" applyFill="1" applyBorder="1" applyAlignment="1">
      <alignment horizontal="center" vertical="center"/>
    </xf>
    <xf numFmtId="0" fontId="31" fillId="30" borderId="28" xfId="69" quotePrefix="1" applyFont="1" applyFill="1" applyBorder="1" applyAlignment="1">
      <alignment horizontal="center" vertical="center"/>
    </xf>
    <xf numFmtId="0" fontId="31" fillId="30" borderId="0" xfId="69" applyFont="1" applyFill="1" applyBorder="1" applyAlignment="1">
      <alignment vertical="center"/>
    </xf>
    <xf numFmtId="0" fontId="26" fillId="30" borderId="0" xfId="69" applyFont="1" applyFill="1" applyBorder="1" applyAlignment="1">
      <alignment vertical="center"/>
    </xf>
    <xf numFmtId="0" fontId="31" fillId="30" borderId="29" xfId="69" quotePrefix="1" applyFont="1" applyFill="1" applyBorder="1" applyAlignment="1">
      <alignment horizontal="center" vertical="center"/>
    </xf>
    <xf numFmtId="0" fontId="31" fillId="30" borderId="10" xfId="69" applyFont="1" applyFill="1" applyBorder="1" applyAlignment="1">
      <alignment vertical="center"/>
    </xf>
    <xf numFmtId="0" fontId="26" fillId="30" borderId="10" xfId="69" applyFont="1" applyFill="1" applyBorder="1" applyAlignment="1">
      <alignment vertical="center"/>
    </xf>
    <xf numFmtId="1" fontId="66" fillId="27" borderId="0" xfId="69" applyNumberFormat="1" applyFont="1" applyFill="1" applyBorder="1" applyAlignment="1">
      <alignment horizontal="center" vertical="center"/>
    </xf>
    <xf numFmtId="1" fontId="68" fillId="27" borderId="0" xfId="69" applyNumberFormat="1" applyFont="1" applyFill="1" applyBorder="1" applyAlignment="1">
      <alignment horizontal="center" vertical="center"/>
    </xf>
    <xf numFmtId="1" fontId="68" fillId="0" borderId="0" xfId="69" applyNumberFormat="1" applyFont="1" applyFill="1" applyBorder="1" applyAlignment="1">
      <alignment horizontal="center" vertical="center"/>
    </xf>
    <xf numFmtId="1" fontId="38" fillId="0" borderId="0" xfId="69" applyNumberFormat="1" applyFont="1" applyFill="1" applyBorder="1" applyAlignment="1">
      <alignment horizontal="center" vertical="center"/>
    </xf>
    <xf numFmtId="164" fontId="6" fillId="31" borderId="30" xfId="73" applyFont="1" applyFill="1" applyBorder="1" applyAlignment="1">
      <alignment horizontal="left" vertical="center"/>
    </xf>
    <xf numFmtId="164" fontId="19" fillId="31" borderId="30" xfId="73" applyFont="1" applyFill="1" applyBorder="1" applyAlignment="1">
      <alignment horizontal="left" vertical="center"/>
    </xf>
    <xf numFmtId="164" fontId="19" fillId="26" borderId="11" xfId="73" applyFont="1" applyFill="1" applyBorder="1" applyAlignment="1">
      <alignment horizontal="left" vertical="center"/>
    </xf>
    <xf numFmtId="164" fontId="19" fillId="26" borderId="0" xfId="73" applyFont="1" applyFill="1" applyBorder="1" applyAlignment="1">
      <alignment horizontal="left" vertical="center"/>
    </xf>
    <xf numFmtId="164" fontId="6" fillId="26" borderId="10" xfId="73" applyFont="1" applyFill="1" applyBorder="1" applyAlignment="1">
      <alignment horizontal="left" vertical="center"/>
    </xf>
    <xf numFmtId="0" fontId="6" fillId="27" borderId="0" xfId="73" applyNumberFormat="1" applyFont="1" applyFill="1" applyBorder="1" applyAlignment="1">
      <alignment horizontal="left" vertical="center"/>
    </xf>
    <xf numFmtId="0" fontId="34" fillId="30" borderId="0" xfId="0" applyFont="1" applyFill="1" applyBorder="1" applyAlignment="1">
      <alignment vertical="center" wrapText="1"/>
    </xf>
    <xf numFmtId="0" fontId="0" fillId="27" borderId="0" xfId="0" applyFill="1"/>
    <xf numFmtId="0" fontId="7" fillId="25" borderId="0" xfId="0" applyFont="1" applyFill="1" applyBorder="1" applyAlignment="1">
      <alignment vertical="center"/>
    </xf>
    <xf numFmtId="0" fontId="0" fillId="25" borderId="0" xfId="0" applyFill="1"/>
    <xf numFmtId="170" fontId="26" fillId="25" borderId="0" xfId="0" applyNumberFormat="1" applyFont="1" applyFill="1" applyBorder="1" applyAlignment="1">
      <alignment horizontal="center" vertical="center"/>
    </xf>
    <xf numFmtId="164" fontId="26" fillId="25" borderId="0" xfId="73" applyFont="1" applyFill="1" applyBorder="1" applyAlignment="1">
      <alignment horizontal="right" vertical="center"/>
    </xf>
    <xf numFmtId="0" fontId="26" fillId="27" borderId="0" xfId="0" applyFont="1" applyFill="1" applyBorder="1" applyAlignment="1">
      <alignment vertical="center"/>
    </xf>
    <xf numFmtId="164" fontId="29" fillId="27" borderId="0" xfId="73" applyNumberFormat="1" applyFont="1" applyFill="1" applyBorder="1" applyAlignment="1" applyProtection="1">
      <alignment horizontal="center" vertical="center"/>
    </xf>
    <xf numFmtId="0" fontId="0" fillId="0" borderId="0" xfId="0" applyFill="1"/>
    <xf numFmtId="170" fontId="26" fillId="27" borderId="0" xfId="73" applyNumberFormat="1" applyFont="1" applyFill="1" applyBorder="1" applyAlignment="1" applyProtection="1">
      <alignment horizontal="center" vertical="center"/>
    </xf>
    <xf numFmtId="164" fontId="26" fillId="27" borderId="0" xfId="73" applyNumberFormat="1" applyFont="1" applyFill="1" applyBorder="1" applyAlignment="1" applyProtection="1">
      <alignment horizontal="right" vertical="center"/>
    </xf>
    <xf numFmtId="0" fontId="26" fillId="25" borderId="0" xfId="0" applyFont="1" applyFill="1" applyBorder="1" applyAlignment="1">
      <alignment vertical="center"/>
    </xf>
    <xf numFmtId="164" fontId="29" fillId="25" borderId="0" xfId="0" applyNumberFormat="1" applyFont="1" applyFill="1" applyBorder="1" applyAlignment="1" applyProtection="1">
      <alignment vertical="center" wrapText="1"/>
    </xf>
    <xf numFmtId="171" fontId="26" fillId="25" borderId="0" xfId="73" applyNumberFormat="1" applyFont="1" applyFill="1" applyBorder="1" applyAlignment="1" applyProtection="1">
      <alignment horizontal="center" vertical="center"/>
    </xf>
    <xf numFmtId="164" fontId="26" fillId="25" borderId="0" xfId="73" applyNumberFormat="1" applyFont="1" applyFill="1" applyBorder="1" applyAlignment="1" applyProtection="1">
      <alignment horizontal="right" vertical="center"/>
    </xf>
    <xf numFmtId="171" fontId="26" fillId="0" borderId="0" xfId="73" applyNumberFormat="1" applyFont="1" applyFill="1" applyBorder="1" applyAlignment="1" applyProtection="1">
      <alignment horizontal="center" vertical="center"/>
    </xf>
    <xf numFmtId="0" fontId="0" fillId="0" borderId="0" xfId="0" applyAlignment="1">
      <alignment horizontal="right"/>
    </xf>
    <xf numFmtId="0" fontId="19" fillId="27" borderId="0" xfId="0" applyFont="1" applyFill="1" applyBorder="1" applyAlignment="1">
      <alignment horizontal="left" vertical="top" wrapText="1"/>
    </xf>
    <xf numFmtId="0" fontId="9" fillId="0" borderId="21" xfId="61" applyBorder="1" applyAlignment="1" applyProtection="1">
      <alignment vertical="top"/>
    </xf>
    <xf numFmtId="164" fontId="26" fillId="0" borderId="0" xfId="73" applyFont="1" applyFill="1" applyBorder="1" applyAlignment="1">
      <alignment horizontal="left" vertical="center"/>
    </xf>
    <xf numFmtId="164" fontId="26" fillId="0" borderId="0" xfId="73" applyNumberFormat="1" applyFont="1" applyFill="1" applyBorder="1" applyAlignment="1" applyProtection="1">
      <alignment horizontal="left" vertical="center"/>
    </xf>
    <xf numFmtId="0" fontId="26" fillId="0" borderId="0" xfId="73" applyNumberFormat="1" applyFont="1" applyFill="1" applyBorder="1" applyAlignment="1" applyProtection="1">
      <alignment horizontal="left" vertical="center"/>
    </xf>
    <xf numFmtId="164" fontId="64" fillId="27" borderId="0" xfId="73" quotePrefix="1" applyFont="1" applyFill="1" applyBorder="1" applyAlignment="1">
      <alignment horizontal="left" vertical="center"/>
    </xf>
    <xf numFmtId="0" fontId="26" fillId="0" borderId="0" xfId="0" applyFont="1"/>
    <xf numFmtId="0" fontId="78" fillId="0" borderId="0" xfId="0" applyFont="1"/>
    <xf numFmtId="0" fontId="8" fillId="0" borderId="0" xfId="0" applyFont="1"/>
    <xf numFmtId="164" fontId="6" fillId="0" borderId="0" xfId="73" applyFont="1" applyFill="1" applyBorder="1" applyAlignment="1">
      <alignment horizontal="left" vertical="center"/>
    </xf>
    <xf numFmtId="0" fontId="8" fillId="0" borderId="0" xfId="73" applyNumberFormat="1" applyFont="1" applyFill="1" applyBorder="1" applyAlignment="1">
      <alignment horizontal="left" vertical="center"/>
    </xf>
    <xf numFmtId="164" fontId="8" fillId="0" borderId="0" xfId="73" quotePrefix="1" applyFont="1" applyFill="1" applyBorder="1" applyAlignment="1">
      <alignment horizontal="left" vertical="center"/>
    </xf>
    <xf numFmtId="0" fontId="8" fillId="0" borderId="32" xfId="69" quotePrefix="1" applyNumberFormat="1" applyFont="1" applyFill="1" applyBorder="1" applyAlignment="1" applyProtection="1">
      <alignment horizontal="left" vertical="center"/>
    </xf>
    <xf numFmtId="0" fontId="8" fillId="0" borderId="11" xfId="69" quotePrefix="1" applyNumberFormat="1" applyFont="1" applyFill="1" applyBorder="1" applyAlignment="1" applyProtection="1">
      <alignment horizontal="left" vertical="center"/>
    </xf>
    <xf numFmtId="0" fontId="8" fillId="0" borderId="11" xfId="69" applyFont="1" applyFill="1" applyBorder="1" applyAlignment="1">
      <alignment horizontal="left" vertical="center"/>
    </xf>
    <xf numFmtId="164" fontId="8" fillId="32" borderId="11" xfId="73" applyNumberFormat="1" applyFont="1" applyFill="1" applyBorder="1" applyAlignment="1" applyProtection="1">
      <alignment horizontal="left" vertical="center"/>
    </xf>
    <xf numFmtId="164" fontId="8" fillId="0" borderId="11" xfId="69" applyNumberFormat="1" applyFont="1" applyFill="1" applyBorder="1" applyAlignment="1" applyProtection="1">
      <alignment horizontal="left" vertical="center"/>
    </xf>
    <xf numFmtId="170" fontId="8" fillId="0" borderId="33" xfId="69" applyNumberFormat="1" applyFont="1" applyFill="1" applyBorder="1" applyAlignment="1" applyProtection="1">
      <alignment horizontal="center" vertical="center"/>
    </xf>
    <xf numFmtId="0" fontId="8" fillId="0" borderId="29" xfId="73" applyNumberFormat="1" applyFont="1" applyFill="1" applyBorder="1" applyAlignment="1">
      <alignment horizontal="left" vertical="center"/>
    </xf>
    <xf numFmtId="0" fontId="8" fillId="0" borderId="10" xfId="73" applyNumberFormat="1" applyFont="1" applyFill="1" applyBorder="1" applyAlignment="1">
      <alignment horizontal="left" vertical="center"/>
    </xf>
    <xf numFmtId="164" fontId="8" fillId="0" borderId="10" xfId="73" applyFont="1" applyFill="1" applyBorder="1" applyAlignment="1">
      <alignment horizontal="left" vertical="center"/>
    </xf>
    <xf numFmtId="164" fontId="8" fillId="0" borderId="10" xfId="73" applyNumberFormat="1" applyFont="1" applyFill="1" applyBorder="1" applyAlignment="1" applyProtection="1">
      <alignment horizontal="left" vertical="center" indent="2"/>
    </xf>
    <xf numFmtId="164" fontId="8" fillId="0" borderId="10" xfId="73"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left" vertical="center"/>
    </xf>
    <xf numFmtId="170" fontId="8" fillId="0" borderId="20" xfId="69" applyNumberFormat="1" applyFont="1" applyFill="1" applyBorder="1" applyAlignment="1" applyProtection="1">
      <alignment horizontal="center" vertical="center"/>
    </xf>
    <xf numFmtId="0" fontId="8" fillId="0" borderId="0" xfId="76" quotePrefix="1" applyNumberFormat="1" applyFont="1" applyFill="1" applyBorder="1" applyAlignment="1" applyProtection="1">
      <alignment horizontal="left" vertical="center"/>
    </xf>
    <xf numFmtId="164" fontId="8" fillId="0" borderId="0" xfId="76" applyFont="1" applyFill="1" applyBorder="1" applyAlignment="1">
      <alignment horizontal="left" vertical="center"/>
    </xf>
    <xf numFmtId="164" fontId="8" fillId="0" borderId="0" xfId="76" applyNumberFormat="1" applyFont="1" applyFill="1" applyBorder="1" applyAlignment="1" applyProtection="1">
      <alignment horizontal="left" vertical="center" wrapText="1"/>
    </xf>
    <xf numFmtId="164" fontId="8" fillId="0" borderId="0" xfId="76" applyNumberFormat="1" applyFont="1" applyFill="1" applyBorder="1" applyAlignment="1" applyProtection="1">
      <alignment horizontal="left" vertical="center"/>
    </xf>
    <xf numFmtId="170" fontId="8" fillId="0" borderId="0" xfId="69" applyNumberFormat="1" applyFont="1" applyFill="1" applyBorder="1" applyAlignment="1" applyProtection="1">
      <alignment horizontal="center" vertical="center"/>
    </xf>
    <xf numFmtId="0" fontId="8" fillId="0" borderId="11" xfId="76" applyNumberFormat="1" applyFont="1" applyFill="1" applyBorder="1" applyAlignment="1" applyProtection="1">
      <alignment horizontal="left" vertical="center"/>
    </xf>
    <xf numFmtId="164" fontId="8" fillId="0" borderId="11" xfId="76" applyFont="1" applyFill="1" applyBorder="1" applyAlignment="1">
      <alignment horizontal="left" vertical="center"/>
    </xf>
    <xf numFmtId="164" fontId="8" fillId="32" borderId="11" xfId="76" applyNumberFormat="1" applyFont="1" applyFill="1" applyBorder="1" applyAlignment="1" applyProtection="1">
      <alignment horizontal="left" vertical="center"/>
    </xf>
    <xf numFmtId="164" fontId="8" fillId="0" borderId="11" xfId="76" applyNumberFormat="1" applyFont="1" applyFill="1" applyBorder="1" applyAlignment="1" applyProtection="1">
      <alignment horizontal="left" vertical="center"/>
    </xf>
    <xf numFmtId="170" fontId="8" fillId="0" borderId="33" xfId="76" applyNumberFormat="1" applyFont="1" applyFill="1" applyBorder="1" applyAlignment="1" applyProtection="1">
      <alignment horizontal="center" vertical="center"/>
    </xf>
    <xf numFmtId="164" fontId="8" fillId="0" borderId="0" xfId="73" applyNumberFormat="1" applyFont="1" applyFill="1" applyBorder="1" applyAlignment="1" applyProtection="1">
      <alignment horizontal="left" vertical="center" indent="2"/>
    </xf>
    <xf numFmtId="164" fontId="8" fillId="0" borderId="0" xfId="73" applyNumberFormat="1" applyFont="1" applyFill="1" applyBorder="1" applyAlignment="1" applyProtection="1">
      <alignment horizontal="left" vertical="center"/>
    </xf>
    <xf numFmtId="170" fontId="8" fillId="0" borderId="19" xfId="73" applyNumberFormat="1" applyFont="1" applyFill="1" applyBorder="1" applyAlignment="1" applyProtection="1">
      <alignment horizontal="center" vertical="center"/>
    </xf>
    <xf numFmtId="164" fontId="79" fillId="0" borderId="0" xfId="61" applyNumberFormat="1" applyFont="1" applyFill="1" applyBorder="1" applyAlignment="1" applyProtection="1">
      <alignment horizontal="left" vertical="center" indent="2"/>
    </xf>
    <xf numFmtId="0" fontId="8" fillId="0" borderId="10" xfId="76" applyNumberFormat="1" applyFont="1" applyFill="1" applyBorder="1" applyAlignment="1" applyProtection="1">
      <alignment horizontal="left" vertical="center"/>
    </xf>
    <xf numFmtId="164" fontId="8" fillId="0" borderId="10" xfId="76" applyFont="1" applyFill="1" applyBorder="1" applyAlignment="1">
      <alignment horizontal="left" vertical="center"/>
    </xf>
    <xf numFmtId="0" fontId="8" fillId="0" borderId="0" xfId="76" applyNumberFormat="1" applyFont="1" applyFill="1" applyBorder="1" applyAlignment="1" applyProtection="1">
      <alignment horizontal="left" vertical="center"/>
    </xf>
    <xf numFmtId="170" fontId="8" fillId="0" borderId="0" xfId="76" applyNumberFormat="1" applyFont="1" applyFill="1" applyBorder="1" applyAlignment="1" applyProtection="1">
      <alignment horizontal="center" vertical="center"/>
    </xf>
    <xf numFmtId="164" fontId="8" fillId="0" borderId="32" xfId="73" applyFont="1" applyFill="1" applyBorder="1" applyAlignment="1">
      <alignment horizontal="left" vertical="center"/>
    </xf>
    <xf numFmtId="0" fontId="8" fillId="0" borderId="11" xfId="76" quotePrefix="1" applyNumberFormat="1" applyFont="1" applyFill="1" applyBorder="1" applyAlignment="1" applyProtection="1">
      <alignment horizontal="left" vertical="center"/>
    </xf>
    <xf numFmtId="164" fontId="8" fillId="0" borderId="11" xfId="73" applyNumberFormat="1" applyFont="1" applyFill="1" applyBorder="1" applyAlignment="1" applyProtection="1">
      <alignment horizontal="left" vertical="center"/>
    </xf>
    <xf numFmtId="164" fontId="8" fillId="0" borderId="28" xfId="73" applyFont="1" applyFill="1" applyBorder="1" applyAlignment="1">
      <alignment horizontal="left" vertical="center"/>
    </xf>
    <xf numFmtId="170" fontId="8" fillId="0" borderId="19" xfId="69" applyNumberFormat="1" applyFont="1" applyFill="1" applyBorder="1" applyAlignment="1" applyProtection="1">
      <alignment horizontal="center" vertical="center"/>
    </xf>
    <xf numFmtId="170" fontId="8" fillId="0" borderId="19" xfId="76" applyNumberFormat="1" applyFont="1" applyFill="1" applyBorder="1" applyAlignment="1" applyProtection="1">
      <alignment horizontal="center" vertical="center"/>
    </xf>
    <xf numFmtId="0" fontId="8" fillId="0" borderId="0" xfId="69" applyFont="1" applyFill="1" applyBorder="1" applyAlignment="1">
      <alignment horizontal="left" vertical="center"/>
    </xf>
    <xf numFmtId="0" fontId="8" fillId="0" borderId="0" xfId="69" applyFont="1" applyFill="1" applyBorder="1" applyAlignment="1">
      <alignment horizontal="left" vertical="center" indent="4"/>
    </xf>
    <xf numFmtId="164" fontId="8" fillId="0" borderId="0" xfId="76" applyFont="1" applyFill="1" applyBorder="1" applyAlignment="1">
      <alignment horizontal="center" vertical="center"/>
    </xf>
    <xf numFmtId="164" fontId="8" fillId="0" borderId="29" xfId="73" applyFont="1" applyFill="1" applyBorder="1" applyAlignment="1">
      <alignment horizontal="left" vertical="center"/>
    </xf>
    <xf numFmtId="0" fontId="8" fillId="0" borderId="10" xfId="69" applyFont="1" applyFill="1" applyBorder="1" applyAlignment="1">
      <alignment horizontal="left" vertical="center"/>
    </xf>
    <xf numFmtId="164" fontId="8" fillId="0" borderId="10" xfId="76" applyFont="1" applyFill="1" applyBorder="1" applyAlignment="1">
      <alignment horizontal="center" vertical="center"/>
    </xf>
    <xf numFmtId="164" fontId="8" fillId="0" borderId="0" xfId="73" applyFont="1" applyFill="1" applyBorder="1" applyAlignment="1">
      <alignment horizontal="left" vertical="center"/>
    </xf>
    <xf numFmtId="0" fontId="8" fillId="0" borderId="0" xfId="69" applyFont="1" applyFill="1" applyAlignment="1">
      <alignment horizontal="left" vertical="center" indent="4"/>
    </xf>
    <xf numFmtId="0" fontId="8" fillId="0" borderId="0" xfId="69" applyFont="1" applyFill="1" applyAlignment="1">
      <alignment horizontal="left" vertical="center"/>
    </xf>
    <xf numFmtId="0" fontId="8" fillId="0" borderId="11" xfId="73" quotePrefix="1" applyNumberFormat="1" applyFont="1" applyFill="1" applyBorder="1" applyAlignment="1" applyProtection="1">
      <alignment horizontal="left" vertical="center"/>
    </xf>
    <xf numFmtId="164" fontId="8" fillId="32" borderId="11" xfId="73" applyFont="1" applyFill="1" applyBorder="1" applyAlignment="1">
      <alignment horizontal="left" vertical="center"/>
    </xf>
    <xf numFmtId="0" fontId="8" fillId="0" borderId="0" xfId="73" quotePrefix="1" applyNumberFormat="1" applyFont="1" applyFill="1" applyBorder="1" applyAlignment="1" applyProtection="1">
      <alignment horizontal="left" vertical="center"/>
    </xf>
    <xf numFmtId="0" fontId="8" fillId="0" borderId="10" xfId="73" applyNumberFormat="1" applyFont="1" applyFill="1" applyBorder="1" applyAlignment="1" applyProtection="1">
      <alignment horizontal="left" vertical="center"/>
    </xf>
    <xf numFmtId="170" fontId="8" fillId="0" borderId="20" xfId="76" applyNumberFormat="1" applyFont="1" applyFill="1" applyBorder="1" applyAlignment="1" applyProtection="1">
      <alignment horizontal="center" vertical="center"/>
    </xf>
    <xf numFmtId="164" fontId="13" fillId="0" borderId="0" xfId="73" applyFont="1" applyFill="1" applyBorder="1" applyAlignment="1">
      <alignment horizontal="left" vertical="center"/>
    </xf>
    <xf numFmtId="0" fontId="8" fillId="0" borderId="0" xfId="73" applyNumberFormat="1" applyFont="1" applyFill="1" applyBorder="1" applyAlignment="1" applyProtection="1">
      <alignment horizontal="left" vertical="center"/>
    </xf>
    <xf numFmtId="164" fontId="8" fillId="0" borderId="0" xfId="73" applyFont="1" applyFill="1" applyBorder="1" applyAlignment="1">
      <alignment horizontal="left" vertical="center" indent="2"/>
    </xf>
    <xf numFmtId="164" fontId="8" fillId="0" borderId="0" xfId="69" applyNumberFormat="1" applyFont="1" applyFill="1" applyBorder="1" applyAlignment="1" applyProtection="1">
      <alignment horizontal="left" vertical="center"/>
    </xf>
    <xf numFmtId="170" fontId="8" fillId="0" borderId="0" xfId="73" applyNumberFormat="1" applyFont="1" applyFill="1" applyBorder="1" applyAlignment="1" applyProtection="1">
      <alignment horizontal="center" vertical="center"/>
    </xf>
    <xf numFmtId="164" fontId="8" fillId="32" borderId="11" xfId="69" applyNumberFormat="1" applyFont="1" applyFill="1" applyBorder="1" applyAlignment="1" applyProtection="1">
      <alignment horizontal="left" vertical="center"/>
    </xf>
    <xf numFmtId="164" fontId="8" fillId="0" borderId="11" xfId="69" quotePrefix="1" applyNumberFormat="1" applyFont="1" applyFill="1" applyBorder="1" applyAlignment="1" applyProtection="1">
      <alignment horizontal="left" vertical="center"/>
    </xf>
    <xf numFmtId="164" fontId="8" fillId="0" borderId="11" xfId="73" applyFont="1" applyFill="1" applyBorder="1" applyAlignment="1">
      <alignment horizontal="left" vertical="center"/>
    </xf>
    <xf numFmtId="164" fontId="8" fillId="0" borderId="21" xfId="76" applyNumberFormat="1" applyFont="1" applyFill="1" applyBorder="1" applyAlignment="1" applyProtection="1">
      <alignment horizontal="left" vertical="center"/>
    </xf>
    <xf numFmtId="170" fontId="8" fillId="0" borderId="21" xfId="69" applyNumberFormat="1" applyFont="1" applyFill="1" applyBorder="1" applyAlignment="1" applyProtection="1">
      <alignment horizontal="center" vertical="center"/>
    </xf>
    <xf numFmtId="164" fontId="8" fillId="0" borderId="31" xfId="73" applyFont="1" applyFill="1" applyBorder="1" applyAlignment="1">
      <alignment horizontal="left" vertical="center"/>
    </xf>
    <xf numFmtId="164" fontId="13" fillId="0" borderId="30" xfId="73" applyFont="1" applyFill="1" applyBorder="1" applyAlignment="1">
      <alignment horizontal="left" vertical="center"/>
    </xf>
    <xf numFmtId="170" fontId="8" fillId="0" borderId="22" xfId="69" applyNumberFormat="1" applyFont="1" applyFill="1" applyBorder="1" applyAlignment="1" applyProtection="1">
      <alignment horizontal="center" vertical="center"/>
    </xf>
    <xf numFmtId="164" fontId="8" fillId="0" borderId="21" xfId="73" applyFont="1" applyFill="1" applyBorder="1" applyAlignment="1">
      <alignment horizontal="left" vertical="center"/>
    </xf>
    <xf numFmtId="164" fontId="13" fillId="0" borderId="10" xfId="73" applyFont="1" applyFill="1" applyBorder="1" applyAlignment="1">
      <alignment horizontal="left" vertical="center"/>
    </xf>
    <xf numFmtId="164" fontId="26" fillId="0" borderId="0" xfId="73" applyFont="1" applyBorder="1" applyAlignment="1">
      <alignment horizontal="right" vertical="center"/>
    </xf>
    <xf numFmtId="164" fontId="18" fillId="31" borderId="11" xfId="73" applyFont="1" applyFill="1" applyBorder="1" applyAlignment="1">
      <alignment horizontal="right" vertical="center"/>
    </xf>
    <xf numFmtId="0" fontId="13" fillId="31" borderId="10" xfId="69" applyFont="1" applyFill="1" applyBorder="1" applyAlignment="1">
      <alignment horizontal="right"/>
    </xf>
    <xf numFmtId="164" fontId="24" fillId="26" borderId="0" xfId="73" applyFont="1" applyFill="1" applyBorder="1" applyAlignment="1">
      <alignment horizontal="right" vertical="center"/>
    </xf>
    <xf numFmtId="0" fontId="26" fillId="30" borderId="0" xfId="69" applyFont="1" applyFill="1" applyBorder="1" applyAlignment="1">
      <alignment horizontal="right" vertical="center"/>
    </xf>
    <xf numFmtId="0" fontId="26" fillId="30" borderId="10" xfId="69" applyFont="1" applyFill="1" applyBorder="1" applyAlignment="1">
      <alignment horizontal="right" vertical="center"/>
    </xf>
    <xf numFmtId="164" fontId="41" fillId="24" borderId="11" xfId="73" applyFont="1" applyFill="1" applyBorder="1" applyAlignment="1">
      <alignment horizontal="right" vertical="center" wrapText="1"/>
    </xf>
    <xf numFmtId="164" fontId="41" fillId="24" borderId="10" xfId="73" applyFont="1" applyFill="1" applyBorder="1" applyAlignment="1">
      <alignment horizontal="right" vertical="center" wrapText="1"/>
    </xf>
    <xf numFmtId="164" fontId="26" fillId="31" borderId="30" xfId="73" applyFont="1" applyFill="1" applyBorder="1" applyAlignment="1">
      <alignment horizontal="right" vertical="center"/>
    </xf>
    <xf numFmtId="164" fontId="26" fillId="25" borderId="10" xfId="73" applyFont="1" applyFill="1" applyBorder="1" applyAlignment="1">
      <alignment horizontal="right" vertical="center"/>
    </xf>
    <xf numFmtId="164" fontId="26" fillId="27" borderId="0" xfId="73" applyFont="1" applyFill="1" applyBorder="1" applyAlignment="1">
      <alignment horizontal="right" vertical="center"/>
    </xf>
    <xf numFmtId="164" fontId="29" fillId="26" borderId="11" xfId="73" applyFont="1" applyFill="1" applyBorder="1" applyAlignment="1">
      <alignment horizontal="right" vertical="center"/>
    </xf>
    <xf numFmtId="164" fontId="29" fillId="26" borderId="0" xfId="73" applyFont="1" applyFill="1" applyBorder="1" applyAlignment="1">
      <alignment horizontal="right" vertical="center"/>
    </xf>
    <xf numFmtId="164" fontId="26" fillId="26" borderId="10" xfId="73" applyFont="1" applyFill="1" applyBorder="1" applyAlignment="1">
      <alignment horizontal="right" vertical="center"/>
    </xf>
    <xf numFmtId="164" fontId="23" fillId="27" borderId="0" xfId="73" quotePrefix="1" applyFont="1" applyFill="1" applyBorder="1" applyAlignment="1">
      <alignment horizontal="right" vertical="center"/>
    </xf>
    <xf numFmtId="164" fontId="8" fillId="0" borderId="11" xfId="69" applyNumberFormat="1" applyFont="1" applyFill="1" applyBorder="1" applyAlignment="1" applyProtection="1">
      <alignment horizontal="right" vertical="center"/>
    </xf>
    <xf numFmtId="164" fontId="8" fillId="0" borderId="10" xfId="73" applyNumberFormat="1" applyFont="1" applyFill="1" applyBorder="1" applyAlignment="1" applyProtection="1">
      <alignment horizontal="right" vertical="center"/>
    </xf>
    <xf numFmtId="164" fontId="8" fillId="0" borderId="0" xfId="76" applyNumberFormat="1" applyFont="1" applyFill="1" applyBorder="1" applyAlignment="1" applyProtection="1">
      <alignment horizontal="right" vertical="center"/>
    </xf>
    <xf numFmtId="164" fontId="8" fillId="0" borderId="0" xfId="73" applyNumberFormat="1" applyFont="1" applyFill="1" applyBorder="1" applyAlignment="1" applyProtection="1">
      <alignment horizontal="right" vertical="center"/>
    </xf>
    <xf numFmtId="164" fontId="8" fillId="0" borderId="10" xfId="76" applyNumberFormat="1" applyFont="1" applyFill="1" applyBorder="1" applyAlignment="1" applyProtection="1">
      <alignment horizontal="right" vertical="center"/>
    </xf>
    <xf numFmtId="164" fontId="8" fillId="0" borderId="30" xfId="73" applyFont="1" applyFill="1" applyBorder="1" applyAlignment="1">
      <alignment horizontal="right" vertical="center"/>
    </xf>
    <xf numFmtId="164" fontId="8" fillId="0" borderId="0" xfId="73" applyFont="1" applyFill="1" applyBorder="1" applyAlignment="1">
      <alignment horizontal="right" vertical="center"/>
    </xf>
    <xf numFmtId="164" fontId="8" fillId="0" borderId="10" xfId="73" applyFont="1" applyFill="1" applyBorder="1" applyAlignment="1">
      <alignment horizontal="right" vertical="center"/>
    </xf>
    <xf numFmtId="164" fontId="26" fillId="0" borderId="0" xfId="73" applyFont="1" applyFill="1" applyBorder="1" applyAlignment="1">
      <alignment horizontal="right" vertical="center"/>
    </xf>
    <xf numFmtId="164" fontId="24" fillId="26" borderId="11" xfId="73" applyFont="1" applyFill="1" applyBorder="1" applyAlignment="1">
      <alignment horizontal="right" vertical="center"/>
    </xf>
    <xf numFmtId="0" fontId="8" fillId="0" borderId="0" xfId="0" applyFont="1" applyAlignment="1">
      <alignment horizontal="right"/>
    </xf>
    <xf numFmtId="164" fontId="30" fillId="26" borderId="0" xfId="76" applyFont="1" applyFill="1" applyBorder="1" applyAlignment="1">
      <alignment horizontal="right" vertical="center"/>
    </xf>
    <xf numFmtId="164" fontId="30" fillId="26" borderId="10" xfId="76" applyFont="1" applyFill="1" applyBorder="1" applyAlignment="1">
      <alignment horizontal="right" vertical="center"/>
    </xf>
    <xf numFmtId="164" fontId="8" fillId="0" borderId="30" xfId="76" applyNumberFormat="1" applyFont="1" applyFill="1" applyBorder="1" applyAlignment="1" applyProtection="1">
      <alignment horizontal="right" vertical="center"/>
    </xf>
    <xf numFmtId="170" fontId="8" fillId="0" borderId="30" xfId="69" applyNumberFormat="1" applyFont="1" applyFill="1" applyBorder="1" applyAlignment="1" applyProtection="1">
      <alignment horizontal="center" vertical="center"/>
    </xf>
    <xf numFmtId="170" fontId="8" fillId="0" borderId="30" xfId="76" applyNumberFormat="1" applyFont="1" applyFill="1" applyBorder="1" applyAlignment="1" applyProtection="1">
      <alignment horizontal="center" vertical="center"/>
    </xf>
    <xf numFmtId="0" fontId="8" fillId="32" borderId="11" xfId="69" applyFont="1" applyFill="1" applyBorder="1" applyAlignment="1">
      <alignment horizontal="left" vertical="center"/>
    </xf>
    <xf numFmtId="164" fontId="8" fillId="0" borderId="0" xfId="69" applyNumberFormat="1" applyFont="1" applyFill="1" applyBorder="1" applyAlignment="1" applyProtection="1">
      <alignment vertical="center"/>
    </xf>
    <xf numFmtId="164" fontId="79" fillId="0" borderId="21" xfId="61" applyNumberFormat="1" applyFont="1" applyFill="1" applyBorder="1" applyAlignment="1" applyProtection="1">
      <alignment horizontal="left" vertical="center" indent="2"/>
    </xf>
    <xf numFmtId="0" fontId="8" fillId="0" borderId="10" xfId="69"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left" vertical="center" indent="2"/>
    </xf>
    <xf numFmtId="0" fontId="27" fillId="27" borderId="0" xfId="69" applyNumberFormat="1" applyFont="1" applyFill="1" applyBorder="1" applyAlignment="1" applyProtection="1">
      <alignment horizontal="left" vertical="center"/>
    </xf>
    <xf numFmtId="164" fontId="27" fillId="27" borderId="0" xfId="69" applyNumberFormat="1" applyFont="1" applyFill="1" applyBorder="1" applyAlignment="1" applyProtection="1">
      <alignment horizontal="left" vertical="center"/>
    </xf>
    <xf numFmtId="164" fontId="8" fillId="27" borderId="0" xfId="69" applyNumberFormat="1" applyFont="1" applyFill="1" applyBorder="1" applyAlignment="1" applyProtection="1">
      <alignment horizontal="right" vertical="center"/>
    </xf>
    <xf numFmtId="170" fontId="25" fillId="27" borderId="0" xfId="69" applyNumberFormat="1" applyFont="1" applyFill="1" applyBorder="1" applyAlignment="1" applyProtection="1">
      <alignment horizontal="center" vertical="center"/>
    </xf>
    <xf numFmtId="0" fontId="8" fillId="0" borderId="30" xfId="69" applyNumberFormat="1" applyFont="1" applyFill="1" applyBorder="1" applyAlignment="1" applyProtection="1">
      <alignment horizontal="left" vertical="center"/>
    </xf>
    <xf numFmtId="0" fontId="8" fillId="0" borderId="30" xfId="69" applyFont="1" applyFill="1" applyBorder="1" applyAlignment="1">
      <alignment horizontal="left" vertical="center"/>
    </xf>
    <xf numFmtId="164" fontId="8" fillId="0" borderId="30" xfId="69" applyNumberFormat="1" applyFont="1" applyFill="1" applyBorder="1" applyAlignment="1" applyProtection="1">
      <alignment horizontal="left" vertical="center"/>
    </xf>
    <xf numFmtId="164" fontId="8" fillId="0" borderId="30" xfId="69" applyNumberFormat="1" applyFont="1" applyFill="1" applyBorder="1" applyAlignment="1" applyProtection="1">
      <alignment horizontal="right" vertical="center"/>
    </xf>
    <xf numFmtId="0" fontId="8" fillId="0" borderId="0" xfId="69" applyNumberFormat="1" applyFont="1" applyFill="1" applyBorder="1" applyAlignment="1" applyProtection="1">
      <alignment horizontal="left" vertical="center"/>
    </xf>
    <xf numFmtId="164" fontId="8" fillId="0" borderId="0" xfId="69" applyNumberFormat="1" applyFont="1" applyFill="1" applyBorder="1" applyAlignment="1" applyProtection="1">
      <alignment horizontal="right" vertical="center"/>
    </xf>
    <xf numFmtId="0" fontId="8" fillId="0" borderId="11" xfId="69" applyNumberFormat="1" applyFont="1" applyFill="1" applyBorder="1" applyAlignment="1" applyProtection="1">
      <alignment horizontal="left" vertical="center"/>
    </xf>
    <xf numFmtId="164" fontId="80" fillId="0" borderId="0" xfId="61" applyNumberFormat="1" applyFont="1" applyFill="1" applyBorder="1" applyAlignment="1" applyProtection="1">
      <alignment horizontal="left" vertical="center" indent="4"/>
    </xf>
    <xf numFmtId="170" fontId="8" fillId="0" borderId="20" xfId="73" applyNumberFormat="1" applyFont="1" applyFill="1" applyBorder="1" applyAlignment="1" applyProtection="1">
      <alignment horizontal="center" vertical="center"/>
    </xf>
    <xf numFmtId="0" fontId="8" fillId="27" borderId="0" xfId="69" applyFont="1" applyFill="1" applyBorder="1" applyAlignment="1">
      <alignment horizontal="left" vertical="center"/>
    </xf>
    <xf numFmtId="164" fontId="8" fillId="0" borderId="0" xfId="69" applyNumberFormat="1" applyFont="1" applyFill="1" applyBorder="1" applyAlignment="1" applyProtection="1">
      <alignment horizontal="left" vertical="center" indent="4"/>
    </xf>
    <xf numFmtId="164" fontId="8" fillId="0" borderId="0" xfId="76" applyFont="1" applyFill="1" applyBorder="1" applyAlignment="1">
      <alignment horizontal="right" vertical="center"/>
    </xf>
    <xf numFmtId="164" fontId="8" fillId="0" borderId="0" xfId="73" applyFont="1" applyFill="1" applyBorder="1" applyAlignment="1">
      <alignment horizontal="left" vertical="center" indent="4"/>
    </xf>
    <xf numFmtId="164" fontId="8" fillId="0" borderId="10" xfId="69" applyNumberFormat="1" applyFont="1" applyFill="1" applyBorder="1" applyAlignment="1" applyProtection="1">
      <alignment horizontal="left" vertical="center" indent="4"/>
    </xf>
    <xf numFmtId="164" fontId="27" fillId="27" borderId="0" xfId="73" applyNumberFormat="1" applyFont="1" applyFill="1" applyBorder="1" applyAlignment="1" applyProtection="1">
      <alignment horizontal="left" vertical="center" indent="4"/>
    </xf>
    <xf numFmtId="164" fontId="27" fillId="27" borderId="0" xfId="73" applyNumberFormat="1" applyFont="1" applyFill="1" applyBorder="1" applyAlignment="1" applyProtection="1">
      <alignment horizontal="left" vertical="center"/>
    </xf>
    <xf numFmtId="170" fontId="8" fillId="27" borderId="0" xfId="76" applyNumberFormat="1" applyFont="1" applyFill="1" applyBorder="1" applyAlignment="1" applyProtection="1">
      <alignment horizontal="center" vertical="center"/>
    </xf>
    <xf numFmtId="0" fontId="27" fillId="25" borderId="11" xfId="76" applyNumberFormat="1" applyFont="1" applyFill="1" applyBorder="1" applyAlignment="1" applyProtection="1">
      <alignment horizontal="left" vertical="center"/>
    </xf>
    <xf numFmtId="164" fontId="8" fillId="25" borderId="11" xfId="73" applyFont="1" applyFill="1" applyBorder="1" applyAlignment="1">
      <alignment horizontal="left" vertical="center"/>
    </xf>
    <xf numFmtId="164" fontId="27" fillId="31" borderId="31" xfId="76" applyNumberFormat="1" applyFont="1" applyFill="1" applyBorder="1" applyAlignment="1" applyProtection="1">
      <alignment horizontal="left" vertical="center"/>
    </xf>
    <xf numFmtId="164" fontId="27" fillId="31" borderId="30" xfId="69" applyNumberFormat="1" applyFont="1" applyFill="1" applyBorder="1" applyAlignment="1" applyProtection="1">
      <alignment horizontal="left" vertical="center"/>
    </xf>
    <xf numFmtId="164" fontId="27" fillId="31" borderId="22" xfId="69" quotePrefix="1" applyNumberFormat="1" applyFont="1" applyFill="1" applyBorder="1" applyAlignment="1" applyProtection="1">
      <alignment horizontal="left" vertical="center"/>
    </xf>
    <xf numFmtId="164" fontId="8" fillId="25" borderId="11" xfId="69" applyNumberFormat="1" applyFont="1" applyFill="1" applyBorder="1" applyAlignment="1" applyProtection="1">
      <alignment horizontal="right" vertical="center"/>
    </xf>
    <xf numFmtId="0" fontId="81" fillId="0" borderId="0" xfId="0" applyFont="1"/>
    <xf numFmtId="0" fontId="8" fillId="33" borderId="0" xfId="0" applyFont="1" applyFill="1"/>
    <xf numFmtId="0" fontId="31" fillId="30" borderId="0" xfId="69" quotePrefix="1" applyFont="1" applyFill="1" applyBorder="1" applyAlignment="1">
      <alignment horizontal="center" vertical="center"/>
    </xf>
    <xf numFmtId="0" fontId="31" fillId="30" borderId="10" xfId="69" quotePrefix="1" applyFont="1" applyFill="1" applyBorder="1" applyAlignment="1">
      <alignment horizontal="center" vertical="center"/>
    </xf>
    <xf numFmtId="0" fontId="6" fillId="30" borderId="0" xfId="73" applyNumberFormat="1" applyFont="1" applyFill="1" applyBorder="1" applyAlignment="1">
      <alignment horizontal="left" vertical="center"/>
    </xf>
    <xf numFmtId="164" fontId="8" fillId="0" borderId="28" xfId="76" applyFont="1" applyFill="1" applyBorder="1" applyAlignment="1">
      <alignment horizontal="left" vertical="center"/>
    </xf>
    <xf numFmtId="164" fontId="8" fillId="0" borderId="29" xfId="76" applyFont="1" applyFill="1" applyBorder="1" applyAlignment="1">
      <alignment horizontal="left" vertical="center"/>
    </xf>
    <xf numFmtId="164" fontId="8" fillId="0" borderId="32" xfId="76" applyFont="1" applyFill="1" applyBorder="1" applyAlignment="1">
      <alignment horizontal="left" vertical="center"/>
    </xf>
    <xf numFmtId="0" fontId="8" fillId="0" borderId="32" xfId="69" applyFont="1" applyFill="1" applyBorder="1" applyAlignment="1">
      <alignment horizontal="left" vertical="center"/>
    </xf>
    <xf numFmtId="0" fontId="8" fillId="0" borderId="28" xfId="69" applyFont="1" applyFill="1" applyBorder="1" applyAlignment="1">
      <alignment horizontal="left" vertical="center"/>
    </xf>
    <xf numFmtId="164" fontId="25" fillId="26" borderId="28" xfId="76" applyFont="1" applyFill="1" applyBorder="1" applyAlignment="1">
      <alignment horizontal="left" vertical="center"/>
    </xf>
    <xf numFmtId="164" fontId="25" fillId="26" borderId="0" xfId="76" applyFont="1" applyFill="1" applyBorder="1" applyAlignment="1">
      <alignment horizontal="left" vertical="center"/>
    </xf>
    <xf numFmtId="164" fontId="25" fillId="26" borderId="28" xfId="76" applyFont="1" applyFill="1" applyBorder="1" applyAlignment="1">
      <alignment horizontal="center" vertical="center"/>
    </xf>
    <xf numFmtId="164" fontId="25" fillId="26" borderId="0" xfId="76" applyFont="1" applyFill="1" applyBorder="1" applyAlignment="1">
      <alignment horizontal="center" vertical="center"/>
    </xf>
    <xf numFmtId="164" fontId="25" fillId="26" borderId="29" xfId="76" applyFont="1" applyFill="1" applyBorder="1" applyAlignment="1">
      <alignment horizontal="center" vertical="center"/>
    </xf>
    <xf numFmtId="164" fontId="25" fillId="26" borderId="10" xfId="76" applyFont="1" applyFill="1" applyBorder="1" applyAlignment="1">
      <alignment horizontal="center" vertical="center"/>
    </xf>
    <xf numFmtId="0" fontId="25" fillId="27" borderId="0" xfId="61" applyFont="1" applyFill="1" applyAlignment="1" applyProtection="1">
      <alignment horizontal="center" vertical="center"/>
    </xf>
    <xf numFmtId="164" fontId="27" fillId="31" borderId="32" xfId="73" applyFont="1" applyFill="1" applyBorder="1" applyAlignment="1">
      <alignment horizontal="center" vertical="center"/>
    </xf>
    <xf numFmtId="164" fontId="27" fillId="31" borderId="11" xfId="73" applyFont="1" applyFill="1" applyBorder="1" applyAlignment="1">
      <alignment horizontal="center" vertical="center"/>
    </xf>
    <xf numFmtId="0" fontId="8" fillId="31" borderId="29" xfId="69" applyFont="1" applyFill="1" applyBorder="1" applyAlignment="1">
      <alignment vertical="center"/>
    </xf>
    <xf numFmtId="0" fontId="8" fillId="31" borderId="10" xfId="69" applyFont="1" applyFill="1" applyBorder="1" applyAlignment="1">
      <alignment vertical="center"/>
    </xf>
    <xf numFmtId="164" fontId="25" fillId="26" borderId="28" xfId="73" applyFont="1" applyFill="1" applyBorder="1" applyAlignment="1">
      <alignment horizontal="center" vertical="center"/>
    </xf>
    <xf numFmtId="164" fontId="25" fillId="26" borderId="0" xfId="73" applyFont="1" applyFill="1" applyBorder="1" applyAlignment="1">
      <alignment horizontal="center" vertical="center"/>
    </xf>
    <xf numFmtId="0" fontId="8" fillId="0" borderId="28" xfId="73" applyNumberFormat="1" applyFont="1" applyFill="1" applyBorder="1" applyAlignment="1">
      <alignment horizontal="left" vertical="center"/>
    </xf>
    <xf numFmtId="164" fontId="8" fillId="0" borderId="28" xfId="69" applyNumberFormat="1" applyFont="1" applyFill="1" applyBorder="1" applyAlignment="1" applyProtection="1">
      <alignment vertical="center"/>
    </xf>
    <xf numFmtId="0" fontId="8" fillId="0" borderId="29" xfId="69" applyNumberFormat="1" applyFont="1" applyFill="1" applyBorder="1" applyAlignment="1" applyProtection="1">
      <alignment horizontal="left" vertical="center"/>
    </xf>
    <xf numFmtId="0" fontId="8" fillId="0" borderId="31" xfId="69" applyNumberFormat="1" applyFont="1" applyFill="1" applyBorder="1" applyAlignment="1" applyProtection="1">
      <alignment horizontal="left" vertical="center"/>
    </xf>
    <xf numFmtId="0" fontId="8" fillId="0" borderId="32" xfId="69" applyNumberFormat="1" applyFont="1" applyFill="1" applyBorder="1" applyAlignment="1" applyProtection="1">
      <alignment horizontal="left" vertical="center"/>
    </xf>
    <xf numFmtId="0" fontId="8" fillId="0" borderId="28" xfId="73" quotePrefix="1" applyNumberFormat="1" applyFont="1" applyFill="1" applyBorder="1" applyAlignment="1" applyProtection="1">
      <alignment horizontal="left" vertical="center"/>
    </xf>
    <xf numFmtId="0" fontId="8" fillId="0" borderId="28" xfId="69" applyNumberFormat="1" applyFont="1" applyFill="1" applyBorder="1" applyAlignment="1" applyProtection="1">
      <alignment horizontal="left" vertical="center"/>
    </xf>
    <xf numFmtId="0" fontId="8" fillId="0" borderId="32" xfId="73" quotePrefix="1" applyNumberFormat="1" applyFont="1" applyFill="1" applyBorder="1" applyAlignment="1" applyProtection="1">
      <alignment horizontal="left" vertical="center"/>
    </xf>
    <xf numFmtId="0" fontId="8" fillId="0" borderId="28" xfId="73" applyNumberFormat="1" applyFont="1" applyFill="1" applyBorder="1" applyAlignment="1" applyProtection="1">
      <alignment horizontal="left" vertical="center"/>
    </xf>
    <xf numFmtId="0" fontId="27" fillId="25" borderId="32" xfId="76" applyNumberFormat="1" applyFont="1" applyFill="1" applyBorder="1" applyAlignment="1" applyProtection="1">
      <alignment horizontal="left" vertical="center"/>
    </xf>
    <xf numFmtId="0" fontId="27" fillId="25" borderId="28" xfId="73" quotePrefix="1" applyNumberFormat="1" applyFont="1" applyFill="1" applyBorder="1" applyAlignment="1" applyProtection="1">
      <alignment horizontal="left" vertical="center"/>
    </xf>
    <xf numFmtId="0" fontId="27" fillId="25" borderId="0" xfId="73" quotePrefix="1" applyNumberFormat="1" applyFont="1" applyFill="1" applyBorder="1" applyAlignment="1" applyProtection="1">
      <alignment horizontal="left" vertical="center"/>
    </xf>
    <xf numFmtId="0" fontId="27" fillId="25" borderId="28" xfId="73" applyNumberFormat="1" applyFont="1" applyFill="1" applyBorder="1" applyAlignment="1" applyProtection="1">
      <alignment horizontal="left" vertical="center"/>
    </xf>
    <xf numFmtId="0" fontId="27" fillId="25" borderId="0" xfId="73" applyNumberFormat="1" applyFont="1" applyFill="1" applyBorder="1" applyAlignment="1" applyProtection="1">
      <alignment horizontal="left" vertical="center"/>
    </xf>
    <xf numFmtId="0" fontId="27" fillId="25" borderId="29" xfId="73" applyNumberFormat="1" applyFont="1" applyFill="1" applyBorder="1" applyAlignment="1" applyProtection="1">
      <alignment horizontal="left" vertical="center"/>
    </xf>
    <xf numFmtId="0" fontId="27" fillId="25" borderId="10" xfId="73" applyNumberFormat="1" applyFont="1" applyFill="1" applyBorder="1" applyAlignment="1" applyProtection="1">
      <alignment horizontal="left" vertical="center"/>
    </xf>
    <xf numFmtId="164" fontId="27" fillId="26" borderId="32" xfId="73" applyFont="1" applyFill="1" applyBorder="1" applyAlignment="1">
      <alignment horizontal="left" vertical="center"/>
    </xf>
    <xf numFmtId="164" fontId="27" fillId="26" borderId="11" xfId="73" applyFont="1" applyFill="1" applyBorder="1" applyAlignment="1">
      <alignment horizontal="left" vertical="center"/>
    </xf>
    <xf numFmtId="164" fontId="27" fillId="26" borderId="28" xfId="73" applyFont="1" applyFill="1" applyBorder="1" applyAlignment="1">
      <alignment horizontal="left" vertical="center"/>
    </xf>
    <xf numFmtId="164" fontId="27" fillId="26" borderId="0" xfId="73" applyFont="1" applyFill="1" applyBorder="1" applyAlignment="1">
      <alignment horizontal="left" vertical="center"/>
    </xf>
    <xf numFmtId="164" fontId="8" fillId="26" borderId="29" xfId="73" applyFont="1" applyFill="1" applyBorder="1" applyAlignment="1">
      <alignment horizontal="left" vertical="center"/>
    </xf>
    <xf numFmtId="164" fontId="8" fillId="26" borderId="10" xfId="73" applyFont="1" applyFill="1" applyBorder="1" applyAlignment="1">
      <alignment horizontal="left" vertical="center"/>
    </xf>
    <xf numFmtId="164" fontId="8" fillId="27" borderId="0" xfId="73" applyFont="1" applyFill="1" applyBorder="1" applyAlignment="1">
      <alignment horizontal="left" vertical="center"/>
    </xf>
    <xf numFmtId="164" fontId="25" fillId="26" borderId="28" xfId="73" applyFont="1" applyFill="1" applyBorder="1" applyAlignment="1">
      <alignment vertical="center"/>
    </xf>
    <xf numFmtId="164" fontId="25" fillId="26" borderId="0" xfId="73" applyFont="1" applyFill="1" applyBorder="1" applyAlignment="1">
      <alignment vertical="center"/>
    </xf>
    <xf numFmtId="164" fontId="25" fillId="27" borderId="0" xfId="73" quotePrefix="1" applyFont="1" applyFill="1" applyBorder="1" applyAlignment="1">
      <alignment horizontal="center" vertical="center"/>
    </xf>
    <xf numFmtId="164" fontId="25" fillId="26" borderId="32" xfId="73" applyFont="1" applyFill="1" applyBorder="1" applyAlignment="1">
      <alignment horizontal="center" vertical="center"/>
    </xf>
    <xf numFmtId="164" fontId="25" fillId="26" borderId="11" xfId="73" applyFont="1" applyFill="1" applyBorder="1" applyAlignment="1">
      <alignment horizontal="center" vertical="center"/>
    </xf>
    <xf numFmtId="166" fontId="8" fillId="0" borderId="0" xfId="0" applyNumberFormat="1" applyFont="1"/>
    <xf numFmtId="164" fontId="8" fillId="0" borderId="0" xfId="73" applyFont="1" applyBorder="1" applyAlignment="1">
      <alignment horizontal="left" vertical="center"/>
    </xf>
    <xf numFmtId="166" fontId="8" fillId="0" borderId="0" xfId="73" applyNumberFormat="1" applyFont="1" applyFill="1" applyBorder="1" applyAlignment="1">
      <alignment horizontal="left" vertical="center"/>
    </xf>
    <xf numFmtId="164" fontId="6" fillId="30" borderId="0" xfId="73" applyFont="1" applyFill="1" applyBorder="1" applyAlignment="1">
      <alignment horizontal="left" vertical="center"/>
    </xf>
    <xf numFmtId="170" fontId="13" fillId="0" borderId="0" xfId="73" applyNumberFormat="1" applyFont="1" applyBorder="1" applyAlignment="1">
      <alignment horizontal="center" vertical="center"/>
    </xf>
    <xf numFmtId="170" fontId="27" fillId="31" borderId="33" xfId="73" applyNumberFormat="1" applyFont="1" applyFill="1" applyBorder="1" applyAlignment="1">
      <alignment horizontal="center" vertical="center"/>
    </xf>
    <xf numFmtId="170" fontId="30" fillId="26" borderId="19" xfId="73" applyNumberFormat="1" applyFont="1" applyFill="1" applyBorder="1" applyAlignment="1">
      <alignment horizontal="center" vertical="center"/>
    </xf>
    <xf numFmtId="170" fontId="8" fillId="30" borderId="19" xfId="69" applyNumberFormat="1" applyFont="1" applyFill="1" applyBorder="1" applyAlignment="1">
      <alignment vertical="center"/>
    </xf>
    <xf numFmtId="170" fontId="8" fillId="30" borderId="20" xfId="69" applyNumberFormat="1" applyFont="1" applyFill="1" applyBorder="1" applyAlignment="1">
      <alignment vertical="center"/>
    </xf>
    <xf numFmtId="170" fontId="25" fillId="25" borderId="19" xfId="73" applyNumberFormat="1" applyFont="1" applyFill="1" applyBorder="1" applyAlignment="1" applyProtection="1">
      <alignment horizontal="center" vertical="center"/>
    </xf>
    <xf numFmtId="170" fontId="8" fillId="31" borderId="22" xfId="69" applyNumberFormat="1" applyFont="1" applyFill="1" applyBorder="1" applyAlignment="1" applyProtection="1">
      <alignment horizontal="center" vertical="center"/>
    </xf>
    <xf numFmtId="170" fontId="8" fillId="25" borderId="19" xfId="69" applyNumberFormat="1" applyFont="1" applyFill="1" applyBorder="1" applyAlignment="1" applyProtection="1">
      <alignment horizontal="center" vertical="center"/>
    </xf>
    <xf numFmtId="170" fontId="8" fillId="31" borderId="21" xfId="69" applyNumberFormat="1" applyFont="1" applyFill="1" applyBorder="1" applyAlignment="1" applyProtection="1">
      <alignment horizontal="center" vertical="center"/>
    </xf>
    <xf numFmtId="170" fontId="8" fillId="27" borderId="0" xfId="69" applyNumberFormat="1" applyFont="1" applyFill="1" applyBorder="1" applyAlignment="1" applyProtection="1">
      <alignment horizontal="center" vertical="center"/>
    </xf>
    <xf numFmtId="170" fontId="27" fillId="26" borderId="33" xfId="69" applyNumberFormat="1" applyFont="1" applyFill="1" applyBorder="1" applyAlignment="1" applyProtection="1">
      <alignment horizontal="center" vertical="center"/>
    </xf>
    <xf numFmtId="170" fontId="27" fillId="26" borderId="19" xfId="69" applyNumberFormat="1" applyFont="1" applyFill="1" applyBorder="1" applyAlignment="1" applyProtection="1">
      <alignment horizontal="center" vertical="center"/>
    </xf>
    <xf numFmtId="170" fontId="8" fillId="26" borderId="20" xfId="69" applyNumberFormat="1" applyFont="1" applyFill="1" applyBorder="1" applyAlignment="1" applyProtection="1">
      <alignment horizontal="center" vertical="center"/>
    </xf>
    <xf numFmtId="170" fontId="13" fillId="27" borderId="0" xfId="73" applyNumberFormat="1" applyFont="1" applyFill="1" applyBorder="1" applyAlignment="1">
      <alignment horizontal="center" vertical="center"/>
    </xf>
    <xf numFmtId="170" fontId="25" fillId="27" borderId="0" xfId="73" quotePrefix="1" applyNumberFormat="1" applyFont="1" applyFill="1" applyBorder="1" applyAlignment="1">
      <alignment horizontal="center" vertical="center"/>
    </xf>
    <xf numFmtId="0" fontId="13" fillId="0" borderId="0" xfId="0" applyFont="1"/>
    <xf numFmtId="170" fontId="30" fillId="26" borderId="33" xfId="73" applyNumberFormat="1" applyFont="1" applyFill="1" applyBorder="1" applyAlignment="1">
      <alignment horizontal="center" vertical="center"/>
    </xf>
    <xf numFmtId="171" fontId="8" fillId="0" borderId="0" xfId="0" applyNumberFormat="1" applyFont="1"/>
    <xf numFmtId="171" fontId="8" fillId="0" borderId="0" xfId="0" quotePrefix="1" applyNumberFormat="1" applyFont="1" applyAlignment="1">
      <alignment horizontal="right"/>
    </xf>
    <xf numFmtId="170" fontId="25" fillId="26" borderId="19" xfId="76" applyNumberFormat="1" applyFont="1" applyFill="1" applyBorder="1" applyAlignment="1" applyProtection="1">
      <alignment horizontal="center" vertical="center"/>
    </xf>
    <xf numFmtId="0" fontId="25" fillId="26" borderId="0" xfId="76" applyNumberFormat="1" applyFont="1" applyFill="1" applyBorder="1" applyAlignment="1" applyProtection="1">
      <alignment horizontal="left" vertical="center"/>
    </xf>
    <xf numFmtId="164" fontId="25" fillId="26" borderId="0" xfId="76" applyNumberFormat="1" applyFont="1" applyFill="1" applyBorder="1" applyAlignment="1" applyProtection="1">
      <alignment horizontal="left" vertical="center"/>
    </xf>
    <xf numFmtId="164" fontId="25" fillId="26" borderId="0" xfId="76" applyNumberFormat="1" applyFont="1" applyFill="1" applyBorder="1" applyAlignment="1" applyProtection="1">
      <alignment horizontal="right" vertical="center"/>
    </xf>
    <xf numFmtId="0" fontId="33" fillId="0" borderId="10" xfId="0" applyFont="1" applyBorder="1" applyAlignment="1">
      <alignment vertical="center"/>
    </xf>
    <xf numFmtId="0" fontId="26" fillId="24" borderId="36" xfId="0" applyFont="1" applyFill="1" applyBorder="1" applyAlignment="1">
      <alignment horizontal="center" vertical="center"/>
    </xf>
    <xf numFmtId="0" fontId="39" fillId="34" borderId="0" xfId="0" applyFont="1" applyFill="1" applyBorder="1" applyAlignment="1">
      <alignment vertical="center"/>
    </xf>
    <xf numFmtId="0" fontId="0" fillId="34" borderId="0" xfId="0" applyFill="1"/>
    <xf numFmtId="0" fontId="39" fillId="34" borderId="0" xfId="0" applyFont="1" applyFill="1" applyBorder="1" applyAlignment="1">
      <alignment horizontal="center" vertical="center"/>
    </xf>
    <xf numFmtId="166" fontId="8" fillId="0" borderId="10" xfId="73" applyNumberFormat="1" applyFont="1" applyFill="1" applyBorder="1" applyAlignment="1">
      <alignment horizontal="left" vertical="center"/>
    </xf>
    <xf numFmtId="0" fontId="83" fillId="0" borderId="0" xfId="0" applyFont="1" applyFill="1" applyBorder="1" applyAlignment="1">
      <alignment vertical="center"/>
    </xf>
    <xf numFmtId="0" fontId="31" fillId="30" borderId="0" xfId="0" applyFont="1" applyFill="1" applyAlignment="1">
      <alignment horizontal="left"/>
    </xf>
    <xf numFmtId="0" fontId="84" fillId="25" borderId="0" xfId="0" applyFont="1" applyFill="1" applyBorder="1" applyAlignment="1">
      <alignment vertical="center"/>
    </xf>
    <xf numFmtId="164" fontId="6" fillId="25" borderId="0" xfId="73" applyFont="1" applyFill="1" applyBorder="1" applyAlignment="1">
      <alignment vertical="center"/>
    </xf>
    <xf numFmtId="0" fontId="84" fillId="35" borderId="0" xfId="0" applyFont="1" applyFill="1" applyBorder="1" applyAlignment="1">
      <alignment vertical="center"/>
    </xf>
    <xf numFmtId="164" fontId="6" fillId="35" borderId="0" xfId="73" applyFont="1" applyFill="1" applyBorder="1" applyAlignment="1">
      <alignment vertical="center"/>
    </xf>
    <xf numFmtId="164" fontId="26" fillId="35" borderId="0" xfId="73" applyFont="1" applyFill="1" applyBorder="1" applyAlignment="1">
      <alignment vertical="center"/>
    </xf>
    <xf numFmtId="0" fontId="85" fillId="36" borderId="0" xfId="69" applyFont="1" applyFill="1" applyBorder="1" applyAlignment="1">
      <alignment vertical="center"/>
    </xf>
    <xf numFmtId="20" fontId="85" fillId="36" borderId="0" xfId="69" applyNumberFormat="1" applyFont="1" applyFill="1" applyBorder="1" applyAlignment="1">
      <alignment horizontal="center" vertical="center"/>
    </xf>
    <xf numFmtId="0" fontId="86" fillId="25" borderId="0" xfId="69" applyFont="1" applyFill="1" applyBorder="1" applyAlignment="1">
      <alignment horizontal="center" vertical="center"/>
    </xf>
    <xf numFmtId="0" fontId="19" fillId="37" borderId="0" xfId="69" applyFont="1" applyFill="1" applyAlignment="1">
      <alignment vertical="center"/>
    </xf>
    <xf numFmtId="0" fontId="8" fillId="27" borderId="0" xfId="69" applyFont="1" applyFill="1" applyBorder="1" applyAlignment="1">
      <alignment vertical="center"/>
    </xf>
    <xf numFmtId="0" fontId="29" fillId="25" borderId="0" xfId="75" applyNumberFormat="1" applyFont="1" applyFill="1" applyAlignment="1" applyProtection="1">
      <alignment horizontal="left" vertical="center"/>
      <protection locked="0"/>
    </xf>
    <xf numFmtId="170" fontId="25" fillId="30" borderId="0" xfId="69" applyNumberFormat="1" applyFont="1" applyFill="1" applyAlignment="1">
      <alignment horizontal="center" vertical="center"/>
    </xf>
    <xf numFmtId="0" fontId="26" fillId="27" borderId="0" xfId="69" applyFont="1" applyFill="1" applyAlignment="1" applyProtection="1">
      <alignment vertical="center" wrapText="1"/>
      <protection locked="0"/>
    </xf>
    <xf numFmtId="164" fontId="23" fillId="25" borderId="0" xfId="73" quotePrefix="1" applyFont="1" applyFill="1" applyBorder="1" applyAlignment="1">
      <alignment horizontal="center" vertical="center"/>
    </xf>
    <xf numFmtId="170" fontId="23" fillId="25" borderId="0" xfId="73" quotePrefix="1" applyNumberFormat="1" applyFont="1" applyFill="1" applyBorder="1" applyAlignment="1">
      <alignment horizontal="center" vertical="center"/>
    </xf>
    <xf numFmtId="49" fontId="29" fillId="27" borderId="0" xfId="73" applyNumberFormat="1" applyFont="1" applyFill="1" applyBorder="1" applyAlignment="1" applyProtection="1">
      <alignment horizontal="left" vertical="center"/>
    </xf>
    <xf numFmtId="0" fontId="87" fillId="35" borderId="0" xfId="76" applyNumberFormat="1" applyFont="1" applyFill="1" applyBorder="1" applyAlignment="1">
      <alignment horizontal="center" vertical="center"/>
    </xf>
    <xf numFmtId="164" fontId="29" fillId="35" borderId="0" xfId="73" applyNumberFormat="1" applyFont="1" applyFill="1" applyBorder="1" applyAlignment="1" applyProtection="1">
      <alignment horizontal="left" vertical="center"/>
    </xf>
    <xf numFmtId="0" fontId="29" fillId="35" borderId="0" xfId="76" applyNumberFormat="1" applyFont="1" applyFill="1" applyBorder="1" applyAlignment="1" applyProtection="1">
      <alignment horizontal="left" vertical="center"/>
    </xf>
    <xf numFmtId="170" fontId="6" fillId="26" borderId="0" xfId="69" applyNumberFormat="1" applyFill="1" applyAlignment="1">
      <alignment horizontal="center"/>
    </xf>
    <xf numFmtId="0" fontId="29" fillId="0" borderId="0" xfId="73" applyNumberFormat="1" applyFont="1" applyFill="1" applyBorder="1" applyAlignment="1" applyProtection="1">
      <alignment horizontal="left" vertical="center"/>
      <protection locked="0"/>
    </xf>
    <xf numFmtId="0" fontId="8" fillId="26" borderId="0" xfId="69" applyFont="1" applyFill="1" applyBorder="1" applyAlignment="1">
      <alignment vertical="center"/>
    </xf>
    <xf numFmtId="164" fontId="29" fillId="43" borderId="0" xfId="73" applyNumberFormat="1" applyFont="1" applyFill="1" applyBorder="1" applyAlignment="1" applyProtection="1">
      <alignment horizontal="left" vertical="center"/>
    </xf>
    <xf numFmtId="164" fontId="26" fillId="0" borderId="0" xfId="73" applyFont="1" applyFill="1" applyBorder="1" applyAlignment="1">
      <alignment vertical="center"/>
    </xf>
    <xf numFmtId="0" fontId="85" fillId="26" borderId="0" xfId="69" applyFont="1" applyFill="1" applyBorder="1" applyAlignment="1">
      <alignment vertical="center"/>
    </xf>
    <xf numFmtId="20" fontId="85" fillId="26" borderId="0" xfId="69" applyNumberFormat="1" applyFont="1" applyFill="1" applyBorder="1" applyAlignment="1">
      <alignment horizontal="center" vertical="center"/>
    </xf>
    <xf numFmtId="0" fontId="13" fillId="30" borderId="0" xfId="69" applyFont="1" applyFill="1" applyAlignment="1">
      <alignment vertical="center"/>
    </xf>
    <xf numFmtId="164" fontId="31" fillId="40" borderId="0" xfId="73" applyNumberFormat="1" applyFont="1" applyFill="1" applyBorder="1" applyAlignment="1" applyProtection="1">
      <alignment horizontal="left" vertical="center"/>
      <protection locked="0"/>
    </xf>
    <xf numFmtId="0" fontId="29" fillId="26" borderId="0" xfId="73" applyNumberFormat="1" applyFont="1" applyFill="1" applyAlignment="1" applyProtection="1">
      <alignment horizontal="left" vertical="center"/>
      <protection locked="0"/>
    </xf>
    <xf numFmtId="164" fontId="29" fillId="26" borderId="0" xfId="73" applyNumberFormat="1" applyFont="1" applyFill="1" applyAlignment="1" applyProtection="1">
      <alignment horizontal="left" vertical="center"/>
      <protection locked="0"/>
    </xf>
    <xf numFmtId="0" fontId="26" fillId="26" borderId="0" xfId="69" applyFont="1" applyFill="1" applyAlignment="1" applyProtection="1">
      <alignment vertical="center" wrapText="1"/>
      <protection locked="0"/>
    </xf>
    <xf numFmtId="164" fontId="26" fillId="26" borderId="0" xfId="73" applyNumberFormat="1" applyFont="1" applyFill="1" applyAlignment="1" applyProtection="1">
      <alignment vertical="center"/>
      <protection locked="0"/>
    </xf>
    <xf numFmtId="170" fontId="26" fillId="26" borderId="0" xfId="73" applyNumberFormat="1" applyFont="1" applyFill="1" applyAlignment="1" applyProtection="1">
      <alignment horizontal="center" vertical="center"/>
      <protection locked="0"/>
    </xf>
    <xf numFmtId="164" fontId="23" fillId="44" borderId="0" xfId="73" applyNumberFormat="1" applyFont="1" applyFill="1" applyBorder="1" applyAlignment="1" applyProtection="1">
      <alignment horizontal="center" vertical="center" wrapText="1"/>
    </xf>
    <xf numFmtId="170" fontId="23" fillId="44" borderId="0" xfId="73" applyNumberFormat="1" applyFont="1" applyFill="1" applyBorder="1" applyAlignment="1" applyProtection="1">
      <alignment horizontal="center" vertical="center" wrapText="1"/>
    </xf>
    <xf numFmtId="0" fontId="29" fillId="39" borderId="0" xfId="73" applyNumberFormat="1" applyFont="1" applyFill="1" applyAlignment="1" applyProtection="1">
      <alignment horizontal="left" vertical="center"/>
      <protection locked="0"/>
    </xf>
    <xf numFmtId="164" fontId="29" fillId="39" borderId="0" xfId="73" applyNumberFormat="1" applyFont="1" applyFill="1" applyAlignment="1" applyProtection="1">
      <alignment horizontal="left" vertical="center"/>
      <protection locked="0"/>
    </xf>
    <xf numFmtId="164" fontId="26" fillId="39" borderId="0" xfId="73" applyNumberFormat="1" applyFont="1" applyFill="1" applyAlignment="1" applyProtection="1">
      <alignment vertical="center"/>
      <protection locked="0"/>
    </xf>
    <xf numFmtId="0" fontId="29" fillId="39" borderId="0" xfId="73" quotePrefix="1" applyNumberFormat="1" applyFont="1" applyFill="1" applyAlignment="1" applyProtection="1">
      <alignment horizontal="left" vertical="center"/>
      <protection locked="0"/>
    </xf>
    <xf numFmtId="170" fontId="87" fillId="27" borderId="0" xfId="76" applyNumberFormat="1" applyFont="1" applyFill="1" applyBorder="1" applyAlignment="1">
      <alignment horizontal="center" vertical="center"/>
    </xf>
    <xf numFmtId="170" fontId="84" fillId="27" borderId="0" xfId="69" applyNumberFormat="1" applyFont="1" applyFill="1" applyBorder="1" applyAlignment="1">
      <alignment horizontal="center" vertical="center"/>
    </xf>
    <xf numFmtId="0" fontId="7" fillId="26" borderId="0" xfId="77" applyFont="1" applyFill="1" applyBorder="1" applyAlignment="1">
      <alignment vertical="center"/>
    </xf>
    <xf numFmtId="0" fontId="7" fillId="26" borderId="0" xfId="77" applyFont="1" applyFill="1" applyBorder="1" applyAlignment="1">
      <alignment horizontal="center" vertical="center"/>
    </xf>
    <xf numFmtId="170" fontId="7" fillId="26" borderId="0" xfId="77" applyNumberFormat="1" applyFont="1" applyFill="1" applyBorder="1" applyAlignment="1">
      <alignment horizontal="center" vertical="center"/>
    </xf>
    <xf numFmtId="0" fontId="85" fillId="25" borderId="0" xfId="77" applyFont="1" applyFill="1" applyBorder="1" applyAlignment="1">
      <alignment vertical="center"/>
    </xf>
    <xf numFmtId="0" fontId="15" fillId="25" borderId="0" xfId="77" applyFont="1" applyFill="1" applyBorder="1" applyAlignment="1">
      <alignment vertical="center"/>
    </xf>
    <xf numFmtId="170" fontId="85" fillId="25" borderId="0" xfId="77" applyNumberFormat="1" applyFont="1" applyFill="1" applyBorder="1" applyAlignment="1">
      <alignment horizontal="center" vertical="center"/>
    </xf>
    <xf numFmtId="0" fontId="85" fillId="27" borderId="0" xfId="77" applyFont="1" applyFill="1" applyBorder="1" applyAlignment="1">
      <alignment vertical="center"/>
    </xf>
    <xf numFmtId="170" fontId="85" fillId="27" borderId="0" xfId="77" applyNumberFormat="1" applyFont="1" applyFill="1" applyBorder="1" applyAlignment="1">
      <alignment horizontal="center" vertical="center"/>
    </xf>
    <xf numFmtId="0" fontId="8" fillId="43" borderId="0" xfId="0" applyFont="1" applyFill="1" applyBorder="1" applyAlignment="1">
      <alignment vertical="center"/>
    </xf>
    <xf numFmtId="0" fontId="8" fillId="27" borderId="0" xfId="0" applyFont="1" applyFill="1" applyBorder="1" applyAlignment="1">
      <alignment vertical="center"/>
    </xf>
    <xf numFmtId="0" fontId="8" fillId="25" borderId="0" xfId="0" applyFont="1" applyFill="1" applyBorder="1" applyAlignment="1">
      <alignment vertical="center"/>
    </xf>
    <xf numFmtId="49" fontId="29" fillId="25" borderId="0" xfId="73" applyNumberFormat="1" applyFont="1" applyFill="1" applyBorder="1" applyAlignment="1" applyProtection="1">
      <alignment horizontal="left" vertical="center"/>
    </xf>
    <xf numFmtId="0" fontId="29" fillId="25" borderId="0" xfId="76" applyNumberFormat="1" applyFont="1" applyFill="1" applyBorder="1" applyAlignment="1" applyProtection="1">
      <alignment horizontal="left" vertical="center"/>
    </xf>
    <xf numFmtId="0" fontId="25" fillId="26" borderId="0" xfId="77" applyFont="1" applyFill="1" applyBorder="1" applyAlignment="1">
      <alignment vertical="center"/>
    </xf>
    <xf numFmtId="0" fontId="28" fillId="26" borderId="0" xfId="73" applyNumberFormat="1" applyFont="1" applyFill="1" applyAlignment="1" applyProtection="1">
      <alignment horizontal="left" vertical="center"/>
      <protection locked="0"/>
    </xf>
    <xf numFmtId="164" fontId="28" fillId="26" borderId="0" xfId="73" applyNumberFormat="1" applyFont="1" applyFill="1" applyAlignment="1" applyProtection="1">
      <alignment horizontal="left" vertical="center"/>
      <protection locked="0"/>
    </xf>
    <xf numFmtId="0" fontId="28" fillId="26" borderId="0" xfId="77" applyFont="1" applyFill="1" applyAlignment="1" applyProtection="1">
      <alignment vertical="center" wrapText="1"/>
      <protection locked="0"/>
    </xf>
    <xf numFmtId="164" fontId="28" fillId="26" borderId="0" xfId="73" applyNumberFormat="1" applyFont="1" applyFill="1" applyAlignment="1" applyProtection="1">
      <alignment vertical="center"/>
      <protection locked="0"/>
    </xf>
    <xf numFmtId="170" fontId="28" fillId="26" borderId="0" xfId="73" applyNumberFormat="1" applyFont="1" applyFill="1" applyAlignment="1" applyProtection="1">
      <alignment horizontal="center" vertical="center"/>
      <protection locked="0"/>
    </xf>
    <xf numFmtId="164" fontId="26" fillId="39" borderId="0" xfId="73" applyNumberFormat="1" applyFont="1" applyFill="1" applyAlignment="1" applyProtection="1">
      <alignment horizontal="left" vertical="center"/>
      <protection locked="0"/>
    </xf>
    <xf numFmtId="0" fontId="26" fillId="0" borderId="0" xfId="0" applyFont="1" applyFill="1" applyBorder="1" applyAlignment="1">
      <alignment vertical="center"/>
    </xf>
    <xf numFmtId="0" fontId="85" fillId="0" borderId="0" xfId="0" applyFont="1" applyFill="1" applyBorder="1" applyAlignment="1">
      <alignment horizontal="left"/>
    </xf>
    <xf numFmtId="164" fontId="27" fillId="27" borderId="0" xfId="73" applyFont="1" applyFill="1" applyBorder="1" applyAlignment="1">
      <alignment horizontal="left" vertical="center"/>
    </xf>
    <xf numFmtId="164" fontId="8" fillId="31" borderId="31" xfId="73" applyFont="1" applyFill="1" applyBorder="1" applyAlignment="1">
      <alignment horizontal="left" vertical="center"/>
    </xf>
    <xf numFmtId="164" fontId="27" fillId="31" borderId="31" xfId="73" applyFont="1" applyFill="1" applyBorder="1" applyAlignment="1">
      <alignment horizontal="left" vertical="center"/>
    </xf>
    <xf numFmtId="0" fontId="8" fillId="0" borderId="0" xfId="0" applyFont="1" applyFill="1"/>
    <xf numFmtId="171" fontId="8" fillId="0" borderId="0" xfId="0" applyNumberFormat="1" applyFont="1" applyFill="1"/>
    <xf numFmtId="164" fontId="77" fillId="24" borderId="36" xfId="73" applyFont="1" applyFill="1" applyBorder="1" applyAlignment="1">
      <alignment horizontal="center" vertical="center" wrapText="1"/>
    </xf>
    <xf numFmtId="0" fontId="8" fillId="0" borderId="0" xfId="0" applyFont="1" applyAlignment="1">
      <alignment wrapText="1"/>
    </xf>
    <xf numFmtId="0" fontId="26" fillId="0" borderId="0" xfId="0" applyFont="1" applyFill="1"/>
    <xf numFmtId="0" fontId="32" fillId="28" borderId="0" xfId="61" applyFont="1" applyFill="1" applyBorder="1" applyAlignment="1" applyProtection="1">
      <alignment vertical="center" wrapText="1"/>
    </xf>
    <xf numFmtId="0" fontId="32" fillId="28" borderId="12" xfId="61" applyFont="1" applyFill="1" applyBorder="1" applyAlignment="1" applyProtection="1">
      <alignment vertical="center" wrapText="1"/>
    </xf>
    <xf numFmtId="0" fontId="32" fillId="28" borderId="25" xfId="61" applyFont="1" applyFill="1" applyBorder="1" applyAlignment="1" applyProtection="1">
      <alignment vertical="center" wrapText="1"/>
    </xf>
    <xf numFmtId="0" fontId="85" fillId="0" borderId="0" xfId="77" applyFont="1" applyFill="1" applyBorder="1" applyAlignment="1">
      <alignment vertical="center"/>
    </xf>
    <xf numFmtId="0" fontId="15" fillId="0" borderId="0" xfId="77" applyFont="1" applyFill="1" applyBorder="1" applyAlignment="1">
      <alignment vertical="center"/>
    </xf>
    <xf numFmtId="170" fontId="85" fillId="0" borderId="0" xfId="77" applyNumberFormat="1" applyFont="1" applyFill="1" applyBorder="1" applyAlignment="1">
      <alignment horizontal="center" vertical="center"/>
    </xf>
    <xf numFmtId="164" fontId="29" fillId="25" borderId="0" xfId="0" applyNumberFormat="1" applyFont="1" applyFill="1" applyAlignment="1" applyProtection="1">
      <alignment horizontal="left" vertical="center"/>
      <protection locked="0"/>
    </xf>
    <xf numFmtId="2" fontId="8" fillId="0" borderId="0" xfId="0" applyNumberFormat="1" applyFont="1"/>
    <xf numFmtId="164" fontId="81" fillId="0" borderId="10" xfId="69" applyNumberFormat="1" applyFont="1" applyFill="1" applyBorder="1" applyAlignment="1" applyProtection="1">
      <alignment horizontal="left" vertical="center"/>
    </xf>
    <xf numFmtId="164" fontId="8" fillId="0" borderId="10" xfId="69" applyNumberFormat="1" applyFont="1" applyFill="1" applyBorder="1" applyAlignment="1" applyProtection="1">
      <alignment horizontal="right" vertical="center"/>
    </xf>
    <xf numFmtId="0" fontId="78" fillId="0" borderId="0" xfId="0" applyFont="1" applyFill="1"/>
    <xf numFmtId="0" fontId="28" fillId="29" borderId="15" xfId="0" applyFont="1" applyFill="1" applyBorder="1" applyAlignment="1">
      <alignment vertical="center"/>
    </xf>
    <xf numFmtId="0" fontId="27" fillId="0" borderId="0" xfId="0" applyFont="1"/>
    <xf numFmtId="164" fontId="27" fillId="0" borderId="0" xfId="69" applyNumberFormat="1" applyFont="1" applyFill="1" applyBorder="1" applyAlignment="1" applyProtection="1">
      <alignment vertical="center"/>
    </xf>
    <xf numFmtId="49" fontId="27" fillId="0" borderId="0" xfId="61" applyNumberFormat="1" applyFont="1" applyFill="1" applyBorder="1" applyAlignment="1" applyProtection="1">
      <alignment vertical="center"/>
    </xf>
    <xf numFmtId="49" fontId="27" fillId="0" borderId="0" xfId="61" applyNumberFormat="1" applyFont="1" applyFill="1" applyBorder="1" applyAlignment="1" applyProtection="1">
      <alignment horizontal="left" vertical="center"/>
    </xf>
    <xf numFmtId="164" fontId="27" fillId="0" borderId="0" xfId="73" applyNumberFormat="1" applyFont="1" applyFill="1" applyBorder="1" applyAlignment="1" applyProtection="1">
      <alignment vertical="center"/>
    </xf>
    <xf numFmtId="0" fontId="39" fillId="45" borderId="0" xfId="77" applyFont="1" applyFill="1" applyBorder="1" applyAlignment="1">
      <alignment vertical="center"/>
    </xf>
    <xf numFmtId="0" fontId="84" fillId="25" borderId="0" xfId="0" applyNumberFormat="1" applyFont="1" applyFill="1" applyBorder="1" applyAlignment="1">
      <alignment vertical="center"/>
    </xf>
    <xf numFmtId="0" fontId="84" fillId="35" borderId="0" xfId="0" applyNumberFormat="1" applyFont="1" applyFill="1" applyBorder="1" applyAlignment="1">
      <alignment vertical="center"/>
    </xf>
    <xf numFmtId="0" fontId="85" fillId="46" borderId="0" xfId="69" applyFont="1" applyFill="1" applyBorder="1" applyAlignment="1">
      <alignment vertical="center"/>
    </xf>
    <xf numFmtId="20" fontId="85" fillId="46" borderId="0" xfId="69" applyNumberFormat="1" applyFont="1" applyFill="1" applyBorder="1" applyAlignment="1">
      <alignment horizontal="center" vertical="center"/>
    </xf>
    <xf numFmtId="0" fontId="85" fillId="46" borderId="0" xfId="69" applyFont="1" applyFill="1" applyBorder="1" applyAlignment="1">
      <alignment horizontal="center" vertical="center"/>
    </xf>
    <xf numFmtId="2" fontId="8" fillId="0" borderId="10" xfId="73" applyNumberFormat="1" applyFont="1" applyFill="1" applyBorder="1" applyAlignment="1">
      <alignment horizontal="left" vertical="center"/>
    </xf>
    <xf numFmtId="164" fontId="8" fillId="0" borderId="10" xfId="76" applyNumberFormat="1" applyFont="1" applyFill="1" applyBorder="1" applyAlignment="1" applyProtection="1">
      <alignment horizontal="left" vertical="center"/>
    </xf>
    <xf numFmtId="0" fontId="86" fillId="45" borderId="0" xfId="77" applyFont="1" applyFill="1" applyBorder="1" applyAlignment="1">
      <alignment horizontal="center" vertical="center"/>
    </xf>
    <xf numFmtId="0" fontId="8" fillId="0" borderId="10" xfId="0" applyFont="1" applyBorder="1" applyAlignment="1">
      <alignment wrapText="1"/>
    </xf>
    <xf numFmtId="171" fontId="27" fillId="31" borderId="21" xfId="76" applyNumberFormat="1" applyFont="1" applyFill="1" applyBorder="1" applyAlignment="1" applyProtection="1">
      <alignment horizontal="center" vertical="center"/>
    </xf>
    <xf numFmtId="164" fontId="8" fillId="25" borderId="0" xfId="73" applyNumberFormat="1" applyFont="1" applyFill="1" applyBorder="1" applyAlignment="1" applyProtection="1">
      <alignment horizontal="left" vertical="center"/>
    </xf>
    <xf numFmtId="164" fontId="13" fillId="31" borderId="30" xfId="73" applyFont="1" applyFill="1" applyBorder="1" applyAlignment="1">
      <alignment horizontal="left" vertical="center"/>
    </xf>
    <xf numFmtId="164" fontId="13" fillId="25" borderId="0" xfId="73" applyFont="1" applyFill="1" applyBorder="1" applyAlignment="1">
      <alignment horizontal="left" vertical="center"/>
    </xf>
    <xf numFmtId="164" fontId="87" fillId="31" borderId="22" xfId="73" applyFont="1" applyFill="1" applyBorder="1" applyAlignment="1">
      <alignment horizontal="left" vertical="center"/>
    </xf>
    <xf numFmtId="164" fontId="13" fillId="0" borderId="0" xfId="73" applyFont="1" applyBorder="1" applyAlignment="1">
      <alignment horizontal="left" vertical="center"/>
    </xf>
    <xf numFmtId="164" fontId="30" fillId="26" borderId="0" xfId="73" applyFont="1" applyFill="1" applyBorder="1" applyAlignment="1">
      <alignment horizontal="center" vertical="center"/>
    </xf>
    <xf numFmtId="164" fontId="72" fillId="27" borderId="0" xfId="73" quotePrefix="1" applyFont="1" applyFill="1" applyBorder="1" applyAlignment="1">
      <alignment horizontal="left" vertical="center"/>
    </xf>
    <xf numFmtId="164" fontId="87" fillId="26" borderId="11" xfId="73" applyFont="1" applyFill="1" applyBorder="1" applyAlignment="1">
      <alignment horizontal="left" vertical="center"/>
    </xf>
    <xf numFmtId="164" fontId="87" fillId="26" borderId="0" xfId="73" applyFont="1" applyFill="1" applyBorder="1" applyAlignment="1">
      <alignment horizontal="left" vertical="center"/>
    </xf>
    <xf numFmtId="164" fontId="13" fillId="26" borderId="10" xfId="73" applyFont="1" applyFill="1" applyBorder="1" applyAlignment="1">
      <alignment horizontal="left" vertical="center"/>
    </xf>
    <xf numFmtId="164" fontId="13" fillId="27" borderId="0" xfId="73" applyFont="1" applyFill="1" applyBorder="1" applyAlignment="1">
      <alignment horizontal="left" vertical="center"/>
    </xf>
    <xf numFmtId="164" fontId="30" fillId="26" borderId="11" xfId="73" applyFont="1" applyFill="1" applyBorder="1" applyAlignment="1">
      <alignment horizontal="center" vertical="center"/>
    </xf>
    <xf numFmtId="0" fontId="8" fillId="0" borderId="0" xfId="0" applyFont="1" applyFill="1" applyAlignment="1">
      <alignment wrapText="1"/>
    </xf>
    <xf numFmtId="0" fontId="8" fillId="0" borderId="0" xfId="73" applyNumberFormat="1" applyFont="1" applyFill="1" applyBorder="1" applyAlignment="1" applyProtection="1">
      <alignment horizontal="right" vertical="center"/>
    </xf>
    <xf numFmtId="0" fontId="8" fillId="0" borderId="0" xfId="73" applyNumberFormat="1" applyFont="1" applyFill="1" applyBorder="1" applyAlignment="1">
      <alignment horizontal="right" vertical="center"/>
    </xf>
    <xf numFmtId="0" fontId="0" fillId="30" borderId="0" xfId="0" applyFill="1"/>
    <xf numFmtId="0" fontId="39" fillId="47" borderId="0" xfId="77" applyFont="1" applyFill="1" applyBorder="1" applyAlignment="1">
      <alignment vertical="center"/>
    </xf>
    <xf numFmtId="170" fontId="39" fillId="47" borderId="0" xfId="77" applyNumberFormat="1" applyFont="1" applyFill="1" applyBorder="1" applyAlignment="1">
      <alignment horizontal="center" vertical="center"/>
    </xf>
    <xf numFmtId="0" fontId="39" fillId="47" borderId="0" xfId="77" applyFont="1" applyFill="1" applyBorder="1" applyAlignment="1">
      <alignment horizontal="center" vertical="center"/>
    </xf>
    <xf numFmtId="0" fontId="23" fillId="47" borderId="0" xfId="77" applyFont="1" applyFill="1" applyBorder="1" applyAlignment="1">
      <alignment horizontal="center" vertical="center"/>
    </xf>
    <xf numFmtId="0" fontId="90" fillId="47" borderId="0" xfId="77" applyFont="1" applyFill="1" applyAlignment="1">
      <alignment vertical="center"/>
    </xf>
    <xf numFmtId="0" fontId="8" fillId="29" borderId="15" xfId="0" applyFont="1" applyFill="1" applyBorder="1" applyAlignment="1">
      <alignment vertical="center"/>
    </xf>
    <xf numFmtId="0" fontId="25" fillId="45" borderId="38" xfId="61" applyFont="1" applyFill="1" applyBorder="1" applyAlignment="1" applyProtection="1">
      <alignment horizontal="center" vertical="center"/>
    </xf>
    <xf numFmtId="0" fontId="25" fillId="46" borderId="0" xfId="61" applyFont="1" applyFill="1" applyBorder="1" applyAlignment="1" applyProtection="1">
      <alignment horizontal="center" vertical="center"/>
    </xf>
    <xf numFmtId="0" fontId="25" fillId="29" borderId="15" xfId="0" applyFont="1" applyFill="1" applyBorder="1" applyAlignment="1">
      <alignment vertical="center"/>
    </xf>
    <xf numFmtId="0" fontId="93" fillId="29" borderId="15" xfId="0" applyFont="1" applyFill="1" applyBorder="1" applyAlignment="1">
      <alignment vertical="center"/>
    </xf>
    <xf numFmtId="0" fontId="94" fillId="31" borderId="38" xfId="61" applyFont="1" applyFill="1" applyBorder="1" applyAlignment="1" applyProtection="1">
      <alignment horizontal="center" vertical="center"/>
    </xf>
    <xf numFmtId="0" fontId="94" fillId="48" borderId="38" xfId="61" applyFont="1" applyFill="1" applyBorder="1" applyAlignment="1" applyProtection="1">
      <alignment horizontal="center" vertical="center"/>
    </xf>
    <xf numFmtId="0" fontId="94" fillId="27" borderId="38" xfId="61" applyFont="1" applyFill="1" applyBorder="1" applyAlignment="1" applyProtection="1">
      <alignment horizontal="center" vertical="center"/>
    </xf>
    <xf numFmtId="0" fontId="92" fillId="46" borderId="38" xfId="61" applyFont="1" applyFill="1" applyBorder="1" applyAlignment="1" applyProtection="1">
      <alignment horizontal="center" vertical="center"/>
    </xf>
    <xf numFmtId="164" fontId="23" fillId="26" borderId="0" xfId="73" applyFont="1" applyFill="1" applyBorder="1" applyAlignment="1">
      <alignment horizontal="center" vertical="center"/>
    </xf>
    <xf numFmtId="164" fontId="23" fillId="26" borderId="0" xfId="73" quotePrefix="1" applyFont="1" applyFill="1" applyBorder="1" applyAlignment="1">
      <alignment horizontal="center" vertical="center"/>
    </xf>
    <xf numFmtId="0" fontId="85" fillId="52" borderId="0" xfId="69" applyFont="1" applyFill="1" applyBorder="1" applyAlignment="1">
      <alignment vertical="center"/>
    </xf>
    <xf numFmtId="164" fontId="70" fillId="0" borderId="10" xfId="73" applyFont="1" applyBorder="1" applyAlignment="1">
      <alignment horizontal="left" vertical="center"/>
    </xf>
    <xf numFmtId="164" fontId="70" fillId="0" borderId="10" xfId="76" applyNumberFormat="1" applyFont="1" applyFill="1" applyBorder="1" applyAlignment="1" applyProtection="1">
      <alignment horizontal="left" vertical="center"/>
    </xf>
    <xf numFmtId="0" fontId="74" fillId="27" borderId="40" xfId="0" applyFont="1" applyFill="1" applyBorder="1"/>
    <xf numFmtId="0" fontId="19" fillId="0" borderId="0" xfId="0" applyFont="1"/>
    <xf numFmtId="0" fontId="32" fillId="31" borderId="10" xfId="0" applyFont="1" applyFill="1" applyBorder="1" applyAlignment="1">
      <alignment horizontal="left" vertical="center"/>
    </xf>
    <xf numFmtId="0" fontId="34" fillId="28" borderId="39" xfId="0" applyFont="1" applyFill="1" applyBorder="1" applyAlignment="1">
      <alignment vertical="center" wrapText="1"/>
    </xf>
    <xf numFmtId="0" fontId="36" fillId="28" borderId="39" xfId="0" applyFont="1" applyFill="1" applyBorder="1" applyAlignment="1">
      <alignment vertical="center" wrapText="1"/>
    </xf>
    <xf numFmtId="0" fontId="21" fillId="28" borderId="0" xfId="0" applyFont="1" applyFill="1" applyBorder="1" applyAlignment="1"/>
    <xf numFmtId="0" fontId="20" fillId="31" borderId="11" xfId="0" applyFont="1" applyFill="1" applyBorder="1" applyAlignment="1">
      <alignment vertical="center" wrapText="1"/>
    </xf>
    <xf numFmtId="0" fontId="20" fillId="31" borderId="0" xfId="0" applyFont="1" applyFill="1" applyBorder="1" applyAlignment="1">
      <alignment vertical="center" wrapText="1"/>
    </xf>
    <xf numFmtId="0" fontId="39" fillId="49" borderId="0" xfId="0" applyFont="1" applyFill="1" applyBorder="1" applyAlignment="1">
      <alignment vertical="center"/>
    </xf>
    <xf numFmtId="18" fontId="39" fillId="49" borderId="0" xfId="0" applyNumberFormat="1" applyFont="1" applyFill="1" applyBorder="1" applyAlignment="1">
      <alignment vertical="center"/>
    </xf>
    <xf numFmtId="0" fontId="39" fillId="49" borderId="0" xfId="0" applyFont="1" applyFill="1" applyBorder="1" applyAlignment="1">
      <alignment horizontal="center" vertical="center"/>
    </xf>
    <xf numFmtId="0" fontId="86" fillId="49" borderId="0" xfId="0" applyFont="1" applyFill="1" applyBorder="1" applyAlignment="1">
      <alignment horizontal="center" vertical="center"/>
    </xf>
    <xf numFmtId="0" fontId="27" fillId="0" borderId="0" xfId="69" applyFont="1" applyFill="1" applyBorder="1" applyAlignment="1">
      <alignment horizontal="left" vertical="center"/>
    </xf>
    <xf numFmtId="164" fontId="27" fillId="0" borderId="0" xfId="76" applyFont="1" applyFill="1" applyBorder="1" applyAlignment="1">
      <alignment horizontal="center" vertical="center"/>
    </xf>
    <xf numFmtId="164" fontId="27" fillId="0" borderId="0" xfId="69" applyNumberFormat="1" applyFont="1" applyFill="1" applyBorder="1" applyAlignment="1" applyProtection="1">
      <alignment horizontal="left" vertical="center"/>
    </xf>
    <xf numFmtId="0" fontId="64" fillId="0" borderId="0" xfId="0" applyFont="1"/>
    <xf numFmtId="164" fontId="8" fillId="33" borderId="0" xfId="69" applyNumberFormat="1" applyFont="1" applyFill="1" applyBorder="1" applyAlignment="1" applyProtection="1">
      <alignment horizontal="left" vertical="center" indent="2"/>
    </xf>
    <xf numFmtId="0" fontId="8" fillId="32" borderId="0" xfId="0" applyFont="1" applyFill="1"/>
    <xf numFmtId="164" fontId="8" fillId="33" borderId="0" xfId="73" applyNumberFormat="1" applyFont="1" applyFill="1" applyBorder="1" applyAlignment="1" applyProtection="1">
      <alignment horizontal="left" vertical="center" indent="2"/>
    </xf>
    <xf numFmtId="164" fontId="8" fillId="33" borderId="10" xfId="73" applyNumberFormat="1" applyFont="1" applyFill="1" applyBorder="1" applyAlignment="1" applyProtection="1">
      <alignment horizontal="left" vertical="center" indent="2"/>
    </xf>
    <xf numFmtId="0" fontId="21" fillId="28" borderId="39" xfId="0" applyFont="1" applyFill="1" applyBorder="1" applyAlignment="1"/>
    <xf numFmtId="0" fontId="26" fillId="28" borderId="39" xfId="0" applyFont="1" applyFill="1" applyBorder="1" applyAlignment="1"/>
    <xf numFmtId="0" fontId="34" fillId="28" borderId="39" xfId="0" applyFont="1" applyFill="1" applyBorder="1" applyAlignment="1">
      <alignment horizontal="center" vertical="center" wrapText="1"/>
    </xf>
    <xf numFmtId="167" fontId="17" fillId="28" borderId="39" xfId="0" applyNumberFormat="1" applyFont="1" applyFill="1" applyBorder="1" applyAlignment="1">
      <alignment horizontal="center" vertical="center"/>
    </xf>
    <xf numFmtId="0" fontId="70" fillId="0" borderId="0" xfId="0" applyFont="1"/>
    <xf numFmtId="0" fontId="70" fillId="0" borderId="0" xfId="0" applyFont="1" applyAlignment="1">
      <alignment horizontal="right"/>
    </xf>
    <xf numFmtId="20" fontId="85" fillId="52" borderId="0" xfId="69" applyNumberFormat="1" applyFont="1" applyFill="1" applyBorder="1" applyAlignment="1">
      <alignment horizontal="center" vertical="center"/>
    </xf>
    <xf numFmtId="0" fontId="6" fillId="29" borderId="15" xfId="0" applyFont="1" applyFill="1" applyBorder="1" applyAlignment="1">
      <alignment vertical="center"/>
    </xf>
    <xf numFmtId="0" fontId="29" fillId="0" borderId="0" xfId="74" applyNumberFormat="1" applyFont="1" applyFill="1" applyAlignment="1" applyProtection="1">
      <alignment horizontal="left" vertical="center"/>
      <protection locked="0"/>
    </xf>
    <xf numFmtId="164" fontId="29" fillId="0" borderId="0" xfId="74" applyNumberFormat="1" applyFont="1" applyFill="1" applyAlignment="1" applyProtection="1">
      <alignment horizontal="left" vertical="center"/>
      <protection locked="0"/>
    </xf>
    <xf numFmtId="164" fontId="26" fillId="0" borderId="0" xfId="74" applyNumberFormat="1" applyFont="1" applyFill="1" applyAlignment="1" applyProtection="1">
      <alignment vertical="center"/>
      <protection locked="0"/>
    </xf>
    <xf numFmtId="20" fontId="26" fillId="0" borderId="0" xfId="74" applyNumberFormat="1" applyFont="1" applyFill="1" applyAlignment="1" applyProtection="1">
      <alignment horizontal="center" vertical="center"/>
      <protection locked="0"/>
    </xf>
    <xf numFmtId="0" fontId="29" fillId="26" borderId="0" xfId="74" applyNumberFormat="1" applyFont="1" applyFill="1" applyAlignment="1" applyProtection="1">
      <alignment horizontal="left" vertical="center"/>
      <protection locked="0"/>
    </xf>
    <xf numFmtId="164" fontId="29" fillId="26" borderId="0" xfId="74" applyNumberFormat="1" applyFont="1" applyFill="1" applyAlignment="1" applyProtection="1">
      <alignment horizontal="left" vertical="center"/>
      <protection locked="0"/>
    </xf>
    <xf numFmtId="164" fontId="26" fillId="26" borderId="0" xfId="74" applyNumberFormat="1" applyFont="1" applyFill="1" applyAlignment="1" applyProtection="1">
      <alignment vertical="center"/>
      <protection locked="0"/>
    </xf>
    <xf numFmtId="20" fontId="26" fillId="26" borderId="0" xfId="74" applyNumberFormat="1" applyFont="1" applyFill="1" applyAlignment="1" applyProtection="1">
      <alignment horizontal="center" vertical="center"/>
      <protection locked="0"/>
    </xf>
    <xf numFmtId="164" fontId="26" fillId="27" borderId="0" xfId="75" applyFont="1" applyFill="1" applyAlignment="1" applyProtection="1">
      <alignment horizontal="left" vertical="center"/>
      <protection locked="0"/>
    </xf>
    <xf numFmtId="0" fontId="15" fillId="25" borderId="0" xfId="69" applyFont="1" applyFill="1" applyBorder="1" applyAlignment="1">
      <alignment vertical="center"/>
    </xf>
    <xf numFmtId="20" fontId="6" fillId="25" borderId="0" xfId="69" applyNumberFormat="1" applyFill="1" applyAlignment="1">
      <alignment horizontal="center"/>
    </xf>
    <xf numFmtId="164" fontId="27" fillId="0" borderId="0" xfId="73" applyNumberFormat="1" applyFont="1" applyFill="1" applyBorder="1" applyAlignment="1" applyProtection="1">
      <alignment horizontal="right" vertical="center"/>
    </xf>
    <xf numFmtId="0" fontId="27" fillId="0" borderId="0" xfId="0" applyFont="1" applyAlignment="1">
      <alignment horizontal="right"/>
    </xf>
    <xf numFmtId="171" fontId="27" fillId="0" borderId="0" xfId="0" applyNumberFormat="1" applyFont="1"/>
    <xf numFmtId="1" fontId="0" fillId="0" borderId="0" xfId="0" applyNumberFormat="1"/>
    <xf numFmtId="164" fontId="8" fillId="33" borderId="0" xfId="73" quotePrefix="1" applyNumberFormat="1" applyFont="1" applyFill="1" applyBorder="1" applyAlignment="1" applyProtection="1">
      <alignment horizontal="left" vertical="center" indent="1"/>
    </xf>
    <xf numFmtId="0" fontId="84" fillId="53" borderId="0" xfId="69" applyFont="1" applyFill="1" applyBorder="1" applyAlignment="1">
      <alignment vertical="center"/>
    </xf>
    <xf numFmtId="170" fontId="84" fillId="53" borderId="0" xfId="69" applyNumberFormat="1" applyFont="1" applyFill="1" applyBorder="1" applyAlignment="1">
      <alignment horizontal="center" vertical="center"/>
    </xf>
    <xf numFmtId="0" fontId="84" fillId="53" borderId="0" xfId="69" applyFont="1" applyFill="1" applyBorder="1" applyAlignment="1">
      <alignment horizontal="center" vertical="center"/>
    </xf>
    <xf numFmtId="0" fontId="27" fillId="0" borderId="0" xfId="0" applyFont="1" applyFill="1"/>
    <xf numFmtId="0" fontId="8" fillId="0" borderId="0" xfId="0" applyFont="1" applyBorder="1"/>
    <xf numFmtId="0" fontId="78" fillId="0" borderId="0" xfId="0" applyFont="1" applyBorder="1"/>
    <xf numFmtId="0" fontId="8" fillId="0" borderId="0" xfId="0" applyFont="1" applyBorder="1" applyAlignment="1">
      <alignment wrapText="1"/>
    </xf>
    <xf numFmtId="0" fontId="6" fillId="27" borderId="0" xfId="69" applyFill="1" applyBorder="1" applyAlignment="1">
      <alignment vertical="center"/>
    </xf>
    <xf numFmtId="0" fontId="6" fillId="27" borderId="27" xfId="69" applyFill="1" applyBorder="1" applyAlignment="1">
      <alignment vertical="center"/>
    </xf>
    <xf numFmtId="0" fontId="6" fillId="27" borderId="0" xfId="69" applyFont="1" applyFill="1" applyBorder="1" applyAlignment="1">
      <alignment vertical="center"/>
    </xf>
    <xf numFmtId="0" fontId="19" fillId="27" borderId="0" xfId="69" applyFont="1" applyFill="1" applyBorder="1" applyAlignment="1">
      <alignment vertical="center"/>
    </xf>
    <xf numFmtId="0" fontId="38" fillId="27" borderId="0" xfId="69" applyFont="1" applyFill="1" applyBorder="1" applyAlignment="1">
      <alignment vertical="center"/>
    </xf>
    <xf numFmtId="0" fontId="106" fillId="0" borderId="0" xfId="0" applyFont="1"/>
    <xf numFmtId="0" fontId="107" fillId="0" borderId="0" xfId="0" applyFont="1"/>
    <xf numFmtId="0" fontId="106" fillId="0" borderId="0" xfId="0" applyFont="1" applyAlignment="1">
      <alignment wrapText="1"/>
    </xf>
    <xf numFmtId="164" fontId="27" fillId="0" borderId="0" xfId="73" applyFont="1" applyBorder="1" applyAlignment="1">
      <alignment horizontal="left" vertical="center"/>
    </xf>
    <xf numFmtId="164" fontId="8" fillId="0" borderId="10" xfId="76" applyFont="1" applyFill="1" applyBorder="1" applyAlignment="1">
      <alignment horizontal="right" vertical="center"/>
    </xf>
    <xf numFmtId="164" fontId="106" fillId="0" borderId="0" xfId="76" applyFont="1" applyFill="1" applyBorder="1" applyAlignment="1">
      <alignment horizontal="center" vertical="center"/>
    </xf>
    <xf numFmtId="0" fontId="37" fillId="54" borderId="42" xfId="0" applyFont="1" applyFill="1" applyBorder="1" applyAlignment="1">
      <alignment horizontal="center" vertical="center"/>
    </xf>
    <xf numFmtId="0" fontId="34" fillId="25" borderId="18" xfId="0" quotePrefix="1" applyFont="1" applyFill="1" applyBorder="1" applyAlignment="1">
      <alignment horizontal="center" vertical="center" wrapText="1"/>
    </xf>
    <xf numFmtId="0" fontId="34" fillId="25" borderId="44" xfId="0" quotePrefix="1" applyFont="1" applyFill="1" applyBorder="1" applyAlignment="1">
      <alignment horizontal="center" vertical="center" wrapText="1"/>
    </xf>
    <xf numFmtId="0" fontId="34" fillId="30" borderId="45" xfId="0" applyFont="1" applyFill="1" applyBorder="1" applyAlignment="1">
      <alignment horizontal="center" vertical="center" wrapText="1"/>
    </xf>
    <xf numFmtId="0" fontId="33" fillId="54" borderId="44" xfId="0" applyFont="1" applyFill="1" applyBorder="1" applyAlignment="1">
      <alignment horizontal="center" vertical="center" wrapText="1"/>
    </xf>
    <xf numFmtId="0" fontId="34" fillId="30" borderId="44" xfId="0" applyFont="1" applyFill="1" applyBorder="1" applyAlignment="1">
      <alignment horizontal="center" vertical="center" wrapText="1"/>
    </xf>
    <xf numFmtId="0" fontId="34" fillId="28" borderId="46" xfId="0" applyFont="1" applyFill="1" applyBorder="1" applyAlignment="1">
      <alignment vertical="center" wrapText="1"/>
    </xf>
    <xf numFmtId="0" fontId="34" fillId="25" borderId="47" xfId="0" applyFont="1" applyFill="1" applyBorder="1" applyAlignment="1">
      <alignment horizontal="center" vertical="center" wrapText="1"/>
    </xf>
    <xf numFmtId="0" fontId="36" fillId="28" borderId="46" xfId="0" applyFont="1" applyFill="1" applyBorder="1" applyAlignment="1">
      <alignment vertical="center" wrapText="1"/>
    </xf>
    <xf numFmtId="0" fontId="34" fillId="39" borderId="14" xfId="0" applyFont="1" applyFill="1" applyBorder="1" applyAlignment="1">
      <alignment horizontal="center" vertical="center" wrapText="1"/>
    </xf>
    <xf numFmtId="0" fontId="32" fillId="28" borderId="14" xfId="61" applyFont="1" applyFill="1" applyBorder="1" applyAlignment="1" applyProtection="1">
      <alignment vertical="center" wrapText="1"/>
    </xf>
    <xf numFmtId="0" fontId="108" fillId="0" borderId="0" xfId="0" applyFont="1"/>
    <xf numFmtId="0" fontId="108" fillId="27" borderId="0" xfId="0" applyFont="1" applyFill="1" applyAlignment="1">
      <alignment vertical="center"/>
    </xf>
    <xf numFmtId="0" fontId="109" fillId="0" borderId="0" xfId="0" applyFont="1" applyAlignment="1">
      <alignment vertical="center"/>
    </xf>
    <xf numFmtId="0" fontId="109" fillId="0" borderId="0" xfId="0" applyFont="1" applyAlignment="1">
      <alignment horizontal="right" vertical="center"/>
    </xf>
    <xf numFmtId="0" fontId="110" fillId="55" borderId="37" xfId="61" applyFont="1" applyFill="1" applyBorder="1" applyAlignment="1" applyProtection="1">
      <alignment horizontal="center" vertical="center"/>
    </xf>
    <xf numFmtId="0" fontId="110" fillId="26" borderId="38" xfId="61" applyFont="1" applyFill="1" applyBorder="1" applyAlignment="1" applyProtection="1">
      <alignment horizontal="center" vertical="center"/>
    </xf>
    <xf numFmtId="0" fontId="29" fillId="27" borderId="0" xfId="75" quotePrefix="1" applyNumberFormat="1" applyFont="1" applyFill="1" applyAlignment="1" applyProtection="1">
      <alignment horizontal="left" vertical="center"/>
      <protection locked="0"/>
    </xf>
    <xf numFmtId="0" fontId="89" fillId="0" borderId="0" xfId="0" applyFont="1"/>
    <xf numFmtId="164" fontId="8" fillId="0" borderId="11" xfId="76" applyNumberFormat="1" applyFont="1" applyFill="1" applyBorder="1" applyAlignment="1" applyProtection="1">
      <alignment horizontal="right" vertical="center"/>
    </xf>
    <xf numFmtId="164" fontId="8" fillId="0" borderId="0" xfId="61" applyNumberFormat="1" applyFont="1" applyFill="1" applyBorder="1" applyAlignment="1" applyProtection="1">
      <alignment horizontal="left" vertical="center" indent="2"/>
    </xf>
    <xf numFmtId="0" fontId="106" fillId="0" borderId="0" xfId="0" applyFont="1" applyAlignment="1">
      <alignment horizontal="right"/>
    </xf>
    <xf numFmtId="164" fontId="8" fillId="0" borderId="0" xfId="69" applyNumberFormat="1" applyFont="1" applyFill="1" applyBorder="1" applyAlignment="1" applyProtection="1">
      <alignment horizontal="left" vertical="center" indent="2"/>
    </xf>
    <xf numFmtId="164" fontId="26" fillId="0" borderId="30" xfId="69" applyNumberFormat="1" applyFont="1" applyFill="1" applyBorder="1" applyAlignment="1" applyProtection="1">
      <alignment horizontal="left" vertical="center"/>
    </xf>
    <xf numFmtId="164" fontId="8" fillId="0" borderId="0" xfId="73" applyNumberFormat="1" applyFont="1" applyFill="1" applyBorder="1" applyAlignment="1" applyProtection="1">
      <alignment horizontal="left" vertical="center" indent="1"/>
    </xf>
    <xf numFmtId="164" fontId="80" fillId="0" borderId="0" xfId="61" applyNumberFormat="1" applyFont="1" applyFill="1" applyBorder="1" applyAlignment="1" applyProtection="1">
      <alignment horizontal="left" vertical="center" indent="3"/>
    </xf>
    <xf numFmtId="0" fontId="85" fillId="0" borderId="0" xfId="0" applyFont="1" applyFill="1" applyBorder="1" applyAlignment="1">
      <alignment vertical="center"/>
    </xf>
    <xf numFmtId="0" fontId="0" fillId="29" borderId="14" xfId="0" applyFill="1" applyBorder="1"/>
    <xf numFmtId="164" fontId="79" fillId="0" borderId="0" xfId="61" applyNumberFormat="1" applyFont="1" applyFill="1" applyBorder="1" applyAlignment="1" applyProtection="1">
      <alignment horizontal="left" vertical="center"/>
    </xf>
    <xf numFmtId="164" fontId="70" fillId="0" borderId="10" xfId="76" quotePrefix="1" applyFont="1" applyFill="1" applyBorder="1" applyAlignment="1">
      <alignment horizontal="center" vertical="center"/>
    </xf>
    <xf numFmtId="164" fontId="8" fillId="0" borderId="10" xfId="76" applyNumberFormat="1" applyFont="1" applyFill="1" applyBorder="1" applyAlignment="1" applyProtection="1">
      <alignment horizontal="left" vertical="center" indent="2"/>
    </xf>
    <xf numFmtId="164" fontId="29" fillId="0" borderId="0" xfId="73" applyNumberFormat="1" applyFont="1" applyFill="1" applyBorder="1" applyAlignment="1" applyProtection="1">
      <alignment horizontal="center" vertical="center"/>
    </xf>
    <xf numFmtId="164" fontId="26" fillId="0" borderId="0" xfId="73" applyNumberFormat="1" applyFont="1" applyFill="1" applyBorder="1" applyAlignment="1" applyProtection="1">
      <alignment vertical="center"/>
    </xf>
    <xf numFmtId="165" fontId="26" fillId="0" borderId="0" xfId="73" applyNumberFormat="1" applyFont="1" applyFill="1" applyBorder="1" applyAlignment="1" applyProtection="1">
      <alignment vertical="center"/>
    </xf>
    <xf numFmtId="164" fontId="26" fillId="0" borderId="0" xfId="73" applyFont="1" applyFill="1" applyAlignment="1" applyProtection="1">
      <alignment horizontal="left" vertical="center"/>
      <protection locked="0"/>
    </xf>
    <xf numFmtId="164" fontId="26" fillId="0" borderId="0" xfId="73" quotePrefix="1" applyFont="1" applyFill="1" applyAlignment="1" applyProtection="1">
      <alignment horizontal="left" vertical="center"/>
      <protection locked="0"/>
    </xf>
    <xf numFmtId="0" fontId="29" fillId="39" borderId="0" xfId="75" quotePrefix="1" applyNumberFormat="1" applyFont="1" applyFill="1" applyAlignment="1" applyProtection="1">
      <alignment horizontal="left" vertical="center"/>
      <protection locked="0"/>
    </xf>
    <xf numFmtId="164" fontId="26" fillId="39" borderId="0" xfId="75" applyFont="1" applyFill="1" applyAlignment="1" applyProtection="1">
      <alignment vertical="center"/>
      <protection locked="0"/>
    </xf>
    <xf numFmtId="164" fontId="26" fillId="39" borderId="0" xfId="75" applyNumberFormat="1" applyFont="1" applyFill="1" applyAlignment="1" applyProtection="1">
      <alignment horizontal="left" vertical="center"/>
      <protection locked="0"/>
    </xf>
    <xf numFmtId="164" fontId="29" fillId="39" borderId="0" xfId="75" applyNumberFormat="1" applyFont="1" applyFill="1" applyAlignment="1" applyProtection="1">
      <alignment horizontal="left" vertical="center"/>
      <protection locked="0"/>
    </xf>
    <xf numFmtId="164" fontId="26" fillId="39" borderId="0" xfId="75" applyNumberFormat="1" applyFont="1" applyFill="1" applyAlignment="1" applyProtection="1">
      <alignment vertical="center"/>
      <protection locked="0"/>
    </xf>
    <xf numFmtId="20" fontId="26" fillId="39" borderId="0" xfId="75" applyNumberFormat="1" applyFont="1" applyFill="1" applyAlignment="1" applyProtection="1">
      <alignment horizontal="center" vertical="center"/>
      <protection locked="0"/>
    </xf>
    <xf numFmtId="164" fontId="26" fillId="39" borderId="0" xfId="75" applyFont="1" applyFill="1" applyAlignment="1" applyProtection="1">
      <alignment horizontal="left" vertical="center"/>
      <protection locked="0"/>
    </xf>
    <xf numFmtId="0" fontId="111" fillId="0" borderId="0" xfId="0" applyFont="1"/>
    <xf numFmtId="0" fontId="19" fillId="30" borderId="0" xfId="0" applyFont="1" applyFill="1"/>
    <xf numFmtId="164" fontId="26" fillId="27" borderId="0" xfId="73" quotePrefix="1" applyFont="1" applyFill="1" applyAlignment="1" applyProtection="1">
      <alignment horizontal="left" vertical="center"/>
      <protection locked="0"/>
    </xf>
    <xf numFmtId="0" fontId="6" fillId="0" borderId="0" xfId="0" quotePrefix="1" applyFont="1"/>
    <xf numFmtId="1" fontId="66" fillId="0" borderId="28" xfId="73" applyNumberFormat="1" applyFont="1" applyFill="1" applyBorder="1" applyAlignment="1">
      <alignment horizontal="center" vertical="center"/>
    </xf>
    <xf numFmtId="1" fontId="66" fillId="27" borderId="28" xfId="69" applyNumberFormat="1" applyFont="1" applyFill="1" applyBorder="1" applyAlignment="1">
      <alignment horizontal="center" vertical="center"/>
    </xf>
    <xf numFmtId="0" fontId="0" fillId="28" borderId="0" xfId="0" applyFill="1"/>
    <xf numFmtId="0" fontId="0" fillId="28" borderId="0" xfId="0" applyFill="1" applyBorder="1"/>
    <xf numFmtId="0" fontId="42" fillId="28" borderId="0" xfId="0" applyFont="1" applyFill="1" applyBorder="1" applyAlignment="1">
      <alignment vertical="center" wrapText="1"/>
    </xf>
    <xf numFmtId="0" fontId="33" fillId="28" borderId="0" xfId="0" applyFont="1" applyFill="1" applyBorder="1" applyAlignment="1">
      <alignment vertical="center" wrapText="1"/>
    </xf>
    <xf numFmtId="0" fontId="21" fillId="28" borderId="0" xfId="0" applyFont="1" applyFill="1" applyBorder="1" applyAlignment="1">
      <alignment vertical="center" wrapText="1"/>
    </xf>
    <xf numFmtId="164" fontId="26" fillId="27" borderId="0" xfId="73" applyNumberFormat="1" applyFont="1" applyFill="1" applyAlignment="1" applyProtection="1">
      <alignment vertical="center"/>
      <protection locked="0"/>
    </xf>
    <xf numFmtId="164" fontId="26" fillId="27" borderId="0" xfId="73" applyNumberFormat="1" applyFont="1" applyFill="1" applyAlignment="1" applyProtection="1">
      <alignment horizontal="left" vertical="center"/>
      <protection locked="0"/>
    </xf>
    <xf numFmtId="0" fontId="26" fillId="27" borderId="0" xfId="69" applyFont="1" applyFill="1"/>
    <xf numFmtId="170" fontId="84" fillId="39" borderId="0" xfId="69" applyNumberFormat="1" applyFont="1" applyFill="1" applyBorder="1" applyAlignment="1">
      <alignment horizontal="center" vertical="center"/>
    </xf>
    <xf numFmtId="0" fontId="7" fillId="26" borderId="0" xfId="0" applyFont="1" applyFill="1" applyBorder="1" applyAlignment="1">
      <alignment vertical="center"/>
    </xf>
    <xf numFmtId="0" fontId="26" fillId="25" borderId="0" xfId="0" applyFont="1" applyFill="1" applyBorder="1" applyAlignment="1">
      <alignment vertical="center"/>
    </xf>
    <xf numFmtId="164" fontId="29" fillId="25" borderId="0" xfId="73" applyNumberFormat="1" applyFont="1" applyFill="1" applyBorder="1" applyAlignment="1" applyProtection="1">
      <alignment horizontal="center" vertical="center"/>
    </xf>
    <xf numFmtId="164" fontId="26" fillId="25" borderId="0" xfId="73" applyNumberFormat="1" applyFont="1" applyFill="1" applyBorder="1" applyAlignment="1" applyProtection="1">
      <alignment vertical="center"/>
    </xf>
    <xf numFmtId="165" fontId="26" fillId="25" borderId="0" xfId="73" applyNumberFormat="1" applyFont="1" applyFill="1" applyBorder="1" applyAlignment="1" applyProtection="1">
      <alignment vertical="center"/>
    </xf>
    <xf numFmtId="0" fontId="26" fillId="27" borderId="0" xfId="0" applyFont="1" applyFill="1" applyBorder="1" applyAlignment="1">
      <alignment vertical="center"/>
    </xf>
    <xf numFmtId="164" fontId="29" fillId="27" borderId="0" xfId="73" applyNumberFormat="1" applyFont="1" applyFill="1" applyBorder="1" applyAlignment="1" applyProtection="1">
      <alignment horizontal="center" vertical="center"/>
    </xf>
    <xf numFmtId="0" fontId="85" fillId="25" borderId="0" xfId="0" applyFont="1" applyFill="1" applyBorder="1" applyAlignment="1">
      <alignment vertical="center"/>
    </xf>
    <xf numFmtId="0" fontId="7" fillId="27" borderId="0" xfId="0" applyFont="1" applyFill="1" applyBorder="1" applyAlignment="1">
      <alignment vertical="center"/>
    </xf>
    <xf numFmtId="0" fontId="8" fillId="39" borderId="0" xfId="69" applyFont="1" applyFill="1" applyBorder="1" applyAlignment="1">
      <alignment vertical="center"/>
    </xf>
    <xf numFmtId="170" fontId="26" fillId="39" borderId="0" xfId="73" applyNumberFormat="1" applyFont="1" applyFill="1" applyAlignment="1" applyProtection="1">
      <alignment horizontal="center" vertical="center"/>
      <protection locked="0"/>
    </xf>
    <xf numFmtId="164" fontId="29" fillId="39" borderId="0" xfId="73" quotePrefix="1" applyNumberFormat="1" applyFont="1" applyFill="1" applyAlignment="1" applyProtection="1">
      <alignment horizontal="left" vertical="center"/>
      <protection locked="0"/>
    </xf>
    <xf numFmtId="164" fontId="29" fillId="27" borderId="0" xfId="73" quotePrefix="1" applyNumberFormat="1" applyFont="1" applyFill="1" applyAlignment="1" applyProtection="1">
      <alignment horizontal="left" vertical="center"/>
      <protection locked="0"/>
    </xf>
    <xf numFmtId="0" fontId="29" fillId="27" borderId="0" xfId="73" quotePrefix="1" applyNumberFormat="1" applyFont="1" applyFill="1" applyAlignment="1" applyProtection="1">
      <alignment horizontal="left" vertical="center"/>
      <protection locked="0"/>
    </xf>
    <xf numFmtId="164" fontId="26" fillId="39" borderId="0" xfId="73" applyFont="1" applyFill="1" applyAlignment="1" applyProtection="1">
      <alignment horizontal="left" vertical="center"/>
      <protection locked="0"/>
    </xf>
    <xf numFmtId="164" fontId="29" fillId="0" borderId="0" xfId="76" applyFont="1" applyFill="1" applyBorder="1" applyAlignment="1">
      <alignment horizontal="left" vertical="center"/>
    </xf>
    <xf numFmtId="164" fontId="29" fillId="0" borderId="0" xfId="76" applyNumberFormat="1" applyFont="1" applyFill="1" applyBorder="1" applyAlignment="1" applyProtection="1">
      <alignment horizontal="center" vertical="center"/>
    </xf>
    <xf numFmtId="0" fontId="0" fillId="25" borderId="0" xfId="0" applyFill="1"/>
    <xf numFmtId="49" fontId="29" fillId="0" borderId="0" xfId="73" applyNumberFormat="1" applyFont="1" applyFill="1" applyBorder="1" applyAlignment="1" applyProtection="1">
      <alignment horizontal="left" vertical="center"/>
    </xf>
    <xf numFmtId="164" fontId="6" fillId="0" borderId="0" xfId="73" applyFont="1" applyFill="1" applyBorder="1" applyAlignment="1">
      <alignment vertical="center"/>
    </xf>
    <xf numFmtId="0" fontId="84" fillId="0" borderId="0" xfId="69" applyFont="1" applyFill="1" applyBorder="1" applyAlignment="1">
      <alignment vertical="center"/>
    </xf>
    <xf numFmtId="0" fontId="120" fillId="0" borderId="0" xfId="0" applyFont="1"/>
    <xf numFmtId="0" fontId="90" fillId="56" borderId="0" xfId="77" applyFont="1" applyFill="1" applyAlignment="1">
      <alignment vertical="center"/>
    </xf>
    <xf numFmtId="0" fontId="25" fillId="56" borderId="0" xfId="0" quotePrefix="1" applyFont="1" applyFill="1" applyAlignment="1">
      <alignment horizontal="center" vertical="center"/>
    </xf>
    <xf numFmtId="0" fontId="25" fillId="56" borderId="0" xfId="77" applyFont="1" applyFill="1" applyAlignment="1">
      <alignment horizontal="left" vertical="center"/>
    </xf>
    <xf numFmtId="0" fontId="25" fillId="56" borderId="0" xfId="77" applyFont="1" applyFill="1" applyAlignment="1">
      <alignment vertical="center"/>
    </xf>
    <xf numFmtId="0" fontId="91" fillId="56" borderId="0" xfId="77" applyFont="1" applyFill="1" applyAlignment="1">
      <alignment horizontal="center" vertical="center"/>
    </xf>
    <xf numFmtId="0" fontId="0" fillId="0" borderId="0" xfId="0"/>
    <xf numFmtId="0" fontId="25" fillId="26" borderId="48"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22" fillId="61" borderId="0" xfId="61" applyFont="1" applyFill="1" applyBorder="1" applyAlignment="1" applyProtection="1">
      <alignment horizontal="center" vertical="center"/>
    </xf>
    <xf numFmtId="0" fontId="122" fillId="61" borderId="0" xfId="0" applyFont="1" applyFill="1" applyBorder="1" applyAlignment="1">
      <alignment horizontal="center" vertical="center"/>
    </xf>
    <xf numFmtId="0" fontId="25" fillId="36" borderId="46" xfId="61" applyFont="1" applyFill="1" applyBorder="1" applyAlignment="1" applyProtection="1">
      <alignment horizontal="center" vertical="center"/>
    </xf>
    <xf numFmtId="0" fontId="27" fillId="51" borderId="48" xfId="61" applyFont="1" applyFill="1" applyBorder="1" applyAlignment="1" applyProtection="1">
      <alignment horizontal="center" vertical="center"/>
    </xf>
    <xf numFmtId="0" fontId="94" fillId="51" borderId="48" xfId="61" applyFont="1" applyFill="1" applyBorder="1" applyAlignment="1" applyProtection="1">
      <alignment horizontal="center" vertical="center"/>
    </xf>
    <xf numFmtId="0" fontId="85" fillId="63" borderId="0" xfId="69" applyFont="1" applyFill="1" applyBorder="1" applyAlignment="1">
      <alignment vertical="center"/>
    </xf>
    <xf numFmtId="20" fontId="85" fillId="63" borderId="0" xfId="69" applyNumberFormat="1" applyFont="1" applyFill="1" applyBorder="1" applyAlignment="1">
      <alignment horizontal="center" vertical="center"/>
    </xf>
    <xf numFmtId="0" fontId="86" fillId="63" borderId="0" xfId="69" applyFont="1" applyFill="1" applyBorder="1" applyAlignment="1">
      <alignment horizontal="center" vertical="center"/>
    </xf>
    <xf numFmtId="164" fontId="29" fillId="0" borderId="0" xfId="73" applyNumberFormat="1" applyFont="1" applyFill="1" applyBorder="1" applyAlignment="1" applyProtection="1">
      <alignment horizontal="left" vertical="center"/>
      <protection locked="0"/>
    </xf>
    <xf numFmtId="173" fontId="6" fillId="0" borderId="0" xfId="69" applyNumberFormat="1"/>
    <xf numFmtId="0" fontId="6" fillId="37" borderId="0" xfId="69" applyFill="1"/>
    <xf numFmtId="0" fontId="6" fillId="30" borderId="0" xfId="69" applyFill="1"/>
    <xf numFmtId="0" fontId="6" fillId="26" borderId="0" xfId="69" applyFill="1" applyBorder="1" applyAlignment="1">
      <alignment vertical="center"/>
    </xf>
    <xf numFmtId="0" fontId="8" fillId="64" borderId="0" xfId="69" applyFont="1" applyFill="1" applyBorder="1" applyAlignment="1">
      <alignment vertical="center"/>
    </xf>
    <xf numFmtId="164" fontId="26" fillId="64" borderId="0" xfId="73" applyFont="1" applyFill="1" applyAlignment="1" applyProtection="1">
      <alignment horizontal="left" vertical="center"/>
      <protection locked="0"/>
    </xf>
    <xf numFmtId="164" fontId="29" fillId="64" borderId="0" xfId="73" applyNumberFormat="1" applyFont="1" applyFill="1" applyAlignment="1" applyProtection="1">
      <alignment horizontal="left" vertical="center"/>
      <protection locked="0"/>
    </xf>
    <xf numFmtId="164" fontId="26" fillId="64" borderId="0" xfId="73" applyNumberFormat="1" applyFont="1" applyFill="1" applyAlignment="1" applyProtection="1">
      <alignment horizontal="left" vertical="center"/>
      <protection locked="0"/>
    </xf>
    <xf numFmtId="164" fontId="26" fillId="64" borderId="0" xfId="73" applyNumberFormat="1" applyFont="1" applyFill="1" applyAlignment="1" applyProtection="1">
      <alignment vertical="center"/>
      <protection locked="0"/>
    </xf>
    <xf numFmtId="0" fontId="6" fillId="64" borderId="0" xfId="69" applyFill="1"/>
    <xf numFmtId="164" fontId="26" fillId="65" borderId="0" xfId="73" applyNumberFormat="1" applyFont="1" applyFill="1" applyAlignment="1" applyProtection="1">
      <alignment vertical="center"/>
      <protection locked="0"/>
    </xf>
    <xf numFmtId="20" fontId="26" fillId="65" borderId="0" xfId="73" applyNumberFormat="1" applyFont="1" applyFill="1" applyAlignment="1" applyProtection="1">
      <alignment horizontal="center" vertical="center"/>
      <protection locked="0"/>
    </xf>
    <xf numFmtId="0" fontId="6" fillId="65" borderId="0" xfId="69" applyFill="1"/>
    <xf numFmtId="0" fontId="8" fillId="65" borderId="0" xfId="69" applyFont="1" applyFill="1" applyBorder="1" applyAlignment="1">
      <alignment vertical="center"/>
    </xf>
    <xf numFmtId="164" fontId="26" fillId="65" borderId="0" xfId="73" applyFont="1" applyFill="1" applyAlignment="1" applyProtection="1">
      <alignment horizontal="left" vertical="center"/>
      <protection locked="0"/>
    </xf>
    <xf numFmtId="164" fontId="26" fillId="0" borderId="0" xfId="73" applyFont="1" applyFill="1" applyBorder="1" applyAlignment="1" applyProtection="1">
      <alignment vertical="center"/>
      <protection locked="0"/>
    </xf>
    <xf numFmtId="20" fontId="26" fillId="0" borderId="0" xfId="73" applyNumberFormat="1" applyFont="1" applyFill="1" applyBorder="1" applyAlignment="1" applyProtection="1">
      <alignment horizontal="center" vertical="center"/>
      <protection locked="0"/>
    </xf>
    <xf numFmtId="20" fontId="29" fillId="0" borderId="0" xfId="76" applyNumberFormat="1" applyFont="1" applyFill="1" applyBorder="1" applyAlignment="1" applyProtection="1">
      <alignment horizontal="center" vertical="center"/>
    </xf>
    <xf numFmtId="20" fontId="84" fillId="0" borderId="0" xfId="69" applyNumberFormat="1" applyFont="1" applyFill="1" applyBorder="1" applyAlignment="1">
      <alignment horizontal="center" vertical="center"/>
    </xf>
    <xf numFmtId="164" fontId="29" fillId="67" borderId="0" xfId="73" applyNumberFormat="1" applyFont="1" applyFill="1" applyBorder="1" applyAlignment="1" applyProtection="1">
      <alignment horizontal="center" vertical="center"/>
    </xf>
    <xf numFmtId="164" fontId="26" fillId="67" borderId="0" xfId="73" applyNumberFormat="1" applyFont="1" applyFill="1" applyBorder="1" applyAlignment="1" applyProtection="1">
      <alignment vertical="center"/>
    </xf>
    <xf numFmtId="170" fontId="0" fillId="0" borderId="0" xfId="0" applyNumberFormat="1" applyAlignment="1">
      <alignment horizontal="center"/>
    </xf>
    <xf numFmtId="170" fontId="84" fillId="35" borderId="0" xfId="0" applyNumberFormat="1" applyFont="1" applyFill="1" applyBorder="1" applyAlignment="1">
      <alignment horizontal="center" vertical="center"/>
    </xf>
    <xf numFmtId="170" fontId="84" fillId="25" borderId="0" xfId="0" applyNumberFormat="1" applyFont="1" applyFill="1" applyBorder="1" applyAlignment="1">
      <alignment horizontal="center" vertical="center"/>
    </xf>
    <xf numFmtId="0" fontId="6" fillId="30" borderId="0" xfId="69" applyFill="1" applyAlignment="1">
      <alignment vertical="center"/>
    </xf>
    <xf numFmtId="0" fontId="25" fillId="30" borderId="0" xfId="69" applyFont="1" applyFill="1" applyAlignment="1">
      <alignment horizontal="left" vertical="center"/>
    </xf>
    <xf numFmtId="0" fontId="25" fillId="30" borderId="0" xfId="69" applyFont="1" applyFill="1" applyAlignment="1">
      <alignment vertical="center"/>
    </xf>
    <xf numFmtId="20" fontId="25" fillId="30" borderId="0" xfId="69" applyNumberFormat="1" applyFont="1" applyFill="1" applyAlignment="1">
      <alignment horizontal="center" vertical="center"/>
    </xf>
    <xf numFmtId="0" fontId="7" fillId="26" borderId="0" xfId="69" applyFont="1" applyFill="1" applyBorder="1" applyAlignment="1">
      <alignment vertical="center"/>
    </xf>
    <xf numFmtId="0" fontId="7" fillId="26" borderId="0" xfId="69" applyFont="1" applyFill="1" applyBorder="1" applyAlignment="1">
      <alignment horizontal="center" vertical="center"/>
    </xf>
    <xf numFmtId="20" fontId="7" fillId="26" borderId="0" xfId="69" applyNumberFormat="1" applyFont="1" applyFill="1" applyBorder="1" applyAlignment="1">
      <alignment horizontal="center" vertical="center"/>
    </xf>
    <xf numFmtId="164" fontId="6" fillId="25" borderId="0" xfId="75" applyFont="1" applyFill="1" applyBorder="1" applyAlignment="1">
      <alignment horizontal="left" vertical="center"/>
    </xf>
    <xf numFmtId="164" fontId="23" fillId="25" borderId="0" xfId="75" applyFont="1" applyFill="1" applyBorder="1" applyAlignment="1">
      <alignment horizontal="center" vertical="center"/>
    </xf>
    <xf numFmtId="164" fontId="23" fillId="25" borderId="0" xfId="75" quotePrefix="1" applyFont="1" applyFill="1" applyBorder="1" applyAlignment="1">
      <alignment horizontal="center" vertical="center"/>
    </xf>
    <xf numFmtId="20" fontId="23" fillId="25" borderId="0" xfId="75" quotePrefix="1" applyNumberFormat="1" applyFont="1" applyFill="1" applyBorder="1" applyAlignment="1">
      <alignment horizontal="center" vertical="center"/>
    </xf>
    <xf numFmtId="0" fontId="29" fillId="27" borderId="0" xfId="75" applyNumberFormat="1" applyFont="1" applyFill="1" applyAlignment="1" applyProtection="1">
      <alignment horizontal="left" vertical="center"/>
      <protection locked="0"/>
    </xf>
    <xf numFmtId="0" fontId="29" fillId="25" borderId="0" xfId="75" quotePrefix="1" applyNumberFormat="1" applyFont="1" applyFill="1" applyAlignment="1" applyProtection="1">
      <alignment horizontal="left" vertical="center"/>
      <protection locked="0"/>
    </xf>
    <xf numFmtId="0" fontId="29" fillId="0" borderId="0" xfId="75" quotePrefix="1" applyNumberFormat="1" applyFont="1" applyFill="1" applyAlignment="1" applyProtection="1">
      <alignment horizontal="left" vertical="center"/>
      <protection locked="0"/>
    </xf>
    <xf numFmtId="0" fontId="7" fillId="41" borderId="0" xfId="69" applyFont="1" applyFill="1" applyBorder="1" applyAlignment="1">
      <alignment vertical="center"/>
    </xf>
    <xf numFmtId="164" fontId="7" fillId="41" borderId="0" xfId="69" applyNumberFormat="1" applyFont="1" applyFill="1" applyBorder="1" applyAlignment="1">
      <alignment vertical="center"/>
    </xf>
    <xf numFmtId="20" fontId="7" fillId="41" borderId="0" xfId="69" applyNumberFormat="1" applyFont="1" applyFill="1" applyBorder="1" applyAlignment="1">
      <alignment horizontal="center" vertical="center"/>
    </xf>
    <xf numFmtId="20" fontId="6" fillId="26" borderId="0" xfId="69" applyNumberFormat="1" applyFill="1" applyAlignment="1">
      <alignment horizontal="center"/>
    </xf>
    <xf numFmtId="0" fontId="29" fillId="25" borderId="0" xfId="74" applyNumberFormat="1" applyFont="1" applyFill="1" applyAlignment="1" applyProtection="1">
      <alignment horizontal="left" vertical="center"/>
      <protection locked="0"/>
    </xf>
    <xf numFmtId="164" fontId="29" fillId="25" borderId="0" xfId="74" applyNumberFormat="1" applyFont="1" applyFill="1" applyAlignment="1" applyProtection="1">
      <alignment horizontal="left" vertical="center"/>
      <protection locked="0"/>
    </xf>
    <xf numFmtId="164" fontId="26" fillId="25" borderId="0" xfId="74" applyNumberFormat="1" applyFont="1" applyFill="1" applyAlignment="1" applyProtection="1">
      <alignment vertical="center"/>
      <protection locked="0"/>
    </xf>
    <xf numFmtId="20" fontId="26" fillId="25" borderId="0" xfId="74" applyNumberFormat="1" applyFont="1" applyFill="1" applyAlignment="1" applyProtection="1">
      <alignment horizontal="center" vertical="center"/>
      <protection locked="0"/>
    </xf>
    <xf numFmtId="0" fontId="26" fillId="67" borderId="0" xfId="0" applyFont="1" applyFill="1" applyBorder="1" applyAlignment="1">
      <alignment vertical="center"/>
    </xf>
    <xf numFmtId="164" fontId="26" fillId="67" borderId="0" xfId="73" applyFont="1" applyFill="1" applyBorder="1" applyAlignment="1">
      <alignment vertical="center"/>
    </xf>
    <xf numFmtId="164" fontId="29" fillId="67" borderId="0" xfId="73" applyNumberFormat="1" applyFont="1" applyFill="1" applyBorder="1" applyAlignment="1" applyProtection="1">
      <alignment horizontal="left" vertical="center"/>
    </xf>
    <xf numFmtId="0" fontId="7" fillId="66" borderId="0" xfId="0" applyFont="1" applyFill="1" applyBorder="1" applyAlignment="1">
      <alignment horizontal="center" vertical="center"/>
    </xf>
    <xf numFmtId="0" fontId="7" fillId="66" borderId="0" xfId="0" applyFont="1" applyFill="1" applyBorder="1" applyAlignment="1">
      <alignment vertical="center"/>
    </xf>
    <xf numFmtId="0" fontId="8" fillId="0" borderId="0" xfId="69" applyFont="1" applyFill="1" applyBorder="1" applyAlignment="1">
      <alignment vertical="center"/>
    </xf>
    <xf numFmtId="0" fontId="6" fillId="26" borderId="0" xfId="69" applyFill="1"/>
    <xf numFmtId="0" fontId="31" fillId="30" borderId="0" xfId="69" applyFont="1" applyFill="1" applyAlignment="1">
      <alignment horizontal="center" vertical="center"/>
    </xf>
    <xf numFmtId="0" fontId="31" fillId="40" borderId="0" xfId="69" applyFont="1" applyFill="1" applyBorder="1" applyAlignment="1">
      <alignment horizontal="left" vertical="center"/>
    </xf>
    <xf numFmtId="0" fontId="25" fillId="40" borderId="0" xfId="69" applyFont="1" applyFill="1" applyBorder="1" applyAlignment="1">
      <alignment horizontal="left" vertical="center"/>
    </xf>
    <xf numFmtId="0" fontId="25" fillId="40" borderId="0" xfId="69" applyFont="1" applyFill="1" applyBorder="1" applyAlignment="1">
      <alignment vertical="center"/>
    </xf>
    <xf numFmtId="20" fontId="25" fillId="40" borderId="0" xfId="69" applyNumberFormat="1" applyFont="1" applyFill="1" applyBorder="1" applyAlignment="1">
      <alignment horizontal="center" vertical="center"/>
    </xf>
    <xf numFmtId="164" fontId="23" fillId="42" borderId="0" xfId="73" applyNumberFormat="1" applyFont="1" applyFill="1" applyBorder="1" applyAlignment="1" applyProtection="1">
      <alignment horizontal="center" vertical="center" wrapText="1"/>
    </xf>
    <xf numFmtId="20" fontId="23" fillId="42" borderId="0" xfId="73" applyNumberFormat="1" applyFont="1" applyFill="1" applyBorder="1" applyAlignment="1" applyProtection="1">
      <alignment horizontal="center" vertical="center" wrapText="1"/>
    </xf>
    <xf numFmtId="164" fontId="23" fillId="0" borderId="0" xfId="73" applyFont="1" applyFill="1" applyBorder="1" applyAlignment="1">
      <alignment horizontal="center" vertical="center"/>
    </xf>
    <xf numFmtId="164" fontId="26" fillId="0" borderId="0" xfId="73" applyNumberFormat="1" applyFont="1" applyFill="1" applyAlignment="1" applyProtection="1">
      <alignment vertical="center"/>
      <protection locked="0"/>
    </xf>
    <xf numFmtId="20" fontId="26" fillId="0" borderId="0" xfId="73" applyNumberFormat="1" applyFont="1" applyFill="1" applyAlignment="1" applyProtection="1">
      <alignment horizontal="center" vertical="center"/>
      <protection locked="0"/>
    </xf>
    <xf numFmtId="0" fontId="6" fillId="0" borderId="0" xfId="69" applyFill="1"/>
    <xf numFmtId="164" fontId="26" fillId="0" borderId="0" xfId="73" applyNumberFormat="1" applyFont="1" applyFill="1" applyBorder="1" applyAlignment="1" applyProtection="1">
      <alignment horizontal="left" vertical="center"/>
      <protection locked="0"/>
    </xf>
    <xf numFmtId="0" fontId="26" fillId="0" borderId="0" xfId="69" applyFont="1" applyFill="1" applyBorder="1" applyAlignment="1" applyProtection="1">
      <alignment vertical="center" wrapText="1"/>
      <protection locked="0"/>
    </xf>
    <xf numFmtId="0" fontId="26" fillId="25" borderId="0" xfId="69" applyFont="1" applyFill="1" applyBorder="1" applyAlignment="1" applyProtection="1">
      <alignment vertical="center" wrapText="1"/>
      <protection locked="0"/>
    </xf>
    <xf numFmtId="0" fontId="26" fillId="0" borderId="0" xfId="69" applyFont="1" applyFill="1" applyAlignment="1" applyProtection="1">
      <alignment vertical="center" wrapText="1"/>
      <protection locked="0"/>
    </xf>
    <xf numFmtId="0" fontId="85" fillId="0" borderId="0" xfId="69" applyFont="1" applyFill="1" applyBorder="1" applyAlignment="1">
      <alignment vertical="center"/>
    </xf>
    <xf numFmtId="20" fontId="85" fillId="0" borderId="0" xfId="69" applyNumberFormat="1" applyFont="1" applyFill="1" applyBorder="1" applyAlignment="1">
      <alignment horizontal="center" vertical="center"/>
    </xf>
    <xf numFmtId="0" fontId="88" fillId="42" borderId="0" xfId="69" applyFont="1" applyFill="1" applyBorder="1" applyAlignment="1">
      <alignment vertical="center"/>
    </xf>
    <xf numFmtId="0" fontId="6" fillId="25" borderId="0" xfId="69" applyFill="1" applyBorder="1" applyAlignment="1">
      <alignment vertical="center"/>
    </xf>
    <xf numFmtId="0" fontId="26" fillId="0" borderId="0" xfId="73" applyNumberFormat="1" applyFont="1" applyFill="1" applyBorder="1" applyAlignment="1" applyProtection="1">
      <alignment horizontal="left" vertical="center"/>
      <protection locked="0"/>
    </xf>
    <xf numFmtId="164" fontId="26" fillId="27" borderId="0" xfId="73" applyFont="1" applyFill="1" applyAlignment="1" applyProtection="1">
      <alignment horizontal="left" vertical="center"/>
      <protection locked="0"/>
    </xf>
    <xf numFmtId="164" fontId="26" fillId="25" borderId="0" xfId="73" applyNumberFormat="1" applyFont="1" applyFill="1" applyBorder="1" applyAlignment="1" applyProtection="1">
      <alignment horizontal="left" vertical="center"/>
      <protection locked="0"/>
    </xf>
    <xf numFmtId="164" fontId="29" fillId="0" borderId="0" xfId="73" quotePrefix="1" applyFont="1" applyFill="1" applyBorder="1" applyAlignment="1">
      <alignment horizontal="left" vertical="center"/>
    </xf>
    <xf numFmtId="164" fontId="26" fillId="0" borderId="0" xfId="73" applyNumberFormat="1" applyFont="1" applyFill="1" applyBorder="1" applyAlignment="1" applyProtection="1">
      <alignment vertical="center"/>
      <protection locked="0"/>
    </xf>
    <xf numFmtId="164" fontId="87" fillId="27" borderId="0" xfId="76" applyFont="1" applyFill="1" applyBorder="1" applyAlignment="1">
      <alignment horizontal="left" vertical="center"/>
    </xf>
    <xf numFmtId="164" fontId="26" fillId="27" borderId="0" xfId="73" applyFont="1" applyFill="1" applyBorder="1" applyAlignment="1">
      <alignment vertical="center"/>
    </xf>
    <xf numFmtId="164" fontId="26" fillId="39" borderId="0" xfId="73" applyFont="1" applyFill="1" applyBorder="1" applyAlignment="1">
      <alignment vertical="center"/>
    </xf>
    <xf numFmtId="49" fontId="29" fillId="39" borderId="0" xfId="73" applyNumberFormat="1" applyFont="1" applyFill="1" applyBorder="1" applyAlignment="1" applyProtection="1">
      <alignment horizontal="left" vertical="center"/>
    </xf>
    <xf numFmtId="0" fontId="29" fillId="27" borderId="0" xfId="76" applyNumberFormat="1" applyFont="1" applyFill="1" applyBorder="1" applyAlignment="1" applyProtection="1">
      <alignment horizontal="left" vertical="center"/>
    </xf>
    <xf numFmtId="164" fontId="6" fillId="27" borderId="0" xfId="73" applyFont="1" applyFill="1" applyBorder="1" applyAlignment="1">
      <alignment vertical="center"/>
    </xf>
    <xf numFmtId="49" fontId="29" fillId="27" borderId="0" xfId="73" applyNumberFormat="1" applyFont="1" applyFill="1" applyBorder="1" applyAlignment="1" applyProtection="1">
      <alignment horizontal="left" vertical="center"/>
    </xf>
    <xf numFmtId="0" fontId="84" fillId="39" borderId="0" xfId="69" applyFont="1" applyFill="1" applyBorder="1" applyAlignment="1">
      <alignment vertical="center"/>
    </xf>
    <xf numFmtId="164" fontId="6" fillId="39" borderId="0" xfId="73" applyFont="1" applyFill="1" applyBorder="1" applyAlignment="1">
      <alignment vertical="center"/>
    </xf>
    <xf numFmtId="0" fontId="84" fillId="27" borderId="0" xfId="69" applyFont="1" applyFill="1" applyBorder="1" applyAlignment="1">
      <alignment vertical="center"/>
    </xf>
    <xf numFmtId="0" fontId="6" fillId="39" borderId="0" xfId="69" applyFill="1"/>
    <xf numFmtId="0" fontId="6" fillId="25" borderId="0" xfId="69" applyFill="1"/>
    <xf numFmtId="0" fontId="8" fillId="0" borderId="0" xfId="69" applyFont="1" applyFill="1" applyBorder="1" applyAlignment="1">
      <alignment horizontal="left" vertical="center"/>
    </xf>
    <xf numFmtId="0" fontId="26" fillId="25" borderId="0" xfId="69" applyFont="1" applyFill="1"/>
    <xf numFmtId="0" fontId="26" fillId="25" borderId="0" xfId="69" applyFont="1" applyFill="1" applyAlignment="1" applyProtection="1">
      <alignment vertical="center" wrapText="1"/>
      <protection locked="0"/>
    </xf>
    <xf numFmtId="165" fontId="26" fillId="67" borderId="0" xfId="73" applyNumberFormat="1" applyFont="1" applyFill="1" applyBorder="1" applyAlignment="1" applyProtection="1">
      <alignment vertical="center"/>
    </xf>
    <xf numFmtId="0" fontId="26" fillId="64" borderId="0" xfId="0" applyFont="1" applyFill="1" applyBorder="1" applyAlignment="1">
      <alignment vertical="center"/>
    </xf>
    <xf numFmtId="164" fontId="29" fillId="64" borderId="0" xfId="73" applyNumberFormat="1" applyFont="1" applyFill="1" applyBorder="1" applyAlignment="1" applyProtection="1">
      <alignment horizontal="left" vertical="center"/>
    </xf>
    <xf numFmtId="164" fontId="26" fillId="64" borderId="0" xfId="73" applyFont="1" applyFill="1" applyBorder="1" applyAlignment="1">
      <alignment vertical="center"/>
    </xf>
    <xf numFmtId="164" fontId="29" fillId="64" borderId="0" xfId="73" applyNumberFormat="1" applyFont="1" applyFill="1" applyBorder="1" applyAlignment="1" applyProtection="1">
      <alignment horizontal="center" vertical="center"/>
    </xf>
    <xf numFmtId="164" fontId="26" fillId="64" borderId="0" xfId="73" applyNumberFormat="1" applyFont="1" applyFill="1" applyBorder="1" applyAlignment="1" applyProtection="1">
      <alignment vertical="center"/>
    </xf>
    <xf numFmtId="165" fontId="26" fillId="64" borderId="0" xfId="73" applyNumberFormat="1" applyFont="1" applyFill="1" applyBorder="1" applyAlignment="1" applyProtection="1">
      <alignment vertical="center"/>
    </xf>
    <xf numFmtId="164" fontId="26" fillId="64" borderId="0" xfId="73" applyFont="1" applyFill="1" applyBorder="1" applyAlignment="1">
      <alignment horizontal="left" vertical="center"/>
    </xf>
    <xf numFmtId="0" fontId="26" fillId="67" borderId="0" xfId="0" applyFont="1" applyFill="1" applyBorder="1" applyAlignment="1">
      <alignment horizontal="left" vertical="center"/>
    </xf>
    <xf numFmtId="0" fontId="26" fillId="67" borderId="0" xfId="0" applyFont="1" applyFill="1" applyBorder="1" applyAlignment="1">
      <alignment horizontal="center" vertical="center"/>
    </xf>
    <xf numFmtId="165" fontId="26" fillId="68" borderId="0" xfId="73" applyNumberFormat="1" applyFont="1" applyFill="1" applyBorder="1" applyAlignment="1" applyProtection="1">
      <alignment vertical="center"/>
    </xf>
    <xf numFmtId="0" fontId="26" fillId="68" borderId="0" xfId="0" applyFont="1" applyFill="1" applyBorder="1"/>
    <xf numFmtId="0" fontId="26" fillId="68" borderId="0" xfId="0" applyFont="1" applyFill="1" applyBorder="1" applyAlignment="1">
      <alignment horizontal="left"/>
    </xf>
    <xf numFmtId="0" fontId="26" fillId="68" borderId="0" xfId="0" applyFont="1" applyFill="1" applyBorder="1" applyAlignment="1">
      <alignment horizontal="center"/>
    </xf>
    <xf numFmtId="0" fontId="26" fillId="67" borderId="0" xfId="0" applyFont="1" applyFill="1" applyBorder="1"/>
    <xf numFmtId="0" fontId="26" fillId="67" borderId="0" xfId="0" applyFont="1" applyFill="1" applyBorder="1" applyAlignment="1">
      <alignment horizontal="left"/>
    </xf>
    <xf numFmtId="0" fontId="26" fillId="67" borderId="0" xfId="0" applyFont="1" applyFill="1" applyBorder="1" applyAlignment="1">
      <alignment horizontal="center"/>
    </xf>
    <xf numFmtId="0" fontId="85" fillId="66" borderId="0" xfId="0" applyFont="1" applyFill="1" applyBorder="1" applyAlignment="1">
      <alignment horizontal="left"/>
    </xf>
    <xf numFmtId="0" fontId="85" fillId="66" borderId="0" xfId="0" applyFont="1" applyFill="1" applyBorder="1" applyAlignment="1">
      <alignment vertical="center"/>
    </xf>
    <xf numFmtId="0" fontId="85" fillId="64" borderId="0" xfId="0" applyFont="1" applyFill="1" applyBorder="1" applyAlignment="1">
      <alignment vertical="center"/>
    </xf>
    <xf numFmtId="0" fontId="85" fillId="67" borderId="0" xfId="0" applyFont="1" applyFill="1" applyBorder="1" applyAlignment="1">
      <alignment vertical="center"/>
    </xf>
    <xf numFmtId="0" fontId="7" fillId="64" borderId="0" xfId="0" applyFont="1" applyFill="1" applyBorder="1" applyAlignment="1">
      <alignment vertical="center"/>
    </xf>
    <xf numFmtId="164" fontId="23" fillId="67" borderId="0" xfId="73" applyFont="1" applyFill="1" applyBorder="1" applyAlignment="1">
      <alignment vertical="center"/>
    </xf>
    <xf numFmtId="0" fontId="85" fillId="64" borderId="0" xfId="0" applyFont="1" applyFill="1" applyBorder="1" applyAlignment="1">
      <alignment horizontal="left"/>
    </xf>
    <xf numFmtId="0" fontId="85" fillId="67" borderId="0" xfId="0" applyFont="1" applyFill="1" applyBorder="1" applyAlignment="1">
      <alignment horizontal="left"/>
    </xf>
    <xf numFmtId="0" fontId="85" fillId="68" borderId="0" xfId="0" applyFont="1" applyFill="1" applyBorder="1" applyAlignment="1">
      <alignment horizontal="left"/>
    </xf>
    <xf numFmtId="20" fontId="26" fillId="64" borderId="0" xfId="73" applyNumberFormat="1" applyFont="1" applyFill="1" applyAlignment="1" applyProtection="1">
      <alignment horizontal="center" vertical="center"/>
      <protection locked="0"/>
    </xf>
    <xf numFmtId="0" fontId="8" fillId="69" borderId="0" xfId="69" applyFont="1" applyFill="1" applyBorder="1" applyAlignment="1">
      <alignment vertical="center"/>
    </xf>
    <xf numFmtId="164" fontId="29" fillId="69" borderId="0" xfId="73" applyNumberFormat="1" applyFont="1" applyFill="1" applyBorder="1" applyAlignment="1" applyProtection="1">
      <alignment horizontal="left" vertical="center"/>
      <protection locked="0"/>
    </xf>
    <xf numFmtId="170" fontId="26" fillId="70" borderId="0" xfId="73" applyNumberFormat="1" applyFont="1" applyFill="1" applyAlignment="1" applyProtection="1">
      <alignment horizontal="center" vertical="center"/>
      <protection locked="0"/>
    </xf>
    <xf numFmtId="164" fontId="29" fillId="64" borderId="0" xfId="73" applyNumberFormat="1" applyFont="1" applyFill="1" applyBorder="1" applyAlignment="1" applyProtection="1">
      <alignment horizontal="left" vertical="center"/>
      <protection locked="0"/>
    </xf>
    <xf numFmtId="164" fontId="26" fillId="64" borderId="0" xfId="73" applyNumberFormat="1" applyFont="1" applyFill="1" applyBorder="1" applyAlignment="1" applyProtection="1">
      <alignment vertical="center"/>
      <protection locked="0"/>
    </xf>
    <xf numFmtId="170" fontId="26" fillId="64" borderId="0" xfId="73" applyNumberFormat="1" applyFont="1" applyFill="1" applyAlignment="1" applyProtection="1">
      <alignment horizontal="center" vertical="center"/>
      <protection locked="0"/>
    </xf>
    <xf numFmtId="164" fontId="29" fillId="69" borderId="0" xfId="73" quotePrefix="1" applyNumberFormat="1" applyFont="1" applyFill="1" applyBorder="1" applyAlignment="1" applyProtection="1">
      <alignment horizontal="left" vertical="center"/>
      <protection locked="0"/>
    </xf>
    <xf numFmtId="0" fontId="26" fillId="64" borderId="0" xfId="69" applyFont="1" applyFill="1" applyBorder="1" applyAlignment="1" applyProtection="1">
      <alignment vertical="center" wrapText="1"/>
      <protection locked="0"/>
    </xf>
    <xf numFmtId="164" fontId="129" fillId="27" borderId="0" xfId="73" applyFont="1" applyFill="1" applyAlignment="1" applyProtection="1">
      <alignment horizontal="left" vertical="center"/>
      <protection locked="0"/>
    </xf>
    <xf numFmtId="0" fontId="29" fillId="64" borderId="0" xfId="73" quotePrefix="1" applyNumberFormat="1" applyFont="1" applyFill="1" applyAlignment="1" applyProtection="1">
      <alignment horizontal="left" vertical="center"/>
      <protection locked="0"/>
    </xf>
    <xf numFmtId="164" fontId="26" fillId="71" borderId="0" xfId="73" applyFont="1" applyFill="1" applyAlignment="1" applyProtection="1">
      <alignment horizontal="left" vertical="center"/>
      <protection locked="0"/>
    </xf>
    <xf numFmtId="164" fontId="29" fillId="71" borderId="0" xfId="73" quotePrefix="1" applyNumberFormat="1" applyFont="1" applyFill="1" applyAlignment="1" applyProtection="1">
      <alignment horizontal="left" vertical="center"/>
      <protection locked="0"/>
    </xf>
    <xf numFmtId="164" fontId="129" fillId="39" borderId="0" xfId="73" applyFont="1" applyFill="1" applyAlignment="1" applyProtection="1">
      <alignment horizontal="left" vertical="center"/>
      <protection locked="0"/>
    </xf>
    <xf numFmtId="170" fontId="26" fillId="71" borderId="0" xfId="73" applyNumberFormat="1" applyFont="1" applyFill="1" applyAlignment="1" applyProtection="1">
      <alignment horizontal="center" vertical="center"/>
      <protection locked="0"/>
    </xf>
    <xf numFmtId="164" fontId="129" fillId="39" borderId="0" xfId="73" applyFont="1" applyFill="1" applyBorder="1" applyAlignment="1">
      <alignment vertical="center"/>
    </xf>
    <xf numFmtId="164" fontId="29" fillId="72" borderId="0" xfId="75" applyNumberFormat="1" applyFont="1" applyFill="1" applyAlignment="1" applyProtection="1">
      <alignment horizontal="left" vertical="center"/>
      <protection locked="0"/>
    </xf>
    <xf numFmtId="164" fontId="8" fillId="0" borderId="0" xfId="98" applyNumberFormat="1" applyFont="1" applyFill="1" applyBorder="1" applyAlignment="1" applyProtection="1">
      <alignment horizontal="left" vertical="center"/>
    </xf>
    <xf numFmtId="1" fontId="8" fillId="0" borderId="0" xfId="76" applyNumberFormat="1" applyFont="1" applyFill="1" applyBorder="1" applyAlignment="1">
      <alignment horizontal="center" vertical="center"/>
    </xf>
    <xf numFmtId="0" fontId="0" fillId="0" borderId="0" xfId="0"/>
    <xf numFmtId="0" fontId="34" fillId="73" borderId="44" xfId="0" applyFont="1" applyFill="1" applyBorder="1" applyAlignment="1">
      <alignment horizontal="center" vertical="center" wrapText="1"/>
    </xf>
    <xf numFmtId="0" fontId="0" fillId="0" borderId="0" xfId="0"/>
    <xf numFmtId="0" fontId="0" fillId="0" borderId="0" xfId="0"/>
    <xf numFmtId="0" fontId="0" fillId="0" borderId="0" xfId="0"/>
    <xf numFmtId="2" fontId="8" fillId="0" borderId="0" xfId="73" applyNumberFormat="1" applyFont="1" applyFill="1" applyBorder="1" applyAlignment="1">
      <alignment horizontal="left" vertical="center"/>
    </xf>
    <xf numFmtId="0" fontId="0" fillId="0" borderId="0" xfId="0"/>
    <xf numFmtId="0" fontId="131" fillId="0" borderId="0" xfId="0" applyFont="1"/>
    <xf numFmtId="0" fontId="130" fillId="0" borderId="0" xfId="0" applyFont="1" applyAlignment="1">
      <alignment wrapText="1"/>
    </xf>
    <xf numFmtId="0" fontId="130" fillId="0" borderId="0" xfId="0" applyFont="1" applyAlignment="1">
      <alignment horizontal="right"/>
    </xf>
    <xf numFmtId="164" fontId="130" fillId="0" borderId="0" xfId="73" applyFont="1" applyBorder="1" applyAlignment="1">
      <alignment horizontal="left" vertical="center"/>
    </xf>
    <xf numFmtId="171" fontId="26" fillId="65" borderId="0" xfId="73" applyNumberFormat="1" applyFont="1" applyFill="1" applyBorder="1" applyAlignment="1" applyProtection="1">
      <alignment horizontal="center" vertical="center"/>
    </xf>
    <xf numFmtId="0" fontId="27" fillId="56" borderId="0" xfId="0" applyFont="1" applyFill="1" applyAlignment="1">
      <alignment horizontal="left" vertical="center"/>
    </xf>
    <xf numFmtId="0" fontId="124" fillId="62" borderId="21" xfId="61" applyFont="1" applyFill="1" applyBorder="1" applyAlignment="1" applyProtection="1">
      <alignment horizontal="center" vertical="center"/>
    </xf>
    <xf numFmtId="164" fontId="26" fillId="27" borderId="0" xfId="73" applyFont="1" applyFill="1" applyBorder="1" applyAlignment="1">
      <alignment horizontal="center" vertical="center"/>
    </xf>
    <xf numFmtId="164" fontId="26" fillId="0" borderId="0" xfId="73" applyNumberFormat="1" applyFont="1" applyFill="1" applyBorder="1" applyAlignment="1" applyProtection="1">
      <alignment horizontal="right" vertical="center"/>
    </xf>
    <xf numFmtId="164" fontId="29" fillId="65" borderId="0" xfId="73" applyNumberFormat="1" applyFont="1" applyFill="1" applyBorder="1" applyAlignment="1" applyProtection="1">
      <alignment horizontal="left" vertical="center"/>
    </xf>
    <xf numFmtId="164" fontId="26" fillId="65" borderId="0" xfId="73" applyFont="1" applyFill="1" applyBorder="1" applyAlignment="1">
      <alignment vertical="center"/>
    </xf>
    <xf numFmtId="164" fontId="26" fillId="65" borderId="0" xfId="73" applyFont="1" applyFill="1" applyBorder="1" applyAlignment="1">
      <alignment horizontal="center" vertical="center"/>
    </xf>
    <xf numFmtId="164" fontId="26" fillId="65" borderId="0" xfId="73" applyNumberFormat="1" applyFont="1" applyFill="1" applyBorder="1" applyAlignment="1" applyProtection="1">
      <alignment horizontal="right" vertical="center"/>
    </xf>
    <xf numFmtId="0" fontId="0" fillId="65" borderId="0" xfId="0" applyFill="1"/>
    <xf numFmtId="0" fontId="26" fillId="65" borderId="0" xfId="0" applyFont="1" applyFill="1"/>
    <xf numFmtId="164" fontId="29" fillId="65" borderId="0" xfId="73" applyNumberFormat="1" applyFont="1" applyFill="1" applyBorder="1" applyAlignment="1" applyProtection="1">
      <alignment horizontal="center" vertical="center"/>
    </xf>
    <xf numFmtId="164" fontId="23" fillId="26" borderId="0" xfId="73" applyFont="1" applyFill="1" applyBorder="1" applyAlignment="1">
      <alignment vertical="center"/>
    </xf>
    <xf numFmtId="0" fontId="27" fillId="45" borderId="0" xfId="77" applyFont="1" applyFill="1" applyBorder="1" applyAlignment="1">
      <alignment vertical="center"/>
    </xf>
    <xf numFmtId="0" fontId="6" fillId="0" borderId="0" xfId="69"/>
    <xf numFmtId="164" fontId="29" fillId="25" borderId="0" xfId="73" applyNumberFormat="1" applyFont="1" applyFill="1" applyBorder="1" applyAlignment="1" applyProtection="1">
      <alignment horizontal="left" vertical="center"/>
    </xf>
    <xf numFmtId="164" fontId="29" fillId="27" borderId="0" xfId="73" applyNumberFormat="1" applyFont="1" applyFill="1" applyBorder="1" applyAlignment="1" applyProtection="1">
      <alignment horizontal="left" vertical="center"/>
    </xf>
    <xf numFmtId="0" fontId="19" fillId="29" borderId="0" xfId="61" applyFont="1" applyFill="1" applyBorder="1" applyAlignment="1" applyProtection="1">
      <alignment horizontal="center" vertical="center"/>
    </xf>
    <xf numFmtId="164" fontId="29" fillId="65" borderId="0" xfId="73" applyNumberFormat="1" applyFont="1" applyFill="1" applyAlignment="1" applyProtection="1">
      <alignment horizontal="left" vertical="center"/>
      <protection locked="0"/>
    </xf>
    <xf numFmtId="164" fontId="29" fillId="66" borderId="0" xfId="73" applyNumberFormat="1" applyFont="1" applyFill="1" applyBorder="1" applyAlignment="1" applyProtection="1">
      <alignment horizontal="left" vertical="center"/>
    </xf>
    <xf numFmtId="0" fontId="26" fillId="66" borderId="0" xfId="0" applyFont="1" applyFill="1" applyBorder="1" applyAlignment="1">
      <alignment vertical="center"/>
    </xf>
    <xf numFmtId="164" fontId="29" fillId="25" borderId="0" xfId="0" applyNumberFormat="1" applyFont="1" applyFill="1" applyBorder="1" applyAlignment="1" applyProtection="1">
      <alignment horizontal="left" vertical="center" wrapText="1"/>
    </xf>
    <xf numFmtId="0" fontId="7" fillId="26" borderId="0" xfId="0" applyFont="1" applyFill="1" applyBorder="1" applyAlignment="1">
      <alignment horizontal="center" vertical="center"/>
    </xf>
    <xf numFmtId="0" fontId="31" fillId="30" borderId="0" xfId="0" applyFont="1" applyFill="1"/>
    <xf numFmtId="164" fontId="26" fillId="66" borderId="0" xfId="73" applyFont="1" applyFill="1" applyBorder="1" applyAlignment="1">
      <alignment vertical="center"/>
    </xf>
    <xf numFmtId="164" fontId="26" fillId="27" borderId="0" xfId="75" applyFont="1" applyFill="1" applyAlignment="1" applyProtection="1">
      <alignment vertical="center"/>
      <protection locked="0"/>
    </xf>
    <xf numFmtId="164" fontId="29" fillId="27" borderId="0" xfId="75" applyNumberFormat="1" applyFont="1" applyFill="1" applyAlignment="1" applyProtection="1">
      <alignment horizontal="left" vertical="center"/>
      <protection locked="0"/>
    </xf>
    <xf numFmtId="164" fontId="26" fillId="27" borderId="0" xfId="75" applyNumberFormat="1" applyFont="1" applyFill="1" applyAlignment="1" applyProtection="1">
      <alignment vertical="center"/>
      <protection locked="0"/>
    </xf>
    <xf numFmtId="20" fontId="26" fillId="27" borderId="0" xfId="75" applyNumberFormat="1" applyFont="1" applyFill="1" applyAlignment="1" applyProtection="1">
      <alignment horizontal="center" vertical="center"/>
      <protection locked="0"/>
    </xf>
    <xf numFmtId="164" fontId="26" fillId="25" borderId="0" xfId="75" applyFont="1" applyFill="1" applyAlignment="1" applyProtection="1">
      <alignment vertical="center"/>
      <protection locked="0"/>
    </xf>
    <xf numFmtId="164" fontId="29" fillId="25" borderId="0" xfId="75" applyNumberFormat="1" applyFont="1" applyFill="1" applyAlignment="1" applyProtection="1">
      <alignment horizontal="left" vertical="center"/>
      <protection locked="0"/>
    </xf>
    <xf numFmtId="164" fontId="26" fillId="25" borderId="0" xfId="75" applyNumberFormat="1" applyFont="1" applyFill="1" applyAlignment="1" applyProtection="1">
      <alignment vertical="center"/>
      <protection locked="0"/>
    </xf>
    <xf numFmtId="20" fontId="26" fillId="25" borderId="0" xfId="75" applyNumberFormat="1" applyFont="1" applyFill="1" applyAlignment="1" applyProtection="1">
      <alignment horizontal="center" vertical="center"/>
      <protection locked="0"/>
    </xf>
    <xf numFmtId="164" fontId="26" fillId="0" borderId="0" xfId="75" applyFont="1" applyFill="1" applyAlignment="1" applyProtection="1">
      <alignment vertical="center"/>
      <protection locked="0"/>
    </xf>
    <xf numFmtId="164" fontId="26" fillId="0" borderId="0" xfId="75" applyNumberFormat="1" applyFont="1" applyFill="1" applyAlignment="1" applyProtection="1">
      <alignment horizontal="left" vertical="center"/>
      <protection locked="0"/>
    </xf>
    <xf numFmtId="164" fontId="29" fillId="0" borderId="0" xfId="75" applyNumberFormat="1" applyFont="1" applyFill="1" applyAlignment="1" applyProtection="1">
      <alignment horizontal="left" vertical="center"/>
      <protection locked="0"/>
    </xf>
    <xf numFmtId="164" fontId="26" fillId="0" borderId="0" xfId="75" applyNumberFormat="1" applyFont="1" applyFill="1" applyAlignment="1" applyProtection="1">
      <alignment vertical="center"/>
      <protection locked="0"/>
    </xf>
    <xf numFmtId="20" fontId="26" fillId="0" borderId="0" xfId="75" applyNumberFormat="1" applyFont="1" applyFill="1" applyAlignment="1" applyProtection="1">
      <alignment horizontal="center" vertical="center"/>
      <protection locked="0"/>
    </xf>
    <xf numFmtId="164" fontId="29" fillId="25" borderId="0" xfId="75" quotePrefix="1" applyNumberFormat="1" applyFont="1" applyFill="1" applyAlignment="1" applyProtection="1">
      <alignment horizontal="left" vertical="center"/>
      <protection locked="0"/>
    </xf>
    <xf numFmtId="164" fontId="26" fillId="25" borderId="0" xfId="75" applyNumberFormat="1" applyFont="1" applyFill="1" applyAlignment="1" applyProtection="1">
      <alignment horizontal="left" vertical="center"/>
      <protection locked="0"/>
    </xf>
    <xf numFmtId="164" fontId="26" fillId="0" borderId="0" xfId="75" quotePrefix="1" applyNumberFormat="1" applyFont="1" applyFill="1" applyAlignment="1" applyProtection="1">
      <alignment horizontal="left" vertical="center"/>
      <protection locked="0"/>
    </xf>
    <xf numFmtId="164" fontId="26" fillId="25" borderId="0" xfId="75" applyFont="1" applyFill="1" applyAlignment="1" applyProtection="1">
      <alignment horizontal="left" vertical="center"/>
      <protection locked="0"/>
    </xf>
    <xf numFmtId="164" fontId="26" fillId="0" borderId="0" xfId="75" applyFont="1" applyFill="1" applyAlignment="1" applyProtection="1">
      <alignment horizontal="left" vertical="center"/>
      <protection locked="0"/>
    </xf>
    <xf numFmtId="164" fontId="29" fillId="66" borderId="0" xfId="73" applyNumberFormat="1" applyFont="1" applyFill="1" applyBorder="1" applyAlignment="1" applyProtection="1">
      <alignment horizontal="center" vertical="center"/>
    </xf>
    <xf numFmtId="164" fontId="26" fillId="66" borderId="0" xfId="73" applyNumberFormat="1" applyFont="1" applyFill="1" applyBorder="1" applyAlignment="1" applyProtection="1">
      <alignment vertical="center"/>
    </xf>
    <xf numFmtId="165" fontId="26" fillId="66" borderId="0" xfId="73" applyNumberFormat="1" applyFont="1" applyFill="1" applyBorder="1" applyAlignment="1" applyProtection="1">
      <alignment vertical="center"/>
    </xf>
    <xf numFmtId="0" fontId="8" fillId="0" borderId="10" xfId="69" applyFont="1" applyFill="1" applyBorder="1" applyAlignment="1">
      <alignment vertical="center"/>
    </xf>
    <xf numFmtId="164" fontId="29" fillId="0" borderId="0" xfId="73" quotePrefix="1" applyNumberFormat="1" applyFont="1" applyFill="1" applyAlignment="1" applyProtection="1">
      <alignment horizontal="left" vertical="center"/>
      <protection locked="0"/>
    </xf>
    <xf numFmtId="164" fontId="26" fillId="64" borderId="0" xfId="73" applyNumberFormat="1" applyFont="1" applyFill="1" applyBorder="1" applyAlignment="1" applyProtection="1">
      <alignment horizontal="left" vertical="center"/>
      <protection locked="0"/>
    </xf>
    <xf numFmtId="164" fontId="29" fillId="64" borderId="0" xfId="73" quotePrefix="1" applyNumberFormat="1" applyFont="1" applyFill="1" applyBorder="1" applyAlignment="1" applyProtection="1">
      <alignment horizontal="left" vertical="center"/>
      <protection locked="0"/>
    </xf>
    <xf numFmtId="0" fontId="88" fillId="77" borderId="0" xfId="69" applyFont="1" applyFill="1" applyBorder="1" applyAlignment="1">
      <alignment vertical="center"/>
    </xf>
    <xf numFmtId="0" fontId="6" fillId="74" borderId="0" xfId="69" applyFill="1" applyBorder="1" applyAlignment="1">
      <alignment vertical="center"/>
    </xf>
    <xf numFmtId="164" fontId="23" fillId="77" borderId="0" xfId="73" applyNumberFormat="1" applyFont="1" applyFill="1" applyBorder="1" applyAlignment="1" applyProtection="1">
      <alignment horizontal="center" vertical="center" wrapText="1"/>
    </xf>
    <xf numFmtId="20" fontId="23" fillId="77" borderId="0" xfId="73" applyNumberFormat="1" applyFont="1" applyFill="1" applyBorder="1" applyAlignment="1" applyProtection="1">
      <alignment horizontal="center" vertical="center" wrapText="1"/>
    </xf>
    <xf numFmtId="0" fontId="8" fillId="74" borderId="0" xfId="69" applyFont="1" applyFill="1" applyBorder="1" applyAlignment="1">
      <alignment vertical="center"/>
    </xf>
    <xf numFmtId="0" fontId="29" fillId="74" borderId="0" xfId="73" quotePrefix="1" applyNumberFormat="1" applyFont="1" applyFill="1" applyAlignment="1" applyProtection="1">
      <alignment horizontal="left" vertical="center"/>
      <protection locked="0"/>
    </xf>
    <xf numFmtId="164" fontId="26" fillId="74" borderId="0" xfId="73" applyFont="1" applyFill="1" applyAlignment="1" applyProtection="1">
      <alignment vertical="center"/>
      <protection locked="0"/>
    </xf>
    <xf numFmtId="164" fontId="26" fillId="74" borderId="0" xfId="73" quotePrefix="1" applyNumberFormat="1" applyFont="1" applyFill="1" applyAlignment="1" applyProtection="1">
      <alignment horizontal="left" vertical="center"/>
      <protection locked="0"/>
    </xf>
    <xf numFmtId="164" fontId="29" fillId="74" borderId="0" xfId="73" applyNumberFormat="1" applyFont="1" applyFill="1" applyAlignment="1" applyProtection="1">
      <alignment horizontal="left" vertical="center"/>
      <protection locked="0"/>
    </xf>
    <xf numFmtId="164" fontId="26" fillId="74" borderId="0" xfId="73" applyNumberFormat="1" applyFont="1" applyFill="1" applyAlignment="1" applyProtection="1">
      <alignment vertical="center"/>
      <protection locked="0"/>
    </xf>
    <xf numFmtId="20" fontId="26" fillId="74" borderId="0" xfId="73" applyNumberFormat="1" applyFont="1" applyFill="1" applyAlignment="1" applyProtection="1">
      <alignment horizontal="center" vertical="center"/>
      <protection locked="0"/>
    </xf>
    <xf numFmtId="0" fontId="6" fillId="74" borderId="0" xfId="69" applyFill="1"/>
    <xf numFmtId="164" fontId="26" fillId="74" borderId="0" xfId="73" applyNumberFormat="1" applyFont="1" applyFill="1" applyAlignment="1" applyProtection="1">
      <alignment horizontal="left" vertical="center"/>
      <protection locked="0"/>
    </xf>
    <xf numFmtId="0" fontId="26" fillId="74" borderId="0" xfId="69" applyFont="1" applyFill="1" applyBorder="1" applyAlignment="1" applyProtection="1">
      <alignment vertical="center" wrapText="1"/>
      <protection locked="0"/>
    </xf>
    <xf numFmtId="164" fontId="26" fillId="74" borderId="0" xfId="73" applyFont="1" applyFill="1" applyAlignment="1" applyProtection="1">
      <alignment horizontal="left" vertical="center"/>
      <protection locked="0"/>
    </xf>
    <xf numFmtId="0" fontId="29" fillId="74" borderId="0" xfId="73" applyNumberFormat="1" applyFont="1" applyFill="1" applyBorder="1" applyAlignment="1" applyProtection="1">
      <alignment horizontal="left" vertical="center"/>
      <protection locked="0"/>
    </xf>
    <xf numFmtId="164" fontId="29" fillId="74" borderId="0" xfId="73" applyNumberFormat="1" applyFont="1" applyFill="1" applyBorder="1" applyAlignment="1" applyProtection="1">
      <alignment horizontal="left" vertical="center"/>
      <protection locked="0"/>
    </xf>
    <xf numFmtId="164" fontId="26" fillId="74" borderId="0" xfId="73" applyNumberFormat="1" applyFont="1" applyFill="1" applyBorder="1" applyAlignment="1" applyProtection="1">
      <alignment vertical="center"/>
      <protection locked="0"/>
    </xf>
    <xf numFmtId="164" fontId="29" fillId="78" borderId="0" xfId="73" applyNumberFormat="1" applyFont="1" applyFill="1" applyBorder="1" applyAlignment="1" applyProtection="1">
      <alignment horizontal="left" vertical="center"/>
    </xf>
    <xf numFmtId="164" fontId="29" fillId="78" borderId="0" xfId="73" applyNumberFormat="1" applyFont="1" applyFill="1" applyBorder="1" applyAlignment="1" applyProtection="1">
      <alignment horizontal="left" vertical="center"/>
      <protection locked="0"/>
    </xf>
    <xf numFmtId="164" fontId="26" fillId="78" borderId="0" xfId="73" applyNumberFormat="1" applyFont="1" applyFill="1" applyBorder="1" applyAlignment="1" applyProtection="1">
      <alignment vertical="center"/>
      <protection locked="0"/>
    </xf>
    <xf numFmtId="20" fontId="26" fillId="78" borderId="0" xfId="73" applyNumberFormat="1" applyFont="1" applyFill="1" applyBorder="1" applyAlignment="1" applyProtection="1">
      <alignment horizontal="center" vertical="center"/>
      <protection locked="0"/>
    </xf>
    <xf numFmtId="164" fontId="26" fillId="78" borderId="0" xfId="73" applyFont="1" applyFill="1" applyBorder="1" applyAlignment="1">
      <alignment vertical="center"/>
    </xf>
    <xf numFmtId="164" fontId="87" fillId="78" borderId="0" xfId="76" applyFont="1" applyFill="1" applyBorder="1" applyAlignment="1">
      <alignment horizontal="center" vertical="center"/>
    </xf>
    <xf numFmtId="20" fontId="87" fillId="78" borderId="0" xfId="76" applyNumberFormat="1" applyFont="1" applyFill="1" applyBorder="1" applyAlignment="1">
      <alignment horizontal="center" vertical="center"/>
    </xf>
    <xf numFmtId="164" fontId="6" fillId="78" borderId="0" xfId="73" applyFont="1" applyFill="1" applyBorder="1" applyAlignment="1">
      <alignment vertical="center"/>
    </xf>
    <xf numFmtId="164" fontId="87" fillId="78" borderId="0" xfId="76" applyFont="1" applyFill="1" applyBorder="1" applyAlignment="1">
      <alignment horizontal="left" vertical="center"/>
    </xf>
    <xf numFmtId="0" fontId="84" fillId="78" borderId="0" xfId="69" applyFont="1" applyFill="1" applyBorder="1" applyAlignment="1">
      <alignment vertical="center"/>
    </xf>
    <xf numFmtId="20" fontId="84" fillId="78" borderId="0" xfId="69" applyNumberFormat="1" applyFont="1" applyFill="1" applyBorder="1" applyAlignment="1">
      <alignment horizontal="center" vertical="center"/>
    </xf>
    <xf numFmtId="169" fontId="122" fillId="61" borderId="0" xfId="100" applyFont="1" applyFill="1" applyBorder="1" applyAlignment="1" applyProtection="1">
      <alignment horizontal="center" vertical="center"/>
    </xf>
    <xf numFmtId="169" fontId="122" fillId="49" borderId="39" xfId="100" applyFont="1" applyFill="1" applyBorder="1" applyAlignment="1" applyProtection="1">
      <alignment horizontal="center"/>
    </xf>
    <xf numFmtId="0" fontId="8" fillId="0" borderId="39" xfId="100" applyNumberFormat="1" applyFont="1" applyFill="1" applyBorder="1" applyAlignment="1" applyProtection="1">
      <alignment horizontal="center"/>
    </xf>
    <xf numFmtId="0" fontId="122" fillId="0" borderId="0" xfId="0" applyFont="1"/>
    <xf numFmtId="164" fontId="122" fillId="0" borderId="0" xfId="69" applyNumberFormat="1" applyFont="1" applyFill="1" applyBorder="1" applyAlignment="1" applyProtection="1">
      <alignment horizontal="left" vertical="center"/>
    </xf>
    <xf numFmtId="0" fontId="122" fillId="0" borderId="0" xfId="0" applyFont="1" applyAlignment="1">
      <alignment wrapText="1"/>
    </xf>
    <xf numFmtId="0" fontId="122" fillId="0" borderId="0" xfId="0" applyFont="1" applyAlignment="1">
      <alignment horizontal="right"/>
    </xf>
    <xf numFmtId="164" fontId="122" fillId="0" borderId="0" xfId="73" applyNumberFormat="1" applyFont="1" applyFill="1" applyBorder="1" applyAlignment="1" applyProtection="1">
      <alignment horizontal="left" vertical="center"/>
    </xf>
    <xf numFmtId="164" fontId="122" fillId="0" borderId="0" xfId="98" applyNumberFormat="1" applyFont="1" applyFill="1" applyBorder="1" applyAlignment="1" applyProtection="1">
      <alignment horizontal="left" vertical="center"/>
    </xf>
    <xf numFmtId="1" fontId="122" fillId="0" borderId="0" xfId="76" applyNumberFormat="1" applyFont="1" applyFill="1" applyBorder="1" applyAlignment="1">
      <alignment horizontal="center" vertical="center"/>
    </xf>
    <xf numFmtId="0" fontId="133" fillId="0" borderId="0" xfId="0" applyFont="1"/>
    <xf numFmtId="164" fontId="122" fillId="0" borderId="0" xfId="76" applyFont="1" applyFill="1" applyBorder="1" applyAlignment="1">
      <alignment horizontal="center" vertical="center"/>
    </xf>
    <xf numFmtId="0" fontId="122" fillId="0" borderId="0" xfId="69" applyFont="1" applyFill="1" applyBorder="1" applyAlignment="1">
      <alignment vertical="center"/>
    </xf>
    <xf numFmtId="164" fontId="122" fillId="0" borderId="0" xfId="73" applyNumberFormat="1" applyFont="1" applyFill="1" applyBorder="1" applyAlignment="1" applyProtection="1">
      <alignment horizontal="right" vertical="center"/>
    </xf>
    <xf numFmtId="164" fontId="122" fillId="0" borderId="0" xfId="76" applyNumberFormat="1" applyFont="1" applyFill="1" applyBorder="1" applyAlignment="1" applyProtection="1">
      <alignment horizontal="right" vertical="center"/>
    </xf>
    <xf numFmtId="0" fontId="0" fillId="0" borderId="0" xfId="0"/>
    <xf numFmtId="164" fontId="8" fillId="0" borderId="0" xfId="73" applyFont="1" applyBorder="1" applyAlignment="1">
      <alignment horizontal="right" vertical="center"/>
    </xf>
    <xf numFmtId="0" fontId="0" fillId="0" borderId="0" xfId="0"/>
    <xf numFmtId="164" fontId="134" fillId="0" borderId="0" xfId="69" applyNumberFormat="1" applyFont="1" applyFill="1" applyBorder="1" applyAlignment="1" applyProtection="1">
      <alignment horizontal="left" vertical="center"/>
    </xf>
    <xf numFmtId="164" fontId="130" fillId="0" borderId="0" xfId="69" applyNumberFormat="1" applyFont="1" applyFill="1" applyBorder="1" applyAlignment="1" applyProtection="1">
      <alignment horizontal="left" vertical="center" indent="4"/>
    </xf>
    <xf numFmtId="1" fontId="8" fillId="0" borderId="0" xfId="76" applyNumberFormat="1" applyFont="1" applyFill="1" applyBorder="1" applyAlignment="1">
      <alignment horizontal="right" vertical="center"/>
    </xf>
    <xf numFmtId="0" fontId="0" fillId="0" borderId="0" xfId="0"/>
    <xf numFmtId="0" fontId="46" fillId="0" borderId="0" xfId="61" applyFont="1" applyFill="1" applyBorder="1" applyAlignment="1" applyProtection="1">
      <alignment horizontal="center" vertical="center" wrapText="1"/>
    </xf>
    <xf numFmtId="0" fontId="0" fillId="0" borderId="0" xfId="0"/>
    <xf numFmtId="0" fontId="34" fillId="39" borderId="44" xfId="0" applyFont="1" applyFill="1" applyBorder="1" applyAlignment="1">
      <alignment horizontal="center" vertical="center" wrapText="1"/>
    </xf>
    <xf numFmtId="0" fontId="34" fillId="30" borderId="32" xfId="0" applyFont="1" applyFill="1" applyBorder="1" applyAlignment="1">
      <alignment vertical="center" wrapText="1"/>
    </xf>
    <xf numFmtId="0" fontId="34" fillId="30" borderId="11" xfId="0" applyFont="1" applyFill="1" applyBorder="1" applyAlignment="1">
      <alignment vertical="center" wrapText="1"/>
    </xf>
    <xf numFmtId="0" fontId="34" fillId="30" borderId="28" xfId="0" applyFont="1" applyFill="1" applyBorder="1" applyAlignment="1">
      <alignment vertical="center" wrapText="1"/>
    </xf>
    <xf numFmtId="0" fontId="34" fillId="30" borderId="29" xfId="0" applyFont="1" applyFill="1" applyBorder="1" applyAlignment="1">
      <alignment vertical="center" wrapText="1"/>
    </xf>
    <xf numFmtId="0" fontId="34" fillId="24" borderId="31" xfId="0" applyFont="1" applyFill="1" applyBorder="1" applyAlignment="1">
      <alignment vertical="center" wrapText="1"/>
    </xf>
    <xf numFmtId="0" fontId="34" fillId="24" borderId="30" xfId="0" applyFont="1" applyFill="1" applyBorder="1" applyAlignment="1">
      <alignment vertical="center" wrapText="1"/>
    </xf>
    <xf numFmtId="0" fontId="34" fillId="24" borderId="22" xfId="0" applyFont="1" applyFill="1" applyBorder="1" applyAlignment="1">
      <alignment vertical="center" wrapText="1"/>
    </xf>
    <xf numFmtId="167" fontId="16" fillId="28" borderId="15" xfId="0" applyNumberFormat="1" applyFont="1" applyFill="1" applyBorder="1" applyAlignment="1">
      <alignment horizontal="center" vertical="center"/>
    </xf>
    <xf numFmtId="0" fontId="34" fillId="30" borderId="47" xfId="0" applyFont="1" applyFill="1" applyBorder="1" applyAlignment="1">
      <alignment vertical="center" wrapText="1"/>
    </xf>
    <xf numFmtId="0" fontId="34" fillId="30" borderId="61" xfId="0" applyFont="1" applyFill="1" applyBorder="1" applyAlignment="1">
      <alignment vertical="center" wrapText="1"/>
    </xf>
    <xf numFmtId="0" fontId="34" fillId="30" borderId="62" xfId="0" applyFont="1" applyFill="1" applyBorder="1" applyAlignment="1">
      <alignment vertical="center" wrapText="1"/>
    </xf>
    <xf numFmtId="167" fontId="17" fillId="28" borderId="15" xfId="0" applyNumberFormat="1" applyFont="1" applyFill="1" applyBorder="1" applyAlignment="1">
      <alignment horizontal="center" vertical="center"/>
    </xf>
    <xf numFmtId="167" fontId="17" fillId="28" borderId="26" xfId="0" applyNumberFormat="1" applyFont="1" applyFill="1" applyBorder="1" applyAlignment="1">
      <alignment horizontal="center" vertical="center"/>
    </xf>
    <xf numFmtId="0" fontId="34" fillId="30" borderId="19" xfId="0" applyFont="1" applyFill="1" applyBorder="1" applyAlignment="1">
      <alignment vertical="center" wrapText="1"/>
    </xf>
    <xf numFmtId="0" fontId="37" fillId="24" borderId="36" xfId="0" applyFont="1" applyFill="1" applyBorder="1" applyAlignment="1">
      <alignment horizontal="center" vertical="center"/>
    </xf>
    <xf numFmtId="0" fontId="54" fillId="31" borderId="37" xfId="61" applyFont="1" applyFill="1" applyBorder="1" applyAlignment="1" applyProtection="1">
      <alignment horizontal="center" vertical="center"/>
    </xf>
    <xf numFmtId="169" fontId="8" fillId="38" borderId="38" xfId="61" applyNumberFormat="1" applyFont="1" applyFill="1" applyBorder="1" applyAlignment="1" applyProtection="1">
      <alignment horizontal="center" vertical="center"/>
    </xf>
    <xf numFmtId="0" fontId="123" fillId="50" borderId="39" xfId="100" applyNumberFormat="1" applyFont="1" applyFill="1" applyBorder="1" applyAlignment="1" applyProtection="1">
      <alignment horizontal="center"/>
    </xf>
    <xf numFmtId="0" fontId="8" fillId="52" borderId="21" xfId="61" applyNumberFormat="1" applyFont="1" applyFill="1" applyBorder="1" applyAlignment="1" applyProtection="1">
      <alignment horizontal="center" vertical="center"/>
    </xf>
    <xf numFmtId="169" fontId="8" fillId="33" borderId="23" xfId="61" applyNumberFormat="1" applyFont="1" applyFill="1" applyBorder="1" applyAlignment="1" applyProtection="1">
      <alignment horizontal="center" vertical="center"/>
    </xf>
    <xf numFmtId="169" fontId="8" fillId="63" borderId="23" xfId="61" applyNumberFormat="1" applyFont="1" applyFill="1" applyBorder="1" applyAlignment="1" applyProtection="1">
      <alignment horizontal="center" vertical="center"/>
    </xf>
    <xf numFmtId="0" fontId="135" fillId="83" borderId="0" xfId="69" applyFont="1" applyFill="1" applyBorder="1" applyAlignment="1">
      <alignment vertical="center"/>
    </xf>
    <xf numFmtId="20" fontId="135" fillId="83" borderId="0" xfId="69" applyNumberFormat="1" applyFont="1" applyFill="1" applyBorder="1" applyAlignment="1">
      <alignment horizontal="center" vertical="center"/>
    </xf>
    <xf numFmtId="0" fontId="123" fillId="83" borderId="23" xfId="61" applyFont="1" applyFill="1" applyBorder="1" applyAlignment="1" applyProtection="1">
      <alignment horizontal="center" vertical="center"/>
    </xf>
    <xf numFmtId="0" fontId="8" fillId="51" borderId="38" xfId="61" applyFont="1" applyFill="1" applyBorder="1" applyAlignment="1" applyProtection="1">
      <alignment horizontal="center" vertical="center"/>
    </xf>
    <xf numFmtId="0" fontId="19" fillId="27" borderId="21" xfId="0" applyFont="1" applyFill="1" applyBorder="1" applyAlignment="1">
      <alignment vertical="top"/>
    </xf>
    <xf numFmtId="0" fontId="8" fillId="47" borderId="0" xfId="61" applyFont="1" applyFill="1" applyBorder="1" applyAlignment="1" applyProtection="1">
      <alignment horizontal="center" vertical="center"/>
    </xf>
    <xf numFmtId="0" fontId="0" fillId="0" borderId="0" xfId="0"/>
    <xf numFmtId="0" fontId="75" fillId="0" borderId="0" xfId="61" applyFont="1" applyBorder="1" applyAlignment="1" applyProtection="1">
      <alignment horizontal="center"/>
    </xf>
    <xf numFmtId="0" fontId="27" fillId="0" borderId="21" xfId="0" applyFont="1" applyBorder="1"/>
    <xf numFmtId="164" fontId="137" fillId="0" borderId="0" xfId="73" applyFont="1" applyBorder="1" applyAlignment="1">
      <alignment horizontal="left" vertical="center"/>
    </xf>
    <xf numFmtId="0" fontId="8" fillId="84" borderId="0" xfId="0" applyFont="1" applyFill="1"/>
    <xf numFmtId="170" fontId="8" fillId="27" borderId="0" xfId="76" applyNumberFormat="1" applyFont="1" applyFill="1" applyBorder="1" applyAlignment="1" applyProtection="1">
      <alignment horizontal="left" vertical="center"/>
    </xf>
    <xf numFmtId="0" fontId="138" fillId="27" borderId="0" xfId="0" applyFont="1" applyFill="1" applyAlignment="1">
      <alignment horizontal="left"/>
    </xf>
    <xf numFmtId="0" fontId="139" fillId="0" borderId="0" xfId="0" applyFont="1" applyAlignment="1">
      <alignment horizontal="left"/>
    </xf>
    <xf numFmtId="0" fontId="138" fillId="0" borderId="0" xfId="0" applyFont="1" applyAlignment="1">
      <alignment horizontal="left"/>
    </xf>
    <xf numFmtId="49" fontId="139" fillId="0" borderId="0" xfId="0" applyNumberFormat="1" applyFont="1" applyAlignment="1">
      <alignment horizontal="left"/>
    </xf>
    <xf numFmtId="49" fontId="138" fillId="0" borderId="0" xfId="0" applyNumberFormat="1" applyFont="1" applyAlignment="1">
      <alignment horizontal="left"/>
    </xf>
    <xf numFmtId="49" fontId="139" fillId="0" borderId="0" xfId="0" applyNumberFormat="1" applyFont="1" applyBorder="1" applyAlignment="1">
      <alignment horizontal="left"/>
    </xf>
    <xf numFmtId="0" fontId="138" fillId="0" borderId="0" xfId="0" applyFont="1" applyBorder="1" applyAlignment="1">
      <alignment horizontal="left"/>
    </xf>
    <xf numFmtId="0" fontId="13" fillId="27" borderId="0" xfId="0" applyFont="1" applyFill="1" applyAlignment="1">
      <alignment vertical="center"/>
    </xf>
    <xf numFmtId="0" fontId="51" fillId="27" borderId="0" xfId="0" applyFont="1" applyFill="1" applyAlignment="1">
      <alignment horizontal="left"/>
    </xf>
    <xf numFmtId="0" fontId="51" fillId="0" borderId="0" xfId="0" applyFont="1" applyAlignment="1">
      <alignment horizontal="left"/>
    </xf>
    <xf numFmtId="49" fontId="85" fillId="0" borderId="0" xfId="0" quotePrefix="1" applyNumberFormat="1" applyFont="1" applyAlignment="1">
      <alignment horizontal="left"/>
    </xf>
    <xf numFmtId="49" fontId="51" fillId="0" borderId="0" xfId="0" applyNumberFormat="1" applyFont="1" applyAlignment="1">
      <alignment horizontal="left"/>
    </xf>
    <xf numFmtId="0" fontId="51" fillId="0" borderId="12" xfId="0" applyFont="1" applyBorder="1" applyAlignment="1">
      <alignment horizontal="left"/>
    </xf>
    <xf numFmtId="0" fontId="51" fillId="0" borderId="0" xfId="0" applyFont="1" applyBorder="1" applyAlignment="1">
      <alignment horizontal="left"/>
    </xf>
    <xf numFmtId="0" fontId="140" fillId="0" borderId="0" xfId="0" applyFont="1" applyAlignment="1">
      <alignment horizontal="left"/>
    </xf>
    <xf numFmtId="0" fontId="139" fillId="27" borderId="0" xfId="0" applyFont="1" applyFill="1" applyAlignment="1">
      <alignment horizontal="right"/>
    </xf>
    <xf numFmtId="0" fontId="139" fillId="27" borderId="0" xfId="0" applyFont="1" applyFill="1" applyAlignment="1">
      <alignment horizontal="left"/>
    </xf>
    <xf numFmtId="0" fontId="139" fillId="27" borderId="12" xfId="0" applyFont="1" applyFill="1" applyBorder="1" applyAlignment="1">
      <alignment horizontal="left"/>
    </xf>
    <xf numFmtId="0" fontId="139" fillId="27" borderId="0" xfId="0" applyFont="1" applyFill="1" applyBorder="1" applyAlignment="1">
      <alignment horizontal="left"/>
    </xf>
    <xf numFmtId="0" fontId="28" fillId="38" borderId="0" xfId="63" applyFont="1" applyFill="1" applyAlignment="1" applyProtection="1">
      <alignment vertical="center"/>
    </xf>
    <xf numFmtId="0" fontId="84" fillId="38" borderId="0" xfId="69" applyFont="1" applyFill="1" applyBorder="1" applyAlignment="1">
      <alignment horizontal="left" vertical="center"/>
    </xf>
    <xf numFmtId="0" fontId="84" fillId="38" borderId="0" xfId="69" applyFont="1" applyFill="1" applyBorder="1" applyAlignment="1">
      <alignment vertical="center"/>
    </xf>
    <xf numFmtId="0" fontId="84" fillId="38" borderId="0" xfId="69" applyFont="1" applyFill="1" applyBorder="1" applyAlignment="1">
      <alignment horizontal="center" vertical="center"/>
    </xf>
    <xf numFmtId="18" fontId="84" fillId="38" borderId="0" xfId="69" applyNumberFormat="1" applyFont="1" applyFill="1" applyBorder="1" applyAlignment="1">
      <alignment vertical="center"/>
    </xf>
    <xf numFmtId="0" fontId="19" fillId="37" borderId="0" xfId="69" applyFont="1" applyFill="1"/>
    <xf numFmtId="0" fontId="19" fillId="30" borderId="0" xfId="69" applyFont="1" applyFill="1"/>
    <xf numFmtId="0" fontId="31" fillId="30" borderId="0" xfId="69" applyFont="1" applyFill="1" applyAlignment="1">
      <alignment horizontal="center" wrapText="1"/>
    </xf>
    <xf numFmtId="164" fontId="31" fillId="30" borderId="0" xfId="69" applyNumberFormat="1" applyFont="1" applyFill="1" applyAlignment="1">
      <alignment horizontal="left"/>
    </xf>
    <xf numFmtId="0" fontId="31" fillId="30" borderId="0" xfId="69" applyFont="1" applyFill="1" applyAlignment="1">
      <alignment horizontal="left" wrapText="1"/>
    </xf>
    <xf numFmtId="0" fontId="31" fillId="30" borderId="0" xfId="69" applyFont="1" applyFill="1" applyAlignment="1">
      <alignment wrapText="1"/>
    </xf>
    <xf numFmtId="0" fontId="27" fillId="30" borderId="0" xfId="69" applyFont="1" applyFill="1" applyAlignment="1">
      <alignment horizontal="center"/>
    </xf>
    <xf numFmtId="0" fontId="31" fillId="30" borderId="0" xfId="69" applyFont="1" applyFill="1" applyAlignment="1">
      <alignment horizontal="left"/>
    </xf>
    <xf numFmtId="0" fontId="13" fillId="30" borderId="0" xfId="69" applyFont="1" applyFill="1"/>
    <xf numFmtId="0" fontId="31" fillId="26" borderId="0" xfId="69" applyFont="1" applyFill="1" applyBorder="1" applyAlignment="1">
      <alignment vertical="center"/>
    </xf>
    <xf numFmtId="0" fontId="31" fillId="26" borderId="0" xfId="69" applyFont="1" applyFill="1" applyAlignment="1">
      <alignment wrapText="1"/>
    </xf>
    <xf numFmtId="0" fontId="31" fillId="26" borderId="0" xfId="69" applyFont="1" applyFill="1" applyAlignment="1">
      <alignment horizontal="left"/>
    </xf>
    <xf numFmtId="0" fontId="31" fillId="26" borderId="0" xfId="69" applyFont="1" applyFill="1" applyAlignment="1">
      <alignment horizontal="left" wrapText="1"/>
    </xf>
    <xf numFmtId="164" fontId="26" fillId="25" borderId="0" xfId="107" applyFont="1" applyFill="1" applyBorder="1" applyAlignment="1">
      <alignment horizontal="center" vertical="center"/>
    </xf>
    <xf numFmtId="0" fontId="85" fillId="27" borderId="0" xfId="69" applyFont="1" applyFill="1" applyBorder="1" applyAlignment="1">
      <alignment vertical="center"/>
    </xf>
    <xf numFmtId="0" fontId="26" fillId="27" borderId="0" xfId="69" applyFont="1" applyFill="1" applyAlignment="1">
      <alignment wrapText="1"/>
    </xf>
    <xf numFmtId="0" fontId="26" fillId="27" borderId="0" xfId="69" applyFont="1" applyFill="1" applyAlignment="1">
      <alignment horizontal="left" wrapText="1"/>
    </xf>
    <xf numFmtId="0" fontId="26" fillId="27" borderId="0" xfId="69" applyFont="1" applyFill="1" applyBorder="1" applyAlignment="1">
      <alignment horizontal="center" vertical="center"/>
    </xf>
    <xf numFmtId="165" fontId="26" fillId="27" borderId="0" xfId="107" applyNumberFormat="1" applyFont="1" applyFill="1" applyAlignment="1" applyProtection="1">
      <alignment vertical="center"/>
    </xf>
    <xf numFmtId="0" fontId="85" fillId="25" borderId="0" xfId="69" applyFont="1" applyFill="1" applyBorder="1" applyAlignment="1">
      <alignment vertical="center"/>
    </xf>
    <xf numFmtId="0" fontId="26" fillId="25" borderId="0" xfId="69" applyFont="1" applyFill="1" applyAlignment="1">
      <alignment horizontal="left" wrapText="1"/>
    </xf>
    <xf numFmtId="0" fontId="26" fillId="25" borderId="0" xfId="69" applyFont="1" applyFill="1" applyAlignment="1">
      <alignment wrapText="1"/>
    </xf>
    <xf numFmtId="0" fontId="26" fillId="25" borderId="0" xfId="69" applyFont="1" applyFill="1" applyBorder="1" applyAlignment="1">
      <alignment horizontal="center" vertical="center"/>
    </xf>
    <xf numFmtId="165" fontId="26" fillId="25" borderId="0" xfId="107" applyNumberFormat="1" applyFont="1" applyFill="1" applyAlignment="1" applyProtection="1">
      <alignment vertical="center"/>
    </xf>
    <xf numFmtId="0" fontId="29" fillId="27" borderId="0" xfId="69" applyFont="1" applyFill="1" applyBorder="1" applyAlignment="1">
      <alignment vertical="center"/>
    </xf>
    <xf numFmtId="0" fontId="29" fillId="27" borderId="0" xfId="69" applyFont="1" applyFill="1" applyBorder="1" applyAlignment="1">
      <alignment horizontal="center" vertical="center"/>
    </xf>
    <xf numFmtId="0" fontId="29" fillId="25" borderId="0" xfId="69" applyFont="1" applyFill="1" applyBorder="1" applyAlignment="1">
      <alignment vertical="center"/>
    </xf>
    <xf numFmtId="0" fontId="29" fillId="25" borderId="0" xfId="69" applyFont="1" applyFill="1" applyBorder="1" applyAlignment="1">
      <alignment horizontal="center" vertical="center"/>
    </xf>
    <xf numFmtId="165" fontId="29" fillId="27" borderId="0" xfId="107" applyNumberFormat="1" applyFont="1" applyFill="1" applyAlignment="1" applyProtection="1">
      <alignment vertical="center"/>
    </xf>
    <xf numFmtId="0" fontId="29" fillId="25" borderId="0" xfId="69" applyFont="1" applyFill="1" applyAlignment="1">
      <alignment vertical="center"/>
    </xf>
    <xf numFmtId="164" fontId="29" fillId="25" borderId="0" xfId="107" applyNumberFormat="1" applyFont="1" applyFill="1" applyAlignment="1" applyProtection="1">
      <alignment horizontal="left" vertical="center"/>
    </xf>
    <xf numFmtId="164" fontId="29" fillId="25" borderId="0" xfId="107" applyFont="1" applyFill="1" applyAlignment="1">
      <alignment horizontal="left" vertical="center"/>
    </xf>
    <xf numFmtId="164" fontId="29" fillId="25" borderId="0" xfId="107" applyFont="1" applyFill="1" applyAlignment="1">
      <alignment vertical="center"/>
    </xf>
    <xf numFmtId="165" fontId="29" fillId="25" borderId="0" xfId="107" applyNumberFormat="1" applyFont="1" applyFill="1" applyAlignment="1" applyProtection="1">
      <alignment vertical="center"/>
    </xf>
    <xf numFmtId="0" fontId="29" fillId="27" borderId="0" xfId="69" applyFont="1" applyFill="1" applyAlignment="1">
      <alignment vertical="center"/>
    </xf>
    <xf numFmtId="164" fontId="29" fillId="27" borderId="0" xfId="107" applyNumberFormat="1" applyFont="1" applyFill="1" applyAlignment="1" applyProtection="1">
      <alignment horizontal="left" vertical="center"/>
    </xf>
    <xf numFmtId="164" fontId="29" fillId="27" borderId="0" xfId="107" applyFont="1" applyFill="1" applyAlignment="1">
      <alignment horizontal="left" vertical="center"/>
    </xf>
    <xf numFmtId="164" fontId="29" fillId="27" borderId="0" xfId="107" applyFont="1" applyFill="1" applyAlignment="1">
      <alignment vertical="center"/>
    </xf>
    <xf numFmtId="0" fontId="26" fillId="0" borderId="0" xfId="69" applyFont="1" applyFill="1" applyAlignment="1">
      <alignment horizontal="left" wrapText="1"/>
    </xf>
    <xf numFmtId="0" fontId="26" fillId="65" borderId="0" xfId="69" applyFont="1" applyFill="1" applyAlignment="1">
      <alignment horizontal="left" wrapText="1"/>
    </xf>
    <xf numFmtId="165" fontId="26" fillId="65" borderId="0" xfId="107" applyNumberFormat="1" applyFont="1" applyFill="1" applyAlignment="1" applyProtection="1">
      <alignment vertical="center"/>
    </xf>
    <xf numFmtId="0" fontId="26" fillId="25" borderId="0" xfId="69" applyFont="1" applyFill="1" applyAlignment="1" applyProtection="1">
      <alignment wrapText="1"/>
      <protection locked="0"/>
    </xf>
    <xf numFmtId="164" fontId="29" fillId="35" borderId="0" xfId="107" applyNumberFormat="1" applyFont="1" applyFill="1" applyBorder="1" applyAlignment="1" applyProtection="1">
      <alignment horizontal="left" vertical="center"/>
    </xf>
    <xf numFmtId="164" fontId="26" fillId="35" borderId="0" xfId="107" applyFont="1" applyFill="1" applyBorder="1" applyAlignment="1">
      <alignment vertical="center"/>
    </xf>
    <xf numFmtId="170" fontId="87" fillId="35" borderId="0" xfId="108" applyNumberFormat="1" applyFont="1" applyFill="1" applyBorder="1" applyAlignment="1">
      <alignment horizontal="center" vertical="center"/>
    </xf>
    <xf numFmtId="0" fontId="29" fillId="35" borderId="0" xfId="108" applyNumberFormat="1" applyFont="1" applyFill="1" applyBorder="1" applyAlignment="1" applyProtection="1">
      <alignment horizontal="left" vertical="center"/>
    </xf>
    <xf numFmtId="164" fontId="87" fillId="35" borderId="0" xfId="108" applyFont="1" applyFill="1" applyBorder="1" applyAlignment="1">
      <alignment horizontal="left" vertical="center"/>
    </xf>
    <xf numFmtId="164" fontId="26" fillId="39" borderId="0" xfId="107" applyFont="1" applyFill="1" applyBorder="1" applyAlignment="1">
      <alignment vertical="center"/>
    </xf>
    <xf numFmtId="170" fontId="84" fillId="35" borderId="0" xfId="69" applyNumberFormat="1" applyFont="1" applyFill="1" applyBorder="1" applyAlignment="1">
      <alignment horizontal="center" vertical="center"/>
    </xf>
    <xf numFmtId="164" fontId="23" fillId="0" borderId="63" xfId="73" applyFont="1" applyFill="1" applyBorder="1" applyAlignment="1">
      <alignment horizontal="center" vertical="center"/>
    </xf>
    <xf numFmtId="0" fontId="29" fillId="0" borderId="63" xfId="73" applyNumberFormat="1" applyFont="1" applyFill="1" applyBorder="1" applyAlignment="1" applyProtection="1">
      <alignment horizontal="left" vertical="center"/>
      <protection locked="0"/>
    </xf>
    <xf numFmtId="164" fontId="26" fillId="0" borderId="63" xfId="73" applyFont="1" applyFill="1" applyBorder="1" applyAlignment="1" applyProtection="1">
      <alignment vertical="center"/>
      <protection locked="0"/>
    </xf>
    <xf numFmtId="164" fontId="29" fillId="0" borderId="63" xfId="73" applyNumberFormat="1" applyFont="1" applyFill="1" applyBorder="1" applyAlignment="1" applyProtection="1">
      <alignment horizontal="left" vertical="center"/>
      <protection locked="0"/>
    </xf>
    <xf numFmtId="164" fontId="26" fillId="0" borderId="63" xfId="73" applyNumberFormat="1" applyFont="1" applyFill="1" applyBorder="1" applyAlignment="1" applyProtection="1">
      <alignment vertical="center"/>
      <protection locked="0"/>
    </xf>
    <xf numFmtId="20" fontId="26" fillId="0" borderId="63" xfId="73" applyNumberFormat="1" applyFont="1" applyFill="1" applyBorder="1" applyAlignment="1" applyProtection="1">
      <alignment horizontal="center" vertical="center"/>
      <protection locked="0"/>
    </xf>
    <xf numFmtId="0" fontId="6" fillId="0" borderId="63" xfId="69" applyFill="1" applyBorder="1"/>
    <xf numFmtId="164" fontId="23" fillId="74" borderId="63" xfId="73" applyFont="1" applyFill="1" applyBorder="1" applyAlignment="1">
      <alignment horizontal="center" vertical="center"/>
    </xf>
    <xf numFmtId="0" fontId="29" fillId="74" borderId="63" xfId="73" applyNumberFormat="1" applyFont="1" applyFill="1" applyBorder="1" applyAlignment="1" applyProtection="1">
      <alignment horizontal="left" vertical="center"/>
      <protection locked="0"/>
    </xf>
    <xf numFmtId="164" fontId="26" fillId="74" borderId="63" xfId="73" applyFont="1" applyFill="1" applyBorder="1" applyAlignment="1" applyProtection="1">
      <alignment vertical="center"/>
      <protection locked="0"/>
    </xf>
    <xf numFmtId="164" fontId="29" fillId="74" borderId="63" xfId="73" applyNumberFormat="1" applyFont="1" applyFill="1" applyBorder="1" applyAlignment="1" applyProtection="1">
      <alignment horizontal="left" vertical="center"/>
      <protection locked="0"/>
    </xf>
    <xf numFmtId="164" fontId="26" fillId="74" borderId="63" xfId="73" applyNumberFormat="1" applyFont="1" applyFill="1" applyBorder="1" applyAlignment="1" applyProtection="1">
      <alignment vertical="center"/>
      <protection locked="0"/>
    </xf>
    <xf numFmtId="20" fontId="26" fillId="74" borderId="63" xfId="73" applyNumberFormat="1" applyFont="1" applyFill="1" applyBorder="1" applyAlignment="1" applyProtection="1">
      <alignment horizontal="center" vertical="center"/>
      <protection locked="0"/>
    </xf>
    <xf numFmtId="0" fontId="6" fillId="74" borderId="63" xfId="69" applyFill="1" applyBorder="1"/>
    <xf numFmtId="0" fontId="8" fillId="64" borderId="63" xfId="69" applyFont="1" applyFill="1" applyBorder="1" applyAlignment="1">
      <alignment vertical="center"/>
    </xf>
    <xf numFmtId="0" fontId="29" fillId="64" borderId="63" xfId="73" applyNumberFormat="1" applyFont="1" applyFill="1" applyBorder="1" applyAlignment="1" applyProtection="1">
      <alignment horizontal="left" vertical="center"/>
      <protection locked="0"/>
    </xf>
    <xf numFmtId="164" fontId="26" fillId="64" borderId="63" xfId="73" applyFont="1" applyFill="1" applyBorder="1" applyAlignment="1" applyProtection="1">
      <alignment vertical="center"/>
      <protection locked="0"/>
    </xf>
    <xf numFmtId="164" fontId="26" fillId="64" borderId="63" xfId="73" quotePrefix="1" applyNumberFormat="1" applyFont="1" applyFill="1" applyBorder="1" applyAlignment="1" applyProtection="1">
      <alignment horizontal="left" vertical="center"/>
      <protection locked="0"/>
    </xf>
    <xf numFmtId="164" fontId="29" fillId="64" borderId="63" xfId="73" applyNumberFormat="1" applyFont="1" applyFill="1" applyBorder="1" applyAlignment="1" applyProtection="1">
      <alignment horizontal="left" vertical="center"/>
      <protection locked="0"/>
    </xf>
    <xf numFmtId="164" fontId="26" fillId="64" borderId="63" xfId="73" applyNumberFormat="1" applyFont="1" applyFill="1" applyBorder="1" applyAlignment="1" applyProtection="1">
      <alignment vertical="center"/>
      <protection locked="0"/>
    </xf>
    <xf numFmtId="20" fontId="26" fillId="64" borderId="63" xfId="73" applyNumberFormat="1" applyFont="1" applyFill="1" applyBorder="1" applyAlignment="1" applyProtection="1">
      <alignment horizontal="center" vertical="center"/>
      <protection locked="0"/>
    </xf>
    <xf numFmtId="0" fontId="6" fillId="64" borderId="63" xfId="69" applyFill="1" applyBorder="1"/>
    <xf numFmtId="0" fontId="8" fillId="74" borderId="63" xfId="69" applyFont="1" applyFill="1" applyBorder="1" applyAlignment="1">
      <alignment vertical="center"/>
    </xf>
    <xf numFmtId="164" fontId="26" fillId="74" borderId="63" xfId="73" applyNumberFormat="1" applyFont="1" applyFill="1" applyBorder="1" applyAlignment="1" applyProtection="1">
      <alignment horizontal="left" vertical="center"/>
      <protection locked="0"/>
    </xf>
    <xf numFmtId="0" fontId="26" fillId="74" borderId="63" xfId="69" applyFont="1" applyFill="1" applyBorder="1" applyAlignment="1" applyProtection="1">
      <alignment vertical="center" wrapText="1"/>
      <protection locked="0"/>
    </xf>
    <xf numFmtId="164" fontId="26" fillId="64" borderId="63" xfId="73" applyNumberFormat="1" applyFont="1" applyFill="1" applyBorder="1" applyAlignment="1" applyProtection="1">
      <alignment horizontal="left" vertical="center"/>
      <protection locked="0"/>
    </xf>
    <xf numFmtId="0" fontId="29" fillId="74" borderId="63" xfId="73" quotePrefix="1" applyNumberFormat="1" applyFont="1" applyFill="1" applyBorder="1" applyAlignment="1" applyProtection="1">
      <alignment horizontal="left" vertical="center"/>
      <protection locked="0"/>
    </xf>
    <xf numFmtId="164" fontId="26" fillId="74" borderId="63" xfId="73" quotePrefix="1" applyNumberFormat="1" applyFont="1" applyFill="1" applyBorder="1" applyAlignment="1" applyProtection="1">
      <alignment horizontal="left" vertical="center"/>
      <protection locked="0"/>
    </xf>
    <xf numFmtId="0" fontId="29" fillId="64" borderId="63" xfId="73" quotePrefix="1" applyNumberFormat="1" applyFont="1" applyFill="1" applyBorder="1" applyAlignment="1" applyProtection="1">
      <alignment horizontal="left" vertical="center"/>
      <protection locked="0"/>
    </xf>
    <xf numFmtId="0" fontId="26" fillId="64" borderId="63" xfId="69" applyFont="1" applyFill="1" applyBorder="1" applyAlignment="1" applyProtection="1">
      <alignment vertical="center" wrapText="1"/>
      <protection locked="0"/>
    </xf>
    <xf numFmtId="0" fontId="26" fillId="0" borderId="63" xfId="69" applyFont="1" applyFill="1" applyBorder="1" applyAlignment="1" applyProtection="1">
      <alignment vertical="center" wrapText="1"/>
      <protection locked="0"/>
    </xf>
    <xf numFmtId="0" fontId="85" fillId="85" borderId="32" xfId="69" applyFont="1" applyFill="1" applyBorder="1" applyAlignment="1">
      <alignment vertical="center"/>
    </xf>
    <xf numFmtId="0" fontId="85" fillId="85" borderId="11" xfId="69" applyFont="1" applyFill="1" applyBorder="1" applyAlignment="1">
      <alignment vertical="center"/>
    </xf>
    <xf numFmtId="170" fontId="85" fillId="85" borderId="33" xfId="69" applyNumberFormat="1" applyFont="1" applyFill="1" applyBorder="1" applyAlignment="1">
      <alignment horizontal="center" vertical="center"/>
    </xf>
    <xf numFmtId="0" fontId="85" fillId="85" borderId="29" xfId="69" applyFont="1" applyFill="1" applyBorder="1" applyAlignment="1">
      <alignment horizontal="center" vertical="center"/>
    </xf>
    <xf numFmtId="169" fontId="86" fillId="25" borderId="0" xfId="98" applyFont="1" applyFill="1" applyBorder="1" applyAlignment="1">
      <alignment horizontal="center" vertical="center"/>
    </xf>
    <xf numFmtId="169" fontId="19" fillId="37" borderId="0" xfId="98" applyFont="1" applyFill="1" applyAlignment="1">
      <alignment vertical="center"/>
    </xf>
    <xf numFmtId="0" fontId="63" fillId="0" borderId="0" xfId="61" applyFont="1" applyBorder="1" applyAlignment="1" applyProtection="1">
      <alignment horizontal="center"/>
    </xf>
    <xf numFmtId="0" fontId="0" fillId="0" borderId="0" xfId="0"/>
    <xf numFmtId="0" fontId="0" fillId="0" borderId="0" xfId="0"/>
    <xf numFmtId="0" fontId="37" fillId="27" borderId="24" xfId="0" applyFont="1" applyFill="1" applyBorder="1" applyAlignment="1">
      <alignment horizontal="center" vertical="center"/>
    </xf>
    <xf numFmtId="0" fontId="34" fillId="25" borderId="44" xfId="0" applyFont="1" applyFill="1" applyBorder="1" applyAlignment="1">
      <alignment horizontal="center" vertical="center" wrapText="1"/>
    </xf>
    <xf numFmtId="171" fontId="0" fillId="0" borderId="0" xfId="0" applyNumberFormat="1"/>
    <xf numFmtId="164" fontId="122" fillId="0" borderId="0" xfId="73" applyFont="1" applyBorder="1" applyAlignment="1">
      <alignment horizontal="left" vertical="center"/>
    </xf>
    <xf numFmtId="172" fontId="138" fillId="0" borderId="0" xfId="0" applyNumberFormat="1" applyFont="1" applyAlignment="1">
      <alignment horizontal="left"/>
    </xf>
    <xf numFmtId="0" fontId="144" fillId="0" borderId="0" xfId="0" applyFont="1" applyAlignment="1">
      <alignment horizontal="center" readingOrder="1"/>
    </xf>
    <xf numFmtId="0" fontId="9" fillId="27" borderId="31" xfId="61" applyFill="1" applyBorder="1" applyAlignment="1" applyProtection="1">
      <alignment vertical="top"/>
    </xf>
    <xf numFmtId="0" fontId="0" fillId="0" borderId="0" xfId="0"/>
    <xf numFmtId="0" fontId="88" fillId="41" borderId="0" xfId="69" applyFont="1" applyFill="1" applyBorder="1" applyAlignment="1">
      <alignment vertical="center"/>
    </xf>
    <xf numFmtId="0" fontId="0" fillId="0" borderId="0" xfId="0"/>
    <xf numFmtId="0" fontId="6" fillId="25" borderId="0" xfId="0" applyFont="1" applyFill="1" applyBorder="1" applyAlignment="1">
      <alignment vertical="center"/>
    </xf>
    <xf numFmtId="164" fontId="6" fillId="64" borderId="0" xfId="73" applyFont="1" applyFill="1" applyBorder="1" applyAlignment="1">
      <alignment vertical="center"/>
    </xf>
    <xf numFmtId="164" fontId="29" fillId="64" borderId="0" xfId="75" applyNumberFormat="1" applyFont="1" applyFill="1" applyAlignment="1" applyProtection="1">
      <alignment horizontal="left" vertical="center"/>
      <protection locked="0"/>
    </xf>
    <xf numFmtId="0" fontId="19" fillId="37" borderId="0" xfId="0" applyFont="1" applyFill="1"/>
    <xf numFmtId="164" fontId="29" fillId="25" borderId="0" xfId="73" applyNumberFormat="1" applyFont="1" applyFill="1" applyBorder="1" applyAlignment="1" applyProtection="1">
      <alignment horizontal="left" vertical="center"/>
    </xf>
    <xf numFmtId="164" fontId="29" fillId="27" borderId="0" xfId="73" applyNumberFormat="1" applyFont="1" applyFill="1" applyBorder="1" applyAlignment="1" applyProtection="1">
      <alignment horizontal="left" vertical="center"/>
    </xf>
    <xf numFmtId="164" fontId="23" fillId="25" borderId="0" xfId="73" applyFont="1" applyFill="1" applyBorder="1" applyAlignment="1">
      <alignment horizontal="center" vertical="center"/>
    </xf>
    <xf numFmtId="164" fontId="26" fillId="25" borderId="0" xfId="73" applyFont="1" applyFill="1" applyBorder="1" applyAlignment="1">
      <alignment vertical="center"/>
    </xf>
    <xf numFmtId="164" fontId="6" fillId="25" borderId="0" xfId="73" applyFont="1" applyFill="1" applyBorder="1" applyAlignment="1">
      <alignment horizontal="left" vertical="center"/>
    </xf>
    <xf numFmtId="0" fontId="31" fillId="30" borderId="0" xfId="69" applyFont="1" applyFill="1" applyAlignment="1">
      <alignment horizontal="left" vertical="center"/>
    </xf>
    <xf numFmtId="0" fontId="84" fillId="25" borderId="0" xfId="69" applyFont="1" applyFill="1" applyBorder="1" applyAlignment="1">
      <alignment vertical="center"/>
    </xf>
    <xf numFmtId="164" fontId="6" fillId="25" borderId="0" xfId="73" applyFont="1" applyFill="1" applyBorder="1" applyAlignment="1">
      <alignment vertical="center"/>
    </xf>
    <xf numFmtId="0" fontId="84" fillId="35" borderId="0" xfId="69" applyFont="1" applyFill="1" applyBorder="1" applyAlignment="1">
      <alignment vertical="center"/>
    </xf>
    <xf numFmtId="164" fontId="6" fillId="35" borderId="0" xfId="73" applyFont="1" applyFill="1" applyBorder="1" applyAlignment="1">
      <alignment vertical="center"/>
    </xf>
    <xf numFmtId="164" fontId="26" fillId="35" borderId="0" xfId="73" applyFont="1" applyFill="1" applyBorder="1" applyAlignment="1">
      <alignment vertical="center"/>
    </xf>
    <xf numFmtId="0" fontId="29" fillId="25" borderId="0" xfId="73" quotePrefix="1" applyNumberFormat="1" applyFont="1" applyFill="1" applyAlignment="1" applyProtection="1">
      <alignment horizontal="left" vertical="center"/>
      <protection locked="0"/>
    </xf>
    <xf numFmtId="164" fontId="29" fillId="25" borderId="0" xfId="73" applyNumberFormat="1" applyFont="1" applyFill="1" applyAlignment="1" applyProtection="1">
      <alignment horizontal="left" vertical="center"/>
      <protection locked="0"/>
    </xf>
    <xf numFmtId="164" fontId="29" fillId="27" borderId="0" xfId="73" applyNumberFormat="1" applyFont="1" applyFill="1" applyAlignment="1" applyProtection="1">
      <alignment horizontal="left" vertical="center"/>
      <protection locked="0"/>
    </xf>
    <xf numFmtId="164" fontId="26" fillId="25" borderId="0" xfId="73" applyFont="1" applyFill="1" applyAlignment="1" applyProtection="1">
      <alignment vertical="center"/>
      <protection locked="0"/>
    </xf>
    <xf numFmtId="170" fontId="26" fillId="27" borderId="0" xfId="73" applyNumberFormat="1" applyFont="1" applyFill="1" applyAlignment="1" applyProtection="1">
      <alignment horizontal="center" vertical="center"/>
      <protection locked="0"/>
    </xf>
    <xf numFmtId="164" fontId="26" fillId="25" borderId="0" xfId="73" applyNumberFormat="1" applyFont="1" applyFill="1" applyAlignment="1" applyProtection="1">
      <alignment horizontal="left" vertical="center"/>
      <protection locked="0"/>
    </xf>
    <xf numFmtId="164" fontId="23" fillId="25" borderId="0" xfId="73" quotePrefix="1" applyFont="1" applyFill="1" applyBorder="1" applyAlignment="1">
      <alignment horizontal="center" vertical="center"/>
    </xf>
    <xf numFmtId="164" fontId="26" fillId="27" borderId="0" xfId="73" applyFont="1" applyFill="1" applyAlignment="1" applyProtection="1">
      <alignment vertical="center"/>
      <protection locked="0"/>
    </xf>
    <xf numFmtId="0" fontId="87" fillId="35" borderId="0" xfId="76" applyNumberFormat="1" applyFont="1" applyFill="1" applyBorder="1" applyAlignment="1">
      <alignment horizontal="center" vertical="center"/>
    </xf>
    <xf numFmtId="164" fontId="29" fillId="35" borderId="0" xfId="73" applyNumberFormat="1" applyFont="1" applyFill="1" applyBorder="1" applyAlignment="1" applyProtection="1">
      <alignment horizontal="left" vertical="center"/>
    </xf>
    <xf numFmtId="0" fontId="29" fillId="35" borderId="0" xfId="76" applyNumberFormat="1" applyFont="1" applyFill="1" applyBorder="1" applyAlignment="1" applyProtection="1">
      <alignment horizontal="left" vertical="center"/>
    </xf>
    <xf numFmtId="0" fontId="29" fillId="0" borderId="0" xfId="73" applyNumberFormat="1" applyFont="1" applyFill="1" applyAlignment="1" applyProtection="1">
      <alignment horizontal="left" vertical="center"/>
      <protection locked="0"/>
    </xf>
    <xf numFmtId="164" fontId="26" fillId="0" borderId="0" xfId="73" applyFont="1" applyFill="1" applyAlignment="1" applyProtection="1">
      <alignment vertical="center"/>
      <protection locked="0"/>
    </xf>
    <xf numFmtId="164" fontId="29" fillId="0" borderId="0" xfId="73" applyNumberFormat="1" applyFont="1" applyFill="1" applyAlignment="1" applyProtection="1">
      <alignment horizontal="left" vertical="center"/>
      <protection locked="0"/>
    </xf>
    <xf numFmtId="164" fontId="26" fillId="0" borderId="0" xfId="73" applyNumberFormat="1" applyFont="1" applyFill="1" applyAlignment="1" applyProtection="1">
      <alignment horizontal="left" vertical="center"/>
      <protection locked="0"/>
    </xf>
    <xf numFmtId="0" fontId="29" fillId="27" borderId="0" xfId="73" applyNumberFormat="1" applyFont="1" applyFill="1" applyAlignment="1" applyProtection="1">
      <alignment horizontal="left" vertical="center"/>
      <protection locked="0"/>
    </xf>
    <xf numFmtId="170" fontId="26" fillId="0" borderId="0" xfId="73" applyNumberFormat="1" applyFont="1" applyFill="1" applyAlignment="1" applyProtection="1">
      <alignment horizontal="center" vertical="center"/>
      <protection locked="0"/>
    </xf>
    <xf numFmtId="0" fontId="31" fillId="30" borderId="0" xfId="69" quotePrefix="1" applyFont="1" applyFill="1" applyAlignment="1">
      <alignment horizontal="center" vertical="center"/>
    </xf>
    <xf numFmtId="0" fontId="29" fillId="0" borderId="0" xfId="73" quotePrefix="1" applyNumberFormat="1" applyFont="1" applyFill="1" applyAlignment="1" applyProtection="1">
      <alignment horizontal="left" vertical="center"/>
      <protection locked="0"/>
    </xf>
    <xf numFmtId="0" fontId="8" fillId="27" borderId="0" xfId="69" applyFont="1" applyFill="1" applyBorder="1" applyAlignment="1">
      <alignment vertical="center"/>
    </xf>
    <xf numFmtId="0" fontId="8" fillId="25" borderId="0" xfId="69" applyFont="1" applyFill="1" applyBorder="1" applyAlignment="1">
      <alignment vertical="center"/>
    </xf>
    <xf numFmtId="49" fontId="29" fillId="25" borderId="0" xfId="73" applyNumberFormat="1" applyFont="1" applyFill="1" applyBorder="1" applyAlignment="1" applyProtection="1">
      <alignment horizontal="left" vertical="center"/>
    </xf>
    <xf numFmtId="0" fontId="29" fillId="25" borderId="0" xfId="76" applyNumberFormat="1" applyFont="1" applyFill="1" applyBorder="1" applyAlignment="1" applyProtection="1">
      <alignment horizontal="left" vertical="center"/>
    </xf>
    <xf numFmtId="164" fontId="26" fillId="0" borderId="0" xfId="73" applyNumberFormat="1" applyFont="1" applyFill="1" applyAlignment="1" applyProtection="1">
      <alignment horizontal="center" vertical="center"/>
      <protection locked="0"/>
    </xf>
    <xf numFmtId="164" fontId="26" fillId="25" borderId="0" xfId="73" applyNumberFormat="1" applyFont="1" applyFill="1" applyAlignment="1" applyProtection="1">
      <alignment horizontal="center" vertical="center"/>
      <protection locked="0"/>
    </xf>
    <xf numFmtId="164" fontId="26" fillId="27" borderId="0" xfId="73" applyNumberFormat="1" applyFont="1" applyFill="1" applyAlignment="1" applyProtection="1">
      <alignment horizontal="center" vertical="center"/>
      <protection locked="0"/>
    </xf>
    <xf numFmtId="164" fontId="145" fillId="27" borderId="0" xfId="73" applyNumberFormat="1" applyFont="1" applyFill="1" applyAlignment="1" applyProtection="1">
      <alignment horizontal="left" vertical="center"/>
      <protection locked="0"/>
    </xf>
    <xf numFmtId="164" fontId="29" fillId="25" borderId="0" xfId="0" applyNumberFormat="1" applyFont="1" applyFill="1" applyBorder="1" applyAlignment="1" applyProtection="1">
      <alignment horizontal="right" vertical="center"/>
    </xf>
    <xf numFmtId="164" fontId="26" fillId="0" borderId="0" xfId="73" applyFont="1" applyFill="1" applyBorder="1" applyAlignment="1">
      <alignment horizontal="center" vertical="center"/>
    </xf>
    <xf numFmtId="170" fontId="26" fillId="0" borderId="0" xfId="73" applyNumberFormat="1" applyFont="1" applyFill="1" applyBorder="1" applyAlignment="1" applyProtection="1">
      <alignment horizontal="center" vertical="center"/>
    </xf>
    <xf numFmtId="164" fontId="26" fillId="0" borderId="0" xfId="73" applyFont="1" applyFill="1" applyBorder="1" applyAlignment="1">
      <alignment vertical="center" wrapText="1"/>
    </xf>
    <xf numFmtId="0" fontId="85" fillId="87" borderId="0" xfId="69" applyFont="1" applyFill="1" applyBorder="1" applyAlignment="1">
      <alignment vertical="center"/>
    </xf>
    <xf numFmtId="20" fontId="85" fillId="87" borderId="0" xfId="69" applyNumberFormat="1" applyFont="1" applyFill="1" applyBorder="1" applyAlignment="1">
      <alignment horizontal="center" vertical="center"/>
    </xf>
    <xf numFmtId="0" fontId="85" fillId="87" borderId="0" xfId="69" applyFont="1" applyFill="1" applyBorder="1" applyAlignment="1">
      <alignment horizontal="center" vertical="center"/>
    </xf>
    <xf numFmtId="0" fontId="146" fillId="0" borderId="0" xfId="0" applyFont="1" applyAlignment="1">
      <alignment horizontal="left" vertical="center" indent="3" readingOrder="1"/>
    </xf>
    <xf numFmtId="0" fontId="0" fillId="0" borderId="0" xfId="0"/>
    <xf numFmtId="0" fontId="0" fillId="0" borderId="0" xfId="0"/>
    <xf numFmtId="0" fontId="19" fillId="27" borderId="21" xfId="0" applyFont="1" applyFill="1" applyBorder="1" applyAlignment="1">
      <alignment vertical="top"/>
    </xf>
    <xf numFmtId="170" fontId="25" fillId="27" borderId="10" xfId="69" applyNumberFormat="1" applyFont="1" applyFill="1" applyBorder="1" applyAlignment="1" applyProtection="1">
      <alignment horizontal="center" vertical="center"/>
    </xf>
    <xf numFmtId="164" fontId="147" fillId="0" borderId="0" xfId="73" applyFont="1" applyBorder="1" applyAlignment="1">
      <alignment horizontal="left" vertical="center"/>
    </xf>
    <xf numFmtId="0" fontId="148" fillId="0" borderId="0" xfId="0" applyFont="1" applyAlignment="1">
      <alignment vertical="center"/>
    </xf>
    <xf numFmtId="0" fontId="0" fillId="0" borderId="0" xfId="0"/>
    <xf numFmtId="164" fontId="29" fillId="74" borderId="0" xfId="75" applyNumberFormat="1" applyFont="1" applyFill="1" applyAlignment="1" applyProtection="1">
      <alignment horizontal="left" vertical="center"/>
      <protection locked="0"/>
    </xf>
    <xf numFmtId="164" fontId="6" fillId="26" borderId="28" xfId="75" applyFont="1" applyFill="1" applyBorder="1" applyAlignment="1">
      <alignment horizontal="left" vertical="center"/>
    </xf>
    <xf numFmtId="0" fontId="31" fillId="30" borderId="0" xfId="0" quotePrefix="1" applyFont="1" applyFill="1" applyAlignment="1">
      <alignment horizontal="center" vertical="center"/>
    </xf>
    <xf numFmtId="164" fontId="26" fillId="25" borderId="0" xfId="73" applyNumberFormat="1" applyFont="1" applyFill="1" applyAlignment="1" applyProtection="1">
      <alignment horizontal="left" vertical="center" wrapText="1"/>
      <protection locked="0"/>
    </xf>
    <xf numFmtId="164" fontId="87" fillId="35" borderId="0" xfId="76" applyFont="1" applyFill="1" applyBorder="1" applyAlignment="1">
      <alignment horizontal="left" vertical="center"/>
    </xf>
    <xf numFmtId="164" fontId="87" fillId="25" borderId="0" xfId="76" applyFont="1" applyFill="1" applyBorder="1" applyAlignment="1">
      <alignment horizontal="left" vertical="center"/>
    </xf>
    <xf numFmtId="0" fontId="84" fillId="64" borderId="0" xfId="69" applyFont="1" applyFill="1" applyBorder="1" applyAlignment="1">
      <alignment vertical="center"/>
    </xf>
    <xf numFmtId="164" fontId="29" fillId="69" borderId="0" xfId="73" applyNumberFormat="1" applyFont="1" applyFill="1" applyAlignment="1" applyProtection="1">
      <alignment horizontal="left" vertical="center"/>
      <protection locked="0"/>
    </xf>
    <xf numFmtId="164" fontId="26" fillId="69" borderId="0" xfId="73" applyNumberFormat="1" applyFont="1" applyFill="1" applyAlignment="1" applyProtection="1">
      <alignment horizontal="left" vertical="center"/>
      <protection locked="0"/>
    </xf>
    <xf numFmtId="164" fontId="29" fillId="69" borderId="0" xfId="73" quotePrefix="1" applyNumberFormat="1" applyFont="1" applyFill="1" applyAlignment="1" applyProtection="1">
      <alignment horizontal="left" vertical="center"/>
      <protection locked="0"/>
    </xf>
    <xf numFmtId="0" fontId="29" fillId="69" borderId="0" xfId="73" applyNumberFormat="1" applyFont="1" applyFill="1" applyAlignment="1" applyProtection="1">
      <alignment horizontal="left" vertical="center"/>
      <protection locked="0"/>
    </xf>
    <xf numFmtId="0" fontId="122" fillId="79" borderId="23" xfId="61" applyFont="1" applyFill="1" applyBorder="1" applyAlignment="1" applyProtection="1">
      <alignment horizontal="center" vertical="center"/>
    </xf>
    <xf numFmtId="164" fontId="26" fillId="0" borderId="10" xfId="73" applyFont="1" applyBorder="1" applyAlignment="1">
      <alignment horizontal="left" vertical="center"/>
    </xf>
    <xf numFmtId="0" fontId="34" fillId="65" borderId="44" xfId="0" quotePrefix="1" applyFont="1" applyFill="1" applyBorder="1" applyAlignment="1">
      <alignment horizontal="center" vertical="center" wrapText="1"/>
    </xf>
    <xf numFmtId="0" fontId="158" fillId="28" borderId="0" xfId="0" applyFont="1" applyFill="1"/>
    <xf numFmtId="0" fontId="158" fillId="28" borderId="0" xfId="0" applyFont="1" applyFill="1" applyBorder="1" applyAlignment="1"/>
    <xf numFmtId="0" fontId="151" fillId="28" borderId="0" xfId="0" applyFont="1" applyFill="1" applyBorder="1" applyAlignment="1">
      <alignment vertical="center" wrapText="1"/>
    </xf>
    <xf numFmtId="164" fontId="159" fillId="0" borderId="0" xfId="61" applyNumberFormat="1" applyFont="1" applyFill="1" applyBorder="1" applyAlignment="1" applyProtection="1">
      <alignment horizontal="left" vertical="center" indent="3"/>
    </xf>
    <xf numFmtId="164" fontId="159" fillId="0" borderId="0" xfId="61" applyNumberFormat="1" applyFont="1" applyFill="1" applyBorder="1" applyAlignment="1" applyProtection="1">
      <alignment horizontal="left" vertical="center" indent="2"/>
    </xf>
    <xf numFmtId="0" fontId="9" fillId="46" borderId="38" xfId="61" applyFill="1" applyBorder="1" applyAlignment="1" applyProtection="1">
      <alignment horizontal="center" vertical="center"/>
    </xf>
    <xf numFmtId="0" fontId="0" fillId="0" borderId="0" xfId="0"/>
    <xf numFmtId="0" fontId="31" fillId="30" borderId="0" xfId="0" applyFont="1" applyFill="1" applyAlignment="1">
      <alignment horizontal="left" vertical="center"/>
    </xf>
    <xf numFmtId="164" fontId="23" fillId="41" borderId="0" xfId="73" applyNumberFormat="1" applyFont="1" applyFill="1" applyBorder="1" applyAlignment="1" applyProtection="1">
      <alignment horizontal="center" vertical="center" wrapText="1"/>
    </xf>
    <xf numFmtId="164" fontId="29" fillId="25" borderId="0" xfId="0" applyNumberFormat="1" applyFont="1" applyFill="1" applyBorder="1" applyAlignment="1" applyProtection="1">
      <alignment horizontal="center" vertical="center" wrapText="1"/>
    </xf>
    <xf numFmtId="0" fontId="129" fillId="0" borderId="0" xfId="0" applyFont="1" applyFill="1" applyBorder="1" applyAlignment="1">
      <alignment horizontal="left" vertical="center"/>
    </xf>
    <xf numFmtId="164" fontId="129" fillId="0" borderId="0" xfId="73" applyFont="1" applyFill="1" applyBorder="1" applyAlignment="1">
      <alignment horizontal="left" vertical="center"/>
    </xf>
    <xf numFmtId="164" fontId="129" fillId="0" borderId="0" xfId="73" applyFont="1" applyFill="1" applyBorder="1" applyAlignment="1">
      <alignment horizontal="center" vertical="center"/>
    </xf>
    <xf numFmtId="0" fontId="129" fillId="0" borderId="0" xfId="0" applyFont="1" applyFill="1" applyAlignment="1">
      <alignment horizontal="left" vertical="center"/>
    </xf>
    <xf numFmtId="170" fontId="129" fillId="0" borderId="0" xfId="0" applyNumberFormat="1" applyFont="1" applyFill="1" applyBorder="1" applyAlignment="1">
      <alignment horizontal="center" vertical="center"/>
    </xf>
    <xf numFmtId="164" fontId="129" fillId="0" borderId="0" xfId="73" applyFont="1" applyFill="1" applyBorder="1" applyAlignment="1">
      <alignment horizontal="right" vertical="center"/>
    </xf>
    <xf numFmtId="0" fontId="162" fillId="30" borderId="0" xfId="77" applyFont="1" applyFill="1" applyAlignment="1">
      <alignment vertical="center"/>
    </xf>
    <xf numFmtId="0" fontId="25" fillId="30" borderId="0" xfId="77" applyFont="1" applyFill="1" applyAlignment="1">
      <alignment horizontal="left" vertical="center"/>
    </xf>
    <xf numFmtId="0" fontId="25" fillId="30" borderId="0" xfId="77" applyFont="1" applyFill="1" applyAlignment="1">
      <alignment vertical="center"/>
    </xf>
    <xf numFmtId="0" fontId="163" fillId="30" borderId="0" xfId="77" applyFont="1" applyFill="1" applyAlignment="1">
      <alignment horizontal="center" vertical="center"/>
    </xf>
    <xf numFmtId="164" fontId="6" fillId="26" borderId="28" xfId="73" applyFont="1" applyFill="1" applyBorder="1" applyAlignment="1">
      <alignment horizontal="left" vertical="center"/>
    </xf>
    <xf numFmtId="0" fontId="8" fillId="27" borderId="0" xfId="77" applyFont="1" applyFill="1" applyBorder="1" applyAlignment="1">
      <alignment vertical="center"/>
    </xf>
    <xf numFmtId="0" fontId="8" fillId="25" borderId="0" xfId="77" applyFont="1" applyFill="1" applyBorder="1" applyAlignment="1">
      <alignment vertical="center"/>
    </xf>
    <xf numFmtId="0" fontId="26" fillId="25" borderId="0" xfId="77" applyFont="1" applyFill="1" applyAlignment="1" applyProtection="1">
      <alignment vertical="center" wrapText="1"/>
      <protection locked="0"/>
    </xf>
    <xf numFmtId="0" fontId="8" fillId="0" borderId="0" xfId="77" applyFont="1" applyFill="1" applyBorder="1" applyAlignment="1">
      <alignment vertical="center"/>
    </xf>
    <xf numFmtId="0" fontId="26" fillId="0" borderId="0" xfId="77" applyFont="1" applyFill="1" applyBorder="1" applyAlignment="1">
      <alignment vertical="center"/>
    </xf>
    <xf numFmtId="0" fontId="26" fillId="0" borderId="0" xfId="77" applyFont="1" applyFill="1" applyBorder="1" applyAlignment="1">
      <alignment horizontal="center" vertical="center"/>
    </xf>
    <xf numFmtId="0" fontId="79" fillId="65" borderId="0" xfId="77" applyFont="1" applyFill="1" applyBorder="1" applyAlignment="1">
      <alignment vertical="center"/>
    </xf>
    <xf numFmtId="164" fontId="6" fillId="26" borderId="0" xfId="73" applyFont="1" applyFill="1" applyBorder="1" applyAlignment="1">
      <alignment horizontal="left" vertical="center"/>
    </xf>
    <xf numFmtId="0" fontId="6" fillId="64" borderId="0" xfId="0" applyFont="1" applyFill="1" applyBorder="1" applyAlignment="1">
      <alignment vertical="center"/>
    </xf>
    <xf numFmtId="164" fontId="161" fillId="39" borderId="0" xfId="107" applyFont="1" applyFill="1" applyBorder="1" applyAlignment="1">
      <alignment vertical="center"/>
    </xf>
    <xf numFmtId="164" fontId="161" fillId="35" borderId="0" xfId="107" applyFont="1" applyFill="1" applyBorder="1" applyAlignment="1">
      <alignment vertical="center"/>
    </xf>
    <xf numFmtId="0" fontId="161" fillId="27" borderId="0" xfId="69" applyFont="1" applyFill="1" applyAlignment="1">
      <alignment wrapText="1"/>
    </xf>
    <xf numFmtId="0" fontId="161" fillId="25" borderId="0" xfId="69" applyFont="1" applyFill="1" applyAlignment="1">
      <alignment wrapText="1"/>
    </xf>
    <xf numFmtId="18" fontId="161" fillId="25" borderId="0" xfId="107" applyNumberFormat="1" applyFont="1" applyFill="1" applyBorder="1" applyAlignment="1">
      <alignment vertical="center"/>
    </xf>
    <xf numFmtId="164" fontId="161" fillId="25" borderId="0" xfId="107" applyFont="1" applyFill="1" applyBorder="1" applyAlignment="1">
      <alignment vertical="center" wrapText="1"/>
    </xf>
    <xf numFmtId="164" fontId="161" fillId="25" borderId="0" xfId="107" applyFont="1" applyFill="1" applyBorder="1" applyAlignment="1">
      <alignment horizontal="left" vertical="center"/>
    </xf>
    <xf numFmtId="164" fontId="161" fillId="25" borderId="0" xfId="107" applyFont="1" applyFill="1" applyBorder="1" applyAlignment="1">
      <alignment vertical="center"/>
    </xf>
    <xf numFmtId="164" fontId="161" fillId="26" borderId="28" xfId="107" applyFont="1" applyFill="1" applyBorder="1" applyAlignment="1">
      <alignment horizontal="left" vertical="center"/>
    </xf>
    <xf numFmtId="164" fontId="29" fillId="64" borderId="0" xfId="0" applyNumberFormat="1" applyFont="1" applyFill="1" applyBorder="1" applyAlignment="1" applyProtection="1">
      <alignment horizontal="left" vertical="center" wrapText="1"/>
    </xf>
    <xf numFmtId="169" fontId="31" fillId="30" borderId="0" xfId="98" quotePrefix="1" applyFont="1" applyFill="1" applyAlignment="1">
      <alignment horizontal="center" vertical="center"/>
    </xf>
    <xf numFmtId="169" fontId="8" fillId="27" borderId="0" xfId="98" applyFont="1" applyFill="1" applyBorder="1" applyAlignment="1">
      <alignment vertical="center"/>
    </xf>
    <xf numFmtId="169" fontId="8" fillId="25" borderId="0" xfId="98" applyFont="1" applyFill="1" applyBorder="1" applyAlignment="1">
      <alignment vertical="center"/>
    </xf>
    <xf numFmtId="169" fontId="25" fillId="30" borderId="0" xfId="98" applyFont="1" applyFill="1" applyAlignment="1">
      <alignment horizontal="left" vertical="center"/>
    </xf>
    <xf numFmtId="169" fontId="25" fillId="30" borderId="0" xfId="98" applyFont="1" applyFill="1" applyAlignment="1">
      <alignment vertical="center"/>
    </xf>
    <xf numFmtId="169" fontId="8" fillId="0" borderId="0" xfId="98" applyFont="1" applyFill="1" applyBorder="1" applyAlignment="1">
      <alignment vertical="center"/>
    </xf>
    <xf numFmtId="20" fontId="25" fillId="30" borderId="0" xfId="98" applyNumberFormat="1" applyFont="1" applyFill="1" applyAlignment="1">
      <alignment horizontal="center" vertical="center"/>
    </xf>
    <xf numFmtId="169" fontId="6" fillId="30" borderId="0" xfId="98" applyFill="1" applyAlignment="1">
      <alignment vertical="center"/>
    </xf>
    <xf numFmtId="164" fontId="26" fillId="27" borderId="0" xfId="75" applyFont="1" applyFill="1" applyAlignment="1" applyProtection="1">
      <alignment vertical="center"/>
      <protection locked="0"/>
    </xf>
    <xf numFmtId="164" fontId="29" fillId="27" borderId="0" xfId="75" applyNumberFormat="1" applyFont="1" applyFill="1" applyAlignment="1" applyProtection="1">
      <alignment horizontal="left" vertical="center"/>
      <protection locked="0"/>
    </xf>
    <xf numFmtId="164" fontId="26" fillId="27" borderId="0" xfId="75" applyNumberFormat="1" applyFont="1" applyFill="1" applyAlignment="1" applyProtection="1">
      <alignment vertical="center"/>
      <protection locked="0"/>
    </xf>
    <xf numFmtId="20" fontId="26" fillId="27" borderId="0" xfId="75" applyNumberFormat="1" applyFont="1" applyFill="1" applyAlignment="1" applyProtection="1">
      <alignment horizontal="center" vertical="center"/>
      <protection locked="0"/>
    </xf>
    <xf numFmtId="164" fontId="26" fillId="25" borderId="0" xfId="75" applyFont="1" applyFill="1" applyAlignment="1" applyProtection="1">
      <alignment vertical="center"/>
      <protection locked="0"/>
    </xf>
    <xf numFmtId="164" fontId="29" fillId="25" borderId="0" xfId="75" applyNumberFormat="1" applyFont="1" applyFill="1" applyAlignment="1" applyProtection="1">
      <alignment horizontal="left" vertical="center"/>
      <protection locked="0"/>
    </xf>
    <xf numFmtId="164" fontId="26" fillId="25" borderId="0" xfId="75" applyNumberFormat="1" applyFont="1" applyFill="1" applyAlignment="1" applyProtection="1">
      <alignment vertical="center"/>
      <protection locked="0"/>
    </xf>
    <xf numFmtId="20" fontId="26" fillId="25" borderId="0" xfId="75" applyNumberFormat="1" applyFont="1" applyFill="1" applyAlignment="1" applyProtection="1">
      <alignment horizontal="center" vertical="center"/>
      <protection locked="0"/>
    </xf>
    <xf numFmtId="164" fontId="26" fillId="0" borderId="0" xfId="75" applyFont="1" applyFill="1" applyAlignment="1" applyProtection="1">
      <alignment vertical="center"/>
      <protection locked="0"/>
    </xf>
    <xf numFmtId="164" fontId="26" fillId="0" borderId="0" xfId="75" applyNumberFormat="1" applyFont="1" applyFill="1" applyAlignment="1" applyProtection="1">
      <alignment horizontal="left" vertical="center"/>
      <protection locked="0"/>
    </xf>
    <xf numFmtId="164" fontId="29" fillId="0" borderId="0" xfId="75" applyNumberFormat="1" applyFont="1" applyFill="1" applyAlignment="1" applyProtection="1">
      <alignment horizontal="left" vertical="center"/>
      <protection locked="0"/>
    </xf>
    <xf numFmtId="164" fontId="26" fillId="0" borderId="0" xfId="75" applyNumberFormat="1" applyFont="1" applyFill="1" applyAlignment="1" applyProtection="1">
      <alignment vertical="center"/>
      <protection locked="0"/>
    </xf>
    <xf numFmtId="20" fontId="26" fillId="0" borderId="0" xfId="75" applyNumberFormat="1" applyFont="1" applyFill="1" applyAlignment="1" applyProtection="1">
      <alignment horizontal="center" vertical="center"/>
      <protection locked="0"/>
    </xf>
    <xf numFmtId="164" fontId="29" fillId="25" borderId="0" xfId="75" quotePrefix="1" applyNumberFormat="1" applyFont="1" applyFill="1" applyAlignment="1" applyProtection="1">
      <alignment horizontal="left" vertical="center"/>
      <protection locked="0"/>
    </xf>
    <xf numFmtId="164" fontId="26" fillId="25" borderId="0" xfId="75" applyNumberFormat="1" applyFont="1" applyFill="1" applyAlignment="1" applyProtection="1">
      <alignment horizontal="left" vertical="center"/>
      <protection locked="0"/>
    </xf>
    <xf numFmtId="164" fontId="26" fillId="0" borderId="0" xfId="75" quotePrefix="1" applyNumberFormat="1" applyFont="1" applyFill="1" applyAlignment="1" applyProtection="1">
      <alignment horizontal="left" vertical="center"/>
      <protection locked="0"/>
    </xf>
    <xf numFmtId="164" fontId="26" fillId="25" borderId="0" xfId="75" applyFont="1" applyFill="1" applyAlignment="1" applyProtection="1">
      <alignment horizontal="left" vertical="center"/>
      <protection locked="0"/>
    </xf>
    <xf numFmtId="164" fontId="26" fillId="0" borderId="0" xfId="75" applyFont="1" applyFill="1" applyAlignment="1" applyProtection="1">
      <alignment horizontal="left" vertical="center"/>
      <protection locked="0"/>
    </xf>
    <xf numFmtId="164" fontId="29" fillId="0" borderId="0" xfId="75" quotePrefix="1" applyNumberFormat="1" applyFont="1" applyFill="1" applyAlignment="1" applyProtection="1">
      <alignment horizontal="left" vertical="center"/>
      <protection locked="0"/>
    </xf>
    <xf numFmtId="164" fontId="87" fillId="35" borderId="0" xfId="102" applyNumberFormat="1" applyFont="1" applyFill="1" applyBorder="1" applyAlignment="1">
      <alignment horizontal="left" vertical="center"/>
    </xf>
    <xf numFmtId="0" fontId="87" fillId="35" borderId="0" xfId="102" applyNumberFormat="1" applyFont="1" applyFill="1" applyBorder="1" applyAlignment="1">
      <alignment horizontal="center" vertical="center"/>
    </xf>
    <xf numFmtId="164" fontId="29" fillId="35" borderId="0" xfId="75" applyNumberFormat="1" applyFont="1" applyFill="1" applyBorder="1" applyAlignment="1" applyProtection="1">
      <alignment horizontal="left" vertical="center"/>
    </xf>
    <xf numFmtId="164" fontId="26" fillId="35" borderId="0" xfId="75" applyFont="1" applyFill="1" applyBorder="1" applyAlignment="1">
      <alignment vertical="center"/>
    </xf>
    <xf numFmtId="0" fontId="85" fillId="27" borderId="0" xfId="78" applyFont="1" applyFill="1" applyBorder="1" applyAlignment="1">
      <alignment vertical="center"/>
    </xf>
    <xf numFmtId="170" fontId="85" fillId="27" borderId="0" xfId="78" applyNumberFormat="1" applyFont="1" applyFill="1" applyBorder="1" applyAlignment="1">
      <alignment horizontal="center" vertical="center"/>
    </xf>
    <xf numFmtId="164" fontId="87" fillId="25" borderId="0" xfId="102" applyNumberFormat="1" applyFont="1" applyFill="1" applyBorder="1" applyAlignment="1">
      <alignment horizontal="left" vertical="center"/>
    </xf>
    <xf numFmtId="0" fontId="29" fillId="25" borderId="0" xfId="102" applyNumberFormat="1" applyFont="1" applyFill="1" applyBorder="1" applyAlignment="1" applyProtection="1">
      <alignment horizontal="left" vertical="center"/>
    </xf>
    <xf numFmtId="164" fontId="26" fillId="25" borderId="0" xfId="75" applyFont="1" applyFill="1" applyBorder="1" applyAlignment="1">
      <alignment vertical="center"/>
    </xf>
    <xf numFmtId="0" fontId="85" fillId="25" borderId="0" xfId="78" applyFont="1" applyFill="1" applyBorder="1" applyAlignment="1">
      <alignment vertical="center"/>
    </xf>
    <xf numFmtId="170" fontId="85" fillId="25" borderId="0" xfId="78" applyNumberFormat="1" applyFont="1" applyFill="1" applyBorder="1" applyAlignment="1">
      <alignment horizontal="center" vertical="center"/>
    </xf>
    <xf numFmtId="0" fontId="29" fillId="35" borderId="0" xfId="102" applyNumberFormat="1" applyFont="1" applyFill="1" applyBorder="1" applyAlignment="1" applyProtection="1">
      <alignment horizontal="left" vertical="center"/>
    </xf>
    <xf numFmtId="164" fontId="6" fillId="35" borderId="0" xfId="75" applyFont="1" applyFill="1" applyBorder="1" applyAlignment="1">
      <alignment vertical="center"/>
    </xf>
    <xf numFmtId="164" fontId="6" fillId="25" borderId="0" xfId="75" applyFont="1" applyFill="1" applyBorder="1" applyAlignment="1">
      <alignment vertical="center"/>
    </xf>
    <xf numFmtId="0" fontId="15" fillId="25" borderId="0" xfId="78" applyFont="1" applyFill="1" applyBorder="1" applyAlignment="1">
      <alignment vertical="center"/>
    </xf>
    <xf numFmtId="0" fontId="25" fillId="26" borderId="0" xfId="78" applyFont="1" applyFill="1" applyBorder="1" applyAlignment="1">
      <alignment vertical="center"/>
    </xf>
    <xf numFmtId="164" fontId="6" fillId="26" borderId="0" xfId="75" applyFont="1" applyFill="1" applyBorder="1" applyAlignment="1">
      <alignment horizontal="left" vertical="center"/>
    </xf>
    <xf numFmtId="169" fontId="31" fillId="30" borderId="0" xfId="98" quotePrefix="1" applyFont="1" applyFill="1" applyAlignment="1">
      <alignment horizontal="left" vertical="center"/>
    </xf>
    <xf numFmtId="20" fontId="128" fillId="65" borderId="0" xfId="104" applyNumberFormat="1" applyFont="1" applyFill="1" applyAlignment="1" applyProtection="1">
      <alignment horizontal="center" vertical="center"/>
      <protection locked="0"/>
    </xf>
    <xf numFmtId="0" fontId="164" fillId="67" borderId="0" xfId="0" applyFont="1" applyFill="1" applyBorder="1" applyAlignment="1">
      <alignment vertical="center"/>
    </xf>
    <xf numFmtId="164" fontId="165" fillId="64" borderId="0" xfId="73" applyFont="1" applyFill="1" applyBorder="1" applyAlignment="1">
      <alignment vertical="center"/>
    </xf>
    <xf numFmtId="164" fontId="26" fillId="25" borderId="0" xfId="73" applyNumberFormat="1" applyFont="1" applyFill="1" applyBorder="1" applyAlignment="1" applyProtection="1">
      <alignment horizontal="left" vertical="center"/>
    </xf>
    <xf numFmtId="164" fontId="26" fillId="25" borderId="0" xfId="73" applyNumberFormat="1" applyFont="1" applyFill="1" applyBorder="1" applyAlignment="1" applyProtection="1">
      <alignment horizontal="center" vertical="center"/>
    </xf>
    <xf numFmtId="0" fontId="26" fillId="64" borderId="0" xfId="0" applyFont="1" applyFill="1" applyBorder="1"/>
    <xf numFmtId="0" fontId="26" fillId="64" borderId="0" xfId="0" applyFont="1" applyFill="1" applyBorder="1" applyAlignment="1">
      <alignment horizontal="left"/>
    </xf>
    <xf numFmtId="0" fontId="26" fillId="64" borderId="0" xfId="0" applyFont="1" applyFill="1" applyBorder="1" applyAlignment="1">
      <alignment horizontal="center"/>
    </xf>
    <xf numFmtId="164" fontId="161" fillId="26" borderId="28" xfId="75" applyFont="1" applyFill="1" applyBorder="1" applyAlignment="1">
      <alignment horizontal="left" vertical="center"/>
    </xf>
    <xf numFmtId="164" fontId="161" fillId="25" borderId="0" xfId="75" applyFont="1" applyFill="1" applyBorder="1" applyAlignment="1">
      <alignment horizontal="left" vertical="center"/>
    </xf>
    <xf numFmtId="0" fontId="161" fillId="25" borderId="0" xfId="69" applyFont="1" applyFill="1"/>
    <xf numFmtId="0" fontId="29" fillId="74" borderId="0" xfId="73" quotePrefix="1" applyNumberFormat="1" applyFont="1" applyFill="1" applyBorder="1" applyAlignment="1" applyProtection="1">
      <alignment horizontal="left" vertical="center"/>
      <protection locked="0"/>
    </xf>
    <xf numFmtId="20" fontId="26" fillId="74" borderId="0" xfId="73" applyNumberFormat="1" applyFont="1" applyFill="1" applyBorder="1" applyAlignment="1" applyProtection="1">
      <alignment horizontal="center" vertical="center"/>
      <protection locked="0"/>
    </xf>
    <xf numFmtId="0" fontId="6" fillId="74" borderId="0" xfId="69" applyFill="1" applyBorder="1"/>
    <xf numFmtId="164" fontId="23" fillId="64" borderId="63" xfId="73" applyFont="1" applyFill="1" applyBorder="1" applyAlignment="1">
      <alignment horizontal="center" vertical="center"/>
    </xf>
    <xf numFmtId="0" fontId="69" fillId="79" borderId="0" xfId="0" applyFont="1" applyFill="1" applyBorder="1"/>
    <xf numFmtId="17" fontId="122" fillId="79" borderId="0" xfId="0" quotePrefix="1" applyNumberFormat="1" applyFont="1" applyFill="1" applyBorder="1" applyAlignment="1">
      <alignment horizontal="center" vertical="center"/>
    </xf>
    <xf numFmtId="0" fontId="0" fillId="79" borderId="0" xfId="0" applyFill="1" applyBorder="1" applyAlignment="1">
      <alignment vertical="center"/>
    </xf>
    <xf numFmtId="0" fontId="28" fillId="79" borderId="0" xfId="63" applyFont="1" applyFill="1" applyAlignment="1" applyProtection="1">
      <alignment vertical="center"/>
    </xf>
    <xf numFmtId="0" fontId="84" fillId="79" borderId="0" xfId="69" applyFont="1" applyFill="1" applyBorder="1" applyAlignment="1">
      <alignment horizontal="left" vertical="center"/>
    </xf>
    <xf numFmtId="0" fontId="84" fillId="79" borderId="0" xfId="69" applyFont="1" applyFill="1" applyBorder="1" applyAlignment="1">
      <alignment vertical="center"/>
    </xf>
    <xf numFmtId="0" fontId="84" fillId="79" borderId="0" xfId="69" applyFont="1" applyFill="1" applyBorder="1" applyAlignment="1">
      <alignment horizontal="center" vertical="center"/>
    </xf>
    <xf numFmtId="18" fontId="84" fillId="79" borderId="0" xfId="69" applyNumberFormat="1" applyFont="1" applyFill="1" applyBorder="1" applyAlignment="1">
      <alignment vertical="center"/>
    </xf>
    <xf numFmtId="0" fontId="0" fillId="0" borderId="0" xfId="0"/>
    <xf numFmtId="0" fontId="46" fillId="0" borderId="0" xfId="61" applyFont="1" applyFill="1" applyBorder="1" applyAlignment="1" applyProtection="1">
      <alignment horizontal="center" vertical="center" wrapText="1"/>
    </xf>
    <xf numFmtId="0" fontId="37" fillId="27" borderId="24" xfId="0" applyFont="1" applyFill="1" applyBorder="1" applyAlignment="1">
      <alignment horizontal="center" vertical="center"/>
    </xf>
    <xf numFmtId="0" fontId="166" fillId="0" borderId="0" xfId="0" applyFont="1" applyAlignment="1">
      <alignment wrapText="1"/>
    </xf>
    <xf numFmtId="0" fontId="33" fillId="69" borderId="85" xfId="0" applyFont="1" applyFill="1" applyBorder="1" applyAlignment="1">
      <alignment vertical="center"/>
    </xf>
    <xf numFmtId="0" fontId="33" fillId="69" borderId="28" xfId="0" applyFont="1" applyFill="1" applyBorder="1" applyAlignment="1">
      <alignment vertical="center"/>
    </xf>
    <xf numFmtId="0" fontId="33" fillId="69" borderId="86" xfId="0" applyFont="1" applyFill="1" applyBorder="1" applyAlignment="1">
      <alignment vertical="center"/>
    </xf>
    <xf numFmtId="0" fontId="166" fillId="0" borderId="0" xfId="69" applyFont="1" applyFill="1" applyBorder="1" applyAlignment="1">
      <alignment horizontal="left" vertical="center"/>
    </xf>
    <xf numFmtId="164" fontId="166" fillId="0" borderId="0" xfId="76" applyFont="1" applyFill="1" applyBorder="1" applyAlignment="1">
      <alignment horizontal="center" vertical="center"/>
    </xf>
    <xf numFmtId="0" fontId="166" fillId="0" borderId="0" xfId="69" applyFont="1" applyFill="1" applyBorder="1" applyAlignment="1">
      <alignment vertical="center"/>
    </xf>
    <xf numFmtId="164" fontId="166" fillId="0" borderId="0" xfId="73" applyNumberFormat="1" applyFont="1" applyFill="1" applyBorder="1" applyAlignment="1" applyProtection="1">
      <alignment horizontal="right" vertical="center"/>
    </xf>
    <xf numFmtId="0" fontId="122" fillId="61" borderId="0" xfId="61" applyFont="1" applyFill="1" applyBorder="1" applyAlignment="1" applyProtection="1">
      <alignment horizontal="center" vertical="center" wrapText="1"/>
    </xf>
    <xf numFmtId="0" fontId="122" fillId="61" borderId="10" xfId="61" applyFont="1" applyFill="1" applyBorder="1" applyAlignment="1" applyProtection="1">
      <alignment horizontal="center" vertical="center"/>
    </xf>
    <xf numFmtId="0" fontId="32" fillId="31" borderId="51" xfId="0" applyFont="1" applyFill="1"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52" fillId="0" borderId="0" xfId="0" applyFont="1" applyBorder="1" applyAlignment="1">
      <alignment horizontal="left" vertical="top" wrapText="1"/>
    </xf>
    <xf numFmtId="0" fontId="52" fillId="0" borderId="0" xfId="0" applyFont="1" applyBorder="1" applyAlignment="1">
      <alignment horizontal="justify" vertical="top" wrapText="1"/>
    </xf>
    <xf numFmtId="0" fontId="141" fillId="0" borderId="11" xfId="0" applyFont="1" applyBorder="1" applyAlignment="1">
      <alignment horizontal="left" vertical="center" wrapText="1" readingOrder="1"/>
    </xf>
    <xf numFmtId="0" fontId="0" fillId="0" borderId="11" xfId="0" applyBorder="1" applyAlignment="1">
      <alignment horizontal="left" vertical="center" wrapText="1" readingOrder="1"/>
    </xf>
    <xf numFmtId="0" fontId="0" fillId="0" borderId="0" xfId="0" applyBorder="1" applyAlignment="1">
      <alignment horizontal="left" vertical="center" wrapText="1" readingOrder="1"/>
    </xf>
    <xf numFmtId="0" fontId="0" fillId="0" borderId="0" xfId="0" applyAlignment="1">
      <alignment vertical="center" wrapText="1" readingOrder="1"/>
    </xf>
    <xf numFmtId="0" fontId="6" fillId="0" borderId="0" xfId="0" applyFont="1"/>
    <xf numFmtId="44" fontId="59" fillId="29" borderId="32" xfId="52" applyFont="1" applyFill="1" applyBorder="1" applyAlignment="1">
      <alignment horizontal="center" vertical="center"/>
    </xf>
    <xf numFmtId="44" fontId="59" fillId="29" borderId="11" xfId="52" applyFont="1" applyFill="1" applyBorder="1" applyAlignment="1">
      <alignment horizontal="center" vertical="center"/>
    </xf>
    <xf numFmtId="44" fontId="59" fillId="29" borderId="33" xfId="52" applyFont="1" applyFill="1" applyBorder="1" applyAlignment="1">
      <alignment horizontal="center" vertical="center"/>
    </xf>
    <xf numFmtId="44" fontId="59" fillId="29" borderId="28" xfId="52" applyFont="1" applyFill="1" applyBorder="1" applyAlignment="1">
      <alignment horizontal="center" vertical="center"/>
    </xf>
    <xf numFmtId="44" fontId="59" fillId="29" borderId="0" xfId="52" applyFont="1" applyFill="1" applyBorder="1" applyAlignment="1">
      <alignment horizontal="center" vertical="center"/>
    </xf>
    <xf numFmtId="44" fontId="59" fillId="29" borderId="19" xfId="52" applyFont="1" applyFill="1" applyBorder="1" applyAlignment="1">
      <alignment horizontal="center" vertical="center"/>
    </xf>
    <xf numFmtId="44" fontId="59" fillId="29" borderId="29" xfId="52" applyFont="1" applyFill="1" applyBorder="1" applyAlignment="1">
      <alignment horizontal="center" vertical="center"/>
    </xf>
    <xf numFmtId="44" fontId="59" fillId="29" borderId="10" xfId="52" applyFont="1" applyFill="1" applyBorder="1" applyAlignment="1">
      <alignment horizontal="center" vertical="center"/>
    </xf>
    <xf numFmtId="44" fontId="59" fillId="29" borderId="20" xfId="52" applyFont="1" applyFill="1" applyBorder="1" applyAlignment="1">
      <alignment horizontal="center" vertical="center"/>
    </xf>
    <xf numFmtId="0" fontId="7" fillId="27" borderId="0" xfId="0" applyFont="1" applyFill="1" applyAlignment="1">
      <alignment horizontal="center" vertical="center" wrapText="1"/>
    </xf>
    <xf numFmtId="0" fontId="7" fillId="27" borderId="0" xfId="0" applyFont="1" applyFill="1" applyAlignment="1">
      <alignment horizontal="center" vertical="center"/>
    </xf>
    <xf numFmtId="0" fontId="60" fillId="27" borderId="0" xfId="61" applyFont="1" applyFill="1" applyAlignment="1" applyProtection="1">
      <alignment horizontal="center" vertical="center"/>
    </xf>
    <xf numFmtId="0" fontId="58" fillId="27" borderId="0" xfId="0" applyFont="1" applyFill="1" applyAlignment="1">
      <alignment horizontal="center" vertical="center"/>
    </xf>
    <xf numFmtId="0" fontId="63" fillId="0" borderId="0" xfId="61" applyFont="1" applyBorder="1" applyAlignment="1" applyProtection="1">
      <alignment horizontal="center"/>
    </xf>
    <xf numFmtId="0" fontId="0" fillId="0" borderId="0" xfId="0" applyAlignment="1">
      <alignment horizontal="center" vertical="center"/>
    </xf>
    <xf numFmtId="0" fontId="142" fillId="0" borderId="0" xfId="0" applyFont="1" applyAlignment="1">
      <alignment horizontal="center" vertical="center"/>
    </xf>
    <xf numFmtId="0" fontId="74" fillId="0" borderId="0" xfId="0" applyFont="1" applyAlignment="1">
      <alignment horizontal="center" wrapText="1"/>
    </xf>
    <xf numFmtId="0" fontId="74" fillId="0" borderId="0" xfId="0" applyFont="1" applyAlignment="1">
      <alignment wrapText="1"/>
    </xf>
    <xf numFmtId="0" fontId="0" fillId="0" borderId="0" xfId="0"/>
    <xf numFmtId="0" fontId="21" fillId="30" borderId="10" xfId="0" applyFont="1" applyFill="1" applyBorder="1" applyAlignment="1">
      <alignment horizontal="center" vertical="center"/>
    </xf>
    <xf numFmtId="0" fontId="21" fillId="30" borderId="20" xfId="0" applyFont="1" applyFill="1" applyBorder="1" applyAlignment="1">
      <alignment horizontal="center" vertical="center"/>
    </xf>
    <xf numFmtId="0" fontId="37" fillId="54" borderId="45" xfId="0" applyFont="1" applyFill="1" applyBorder="1" applyAlignment="1">
      <alignment horizontal="center" vertical="center" wrapText="1"/>
    </xf>
    <xf numFmtId="0" fontId="37" fillId="54" borderId="30" xfId="0" applyFont="1" applyFill="1" applyBorder="1" applyAlignment="1">
      <alignment horizontal="center" vertical="center" wrapText="1"/>
    </xf>
    <xf numFmtId="0" fontId="37" fillId="54" borderId="72" xfId="0" applyFont="1" applyFill="1" applyBorder="1" applyAlignment="1">
      <alignment horizontal="center" vertical="center" wrapText="1"/>
    </xf>
    <xf numFmtId="0" fontId="20" fillId="52" borderId="23" xfId="61" applyFont="1" applyFill="1" applyBorder="1" applyAlignment="1" applyProtection="1">
      <alignment horizontal="center" vertical="center" wrapText="1"/>
    </xf>
    <xf numFmtId="0" fontId="20" fillId="52" borderId="64" xfId="61" applyFont="1" applyFill="1" applyBorder="1" applyAlignment="1" applyProtection="1">
      <alignment horizontal="center" vertical="center" wrapText="1"/>
    </xf>
    <xf numFmtId="0" fontId="20" fillId="52" borderId="65" xfId="61" applyFont="1" applyFill="1" applyBorder="1" applyAlignment="1" applyProtection="1">
      <alignment horizontal="center" vertical="center" wrapText="1"/>
    </xf>
    <xf numFmtId="0" fontId="152" fillId="88" borderId="23" xfId="61" applyFont="1" applyFill="1" applyBorder="1" applyAlignment="1" applyProtection="1">
      <alignment horizontal="center" vertical="center" wrapText="1"/>
    </xf>
    <xf numFmtId="0" fontId="152" fillId="88" borderId="64" xfId="61" applyFont="1" applyFill="1" applyBorder="1" applyAlignment="1" applyProtection="1">
      <alignment horizontal="center" vertical="center" wrapText="1"/>
    </xf>
    <xf numFmtId="0" fontId="152" fillId="88" borderId="49" xfId="61" applyFont="1" applyFill="1" applyBorder="1" applyAlignment="1" applyProtection="1">
      <alignment horizontal="center" vertical="center" wrapText="1"/>
    </xf>
    <xf numFmtId="0" fontId="40" fillId="45" borderId="33" xfId="61" applyFont="1" applyFill="1" applyBorder="1" applyAlignment="1" applyProtection="1">
      <alignment horizontal="center" vertical="center" wrapText="1"/>
    </xf>
    <xf numFmtId="0" fontId="40" fillId="45" borderId="19" xfId="61" applyFont="1" applyFill="1" applyBorder="1" applyAlignment="1" applyProtection="1">
      <alignment horizontal="center" vertical="center" wrapText="1"/>
    </xf>
    <xf numFmtId="0" fontId="40" fillId="45" borderId="20" xfId="61" applyFont="1" applyFill="1" applyBorder="1" applyAlignment="1" applyProtection="1">
      <alignment horizontal="center" vertical="center" wrapText="1"/>
    </xf>
    <xf numFmtId="0" fontId="151" fillId="33" borderId="23" xfId="61" applyFont="1" applyFill="1" applyBorder="1" applyAlignment="1" applyProtection="1">
      <alignment horizontal="center" vertical="center" wrapText="1"/>
    </xf>
    <xf numFmtId="0" fontId="151" fillId="33" borderId="64" xfId="61" applyFont="1" applyFill="1" applyBorder="1" applyAlignment="1" applyProtection="1">
      <alignment horizontal="center" vertical="center" wrapText="1"/>
    </xf>
    <xf numFmtId="0" fontId="151" fillId="33" borderId="49" xfId="61" applyFont="1" applyFill="1" applyBorder="1" applyAlignment="1" applyProtection="1">
      <alignment horizontal="center" vertical="center" wrapText="1"/>
    </xf>
    <xf numFmtId="0" fontId="20" fillId="76" borderId="21" xfId="61" applyFont="1" applyFill="1" applyBorder="1" applyAlignment="1" applyProtection="1">
      <alignment horizontal="center" vertical="center" wrapText="1"/>
    </xf>
    <xf numFmtId="0" fontId="22" fillId="30" borderId="0" xfId="0" applyFont="1" applyFill="1" applyBorder="1" applyAlignment="1">
      <alignment horizontal="center" vertical="center"/>
    </xf>
    <xf numFmtId="0" fontId="22" fillId="30" borderId="19" xfId="0" applyFont="1" applyFill="1" applyBorder="1" applyAlignment="1">
      <alignment horizontal="center" vertical="center"/>
    </xf>
    <xf numFmtId="0" fontId="35" fillId="46" borderId="44" xfId="0" applyFont="1" applyFill="1" applyBorder="1" applyAlignment="1">
      <alignment horizontal="center" vertical="center" wrapText="1"/>
    </xf>
    <xf numFmtId="0" fontId="35" fillId="46" borderId="11" xfId="0" applyFont="1" applyFill="1" applyBorder="1" applyAlignment="1">
      <alignment horizontal="center" vertical="center" wrapText="1"/>
    </xf>
    <xf numFmtId="0" fontId="35" fillId="46" borderId="73" xfId="0" applyFont="1" applyFill="1" applyBorder="1" applyAlignment="1">
      <alignment horizontal="center" vertical="center" wrapText="1"/>
    </xf>
    <xf numFmtId="0" fontId="35" fillId="46" borderId="25" xfId="0" applyFont="1" applyFill="1" applyBorder="1" applyAlignment="1">
      <alignment horizontal="center" vertical="center" wrapText="1"/>
    </xf>
    <xf numFmtId="0" fontId="35" fillId="46" borderId="12" xfId="0" applyFont="1" applyFill="1" applyBorder="1" applyAlignment="1">
      <alignment horizontal="center" vertical="center" wrapText="1"/>
    </xf>
    <xf numFmtId="0" fontId="35" fillId="46" borderId="26" xfId="0" applyFont="1" applyFill="1" applyBorder="1" applyAlignment="1">
      <alignment horizontal="center" vertical="center" wrapText="1"/>
    </xf>
    <xf numFmtId="0" fontId="36" fillId="26" borderId="18" xfId="0" applyFont="1" applyFill="1" applyBorder="1" applyAlignment="1">
      <alignment horizontal="center" vertical="center" wrapText="1"/>
    </xf>
    <xf numFmtId="0" fontId="36" fillId="26" borderId="27" xfId="0" applyFont="1" applyFill="1" applyBorder="1" applyAlignment="1">
      <alignment horizontal="center" vertical="center" wrapText="1"/>
    </xf>
    <xf numFmtId="0" fontId="36" fillId="26" borderId="13" xfId="0" applyFont="1" applyFill="1" applyBorder="1" applyAlignment="1">
      <alignment horizontal="center" vertical="center" wrapText="1"/>
    </xf>
    <xf numFmtId="0" fontId="36" fillId="26" borderId="35" xfId="0" applyFont="1" applyFill="1" applyBorder="1" applyAlignment="1">
      <alignment horizontal="center" vertical="center" wrapText="1"/>
    </xf>
    <xf numFmtId="0" fontId="36" fillId="26" borderId="10" xfId="0" applyFont="1" applyFill="1" applyBorder="1" applyAlignment="1">
      <alignment horizontal="center" vertical="center" wrapText="1"/>
    </xf>
    <xf numFmtId="0" fontId="36" fillId="26" borderId="34" xfId="0" applyFont="1" applyFill="1" applyBorder="1" applyAlignment="1">
      <alignment horizontal="center" vertical="center" wrapText="1"/>
    </xf>
    <xf numFmtId="0" fontId="95" fillId="30" borderId="18" xfId="0" applyFont="1" applyFill="1" applyBorder="1" applyAlignment="1">
      <alignment horizontal="center" vertical="center" wrapText="1"/>
    </xf>
    <xf numFmtId="0" fontId="95" fillId="30" borderId="27" xfId="0" applyFont="1" applyFill="1" applyBorder="1" applyAlignment="1">
      <alignment horizontal="center" vertical="center" wrapText="1"/>
    </xf>
    <xf numFmtId="0" fontId="95" fillId="30" borderId="13" xfId="0" applyFont="1" applyFill="1" applyBorder="1" applyAlignment="1">
      <alignment horizontal="center" vertical="center" wrapText="1"/>
    </xf>
    <xf numFmtId="0" fontId="95" fillId="30" borderId="14" xfId="0" applyFont="1" applyFill="1" applyBorder="1" applyAlignment="1">
      <alignment horizontal="center" vertical="center" wrapText="1"/>
    </xf>
    <xf numFmtId="0" fontId="95" fillId="30" borderId="0" xfId="0" applyFont="1" applyFill="1" applyBorder="1" applyAlignment="1">
      <alignment horizontal="center" vertical="center" wrapText="1"/>
    </xf>
    <xf numFmtId="0" fontId="95" fillId="30" borderId="15" xfId="0" applyFont="1" applyFill="1" applyBorder="1" applyAlignment="1">
      <alignment horizontal="center" vertical="center" wrapText="1"/>
    </xf>
    <xf numFmtId="0" fontId="95" fillId="30" borderId="25" xfId="0" applyFont="1" applyFill="1" applyBorder="1" applyAlignment="1">
      <alignment horizontal="center" vertical="center" wrapText="1"/>
    </xf>
    <xf numFmtId="0" fontId="95" fillId="30" borderId="12" xfId="0" applyFont="1" applyFill="1" applyBorder="1" applyAlignment="1">
      <alignment horizontal="center" vertical="center" wrapText="1"/>
    </xf>
    <xf numFmtId="0" fontId="95" fillId="30" borderId="26" xfId="0" applyFont="1" applyFill="1" applyBorder="1" applyAlignment="1">
      <alignment horizontal="center" vertical="center" wrapText="1"/>
    </xf>
    <xf numFmtId="0" fontId="34" fillId="31" borderId="48" xfId="0" applyFont="1" applyFill="1" applyBorder="1" applyAlignment="1">
      <alignment horizontal="center" vertical="center" wrapText="1"/>
    </xf>
    <xf numFmtId="0" fontId="34" fillId="31" borderId="39" xfId="0" applyFont="1" applyFill="1" applyBorder="1" applyAlignment="1">
      <alignment horizontal="center" vertical="center" wrapText="1"/>
    </xf>
    <xf numFmtId="0" fontId="33" fillId="28" borderId="39" xfId="0" applyFont="1" applyFill="1" applyBorder="1" applyAlignment="1">
      <alignment horizontal="center" vertical="center"/>
    </xf>
    <xf numFmtId="0" fontId="136" fillId="75" borderId="21" xfId="61" applyFont="1" applyFill="1" applyBorder="1" applyAlignment="1" applyProtection="1">
      <alignment horizontal="center" vertical="center" wrapText="1"/>
    </xf>
    <xf numFmtId="0" fontId="20" fillId="76" borderId="23" xfId="61" applyFont="1" applyFill="1" applyBorder="1" applyAlignment="1" applyProtection="1">
      <alignment horizontal="center" vertical="center" wrapText="1"/>
    </xf>
    <xf numFmtId="0" fontId="20" fillId="76" borderId="64" xfId="61" applyFont="1" applyFill="1" applyBorder="1" applyAlignment="1" applyProtection="1">
      <alignment horizontal="center" vertical="center" wrapText="1"/>
    </xf>
    <xf numFmtId="0" fontId="20" fillId="76" borderId="49" xfId="61" applyFont="1" applyFill="1" applyBorder="1" applyAlignment="1" applyProtection="1">
      <alignment horizontal="center" vertical="center" wrapText="1"/>
    </xf>
    <xf numFmtId="0" fontId="20" fillId="69" borderId="71" xfId="0" applyFont="1" applyFill="1" applyBorder="1" applyAlignment="1">
      <alignment vertical="center"/>
    </xf>
    <xf numFmtId="0" fontId="20" fillId="69" borderId="68" xfId="0" applyFont="1" applyFill="1" applyBorder="1" applyAlignment="1">
      <alignment vertical="center"/>
    </xf>
    <xf numFmtId="0" fontId="20" fillId="69" borderId="50" xfId="0" applyFont="1" applyFill="1" applyBorder="1" applyAlignment="1">
      <alignment vertical="center"/>
    </xf>
    <xf numFmtId="0" fontId="42" fillId="50" borderId="14" xfId="0" applyFont="1" applyFill="1" applyBorder="1" applyAlignment="1">
      <alignment horizontal="center" vertical="center" wrapText="1"/>
    </xf>
    <xf numFmtId="0" fontId="42" fillId="50" borderId="0" xfId="0" applyFont="1" applyFill="1" applyBorder="1" applyAlignment="1">
      <alignment horizontal="center" vertical="center" wrapText="1"/>
    </xf>
    <xf numFmtId="0" fontId="42" fillId="50" borderId="15" xfId="0" applyFont="1" applyFill="1" applyBorder="1" applyAlignment="1">
      <alignment horizontal="center" vertical="center" wrapText="1"/>
    </xf>
    <xf numFmtId="0" fontId="156" fillId="57" borderId="14" xfId="0" applyFont="1" applyFill="1" applyBorder="1" applyAlignment="1">
      <alignment horizontal="center" vertical="center" wrapText="1"/>
    </xf>
    <xf numFmtId="0" fontId="156" fillId="57" borderId="0" xfId="0" applyFont="1" applyFill="1" applyBorder="1" applyAlignment="1">
      <alignment horizontal="center" vertical="center" wrapText="1"/>
    </xf>
    <xf numFmtId="0" fontId="156" fillId="57" borderId="15" xfId="0" applyFont="1" applyFill="1" applyBorder="1" applyAlignment="1">
      <alignment horizontal="center" vertical="center" wrapText="1"/>
    </xf>
    <xf numFmtId="0" fontId="156" fillId="57" borderId="25" xfId="0" applyFont="1" applyFill="1" applyBorder="1" applyAlignment="1">
      <alignment horizontal="center" vertical="center" wrapText="1"/>
    </xf>
    <xf numFmtId="0" fontId="156" fillId="57" borderId="12" xfId="0" applyFont="1" applyFill="1" applyBorder="1" applyAlignment="1">
      <alignment horizontal="center" vertical="center" wrapText="1"/>
    </xf>
    <xf numFmtId="0" fontId="156" fillId="57" borderId="26" xfId="0" applyFont="1" applyFill="1" applyBorder="1" applyAlignment="1">
      <alignment horizontal="center" vertical="center" wrapText="1"/>
    </xf>
    <xf numFmtId="0" fontId="150" fillId="81" borderId="23" xfId="61" applyFont="1" applyFill="1" applyBorder="1" applyAlignment="1" applyProtection="1">
      <alignment horizontal="center" vertical="center" wrapText="1"/>
    </xf>
    <xf numFmtId="0" fontId="150" fillId="81" borderId="64" xfId="61" applyFont="1" applyFill="1" applyBorder="1" applyAlignment="1" applyProtection="1">
      <alignment horizontal="center" vertical="center" wrapText="1"/>
    </xf>
    <xf numFmtId="0" fontId="150" fillId="81" borderId="65" xfId="61" applyFont="1" applyFill="1" applyBorder="1" applyAlignment="1" applyProtection="1">
      <alignment horizontal="center" vertical="center" wrapText="1"/>
    </xf>
    <xf numFmtId="0" fontId="46" fillId="0" borderId="0" xfId="61" applyFont="1" applyFill="1" applyBorder="1" applyAlignment="1" applyProtection="1">
      <alignment horizontal="center" vertical="center" wrapText="1"/>
    </xf>
    <xf numFmtId="0" fontId="46" fillId="0" borderId="0" xfId="61" applyFont="1" applyFill="1" applyBorder="1" applyAlignment="1" applyProtection="1"/>
    <xf numFmtId="0" fontId="20" fillId="86" borderId="70" xfId="61" applyFont="1" applyFill="1" applyBorder="1" applyAlignment="1" applyProtection="1">
      <alignment horizontal="center" vertical="center" wrapText="1"/>
    </xf>
    <xf numFmtId="0" fontId="20" fillId="86" borderId="64" xfId="61" applyFont="1" applyFill="1" applyBorder="1" applyAlignment="1" applyProtection="1">
      <alignment horizontal="center" vertical="center" wrapText="1"/>
    </xf>
    <xf numFmtId="0" fontId="20" fillId="86" borderId="49" xfId="61" applyFont="1" applyFill="1" applyBorder="1" applyAlignment="1" applyProtection="1">
      <alignment horizontal="center" vertical="center" wrapText="1"/>
    </xf>
    <xf numFmtId="0" fontId="20" fillId="31" borderId="51" xfId="0" applyFont="1" applyFill="1" applyBorder="1" applyAlignment="1">
      <alignment horizontal="center" vertical="center"/>
    </xf>
    <xf numFmtId="0" fontId="20" fillId="31" borderId="39" xfId="0" applyFont="1" applyFill="1" applyBorder="1" applyAlignment="1">
      <alignment horizontal="center" vertical="center"/>
    </xf>
    <xf numFmtId="0" fontId="151" fillId="31" borderId="44" xfId="0" applyFont="1" applyFill="1" applyBorder="1" applyAlignment="1">
      <alignment horizontal="center" vertical="center" wrapText="1"/>
    </xf>
    <xf numFmtId="0" fontId="151" fillId="31" borderId="11" xfId="0" applyFont="1" applyFill="1" applyBorder="1" applyAlignment="1">
      <alignment horizontal="center" vertical="center" wrapText="1"/>
    </xf>
    <xf numFmtId="0" fontId="151" fillId="31" borderId="73" xfId="0" applyFont="1" applyFill="1" applyBorder="1" applyAlignment="1">
      <alignment horizontal="center" vertical="center" wrapText="1"/>
    </xf>
    <xf numFmtId="0" fontId="151" fillId="31" borderId="25" xfId="0" applyFont="1" applyFill="1" applyBorder="1" applyAlignment="1">
      <alignment horizontal="center" vertical="center" wrapText="1"/>
    </xf>
    <xf numFmtId="0" fontId="151" fillId="31" borderId="12" xfId="0" applyFont="1" applyFill="1" applyBorder="1" applyAlignment="1">
      <alignment horizontal="center" vertical="center" wrapText="1"/>
    </xf>
    <xf numFmtId="0" fontId="151" fillId="31" borderId="26" xfId="0" applyFont="1" applyFill="1" applyBorder="1" applyAlignment="1">
      <alignment horizontal="center" vertical="center" wrapText="1"/>
    </xf>
    <xf numFmtId="0" fontId="20" fillId="31" borderId="18" xfId="0" applyFont="1" applyFill="1" applyBorder="1" applyAlignment="1">
      <alignment horizontal="center" vertical="center" wrapText="1"/>
    </xf>
    <xf numFmtId="0" fontId="20" fillId="31" borderId="27" xfId="0" applyFont="1" applyFill="1" applyBorder="1" applyAlignment="1">
      <alignment horizontal="center" vertical="center" wrapText="1"/>
    </xf>
    <xf numFmtId="0" fontId="20" fillId="31" borderId="13" xfId="0" applyFont="1" applyFill="1" applyBorder="1" applyAlignment="1">
      <alignment horizontal="center" vertical="center" wrapText="1"/>
    </xf>
    <xf numFmtId="0" fontId="20" fillId="31" borderId="25" xfId="0" applyFont="1" applyFill="1" applyBorder="1" applyAlignment="1">
      <alignment horizontal="center" vertical="center" wrapText="1"/>
    </xf>
    <xf numFmtId="0" fontId="20" fillId="31" borderId="12" xfId="0" applyFont="1" applyFill="1" applyBorder="1" applyAlignment="1">
      <alignment horizontal="center" vertical="center" wrapText="1"/>
    </xf>
    <xf numFmtId="0" fontId="20" fillId="31" borderId="26" xfId="0" applyFont="1" applyFill="1" applyBorder="1" applyAlignment="1">
      <alignment horizontal="center" vertical="center" wrapText="1"/>
    </xf>
    <xf numFmtId="0" fontId="20" fillId="82" borderId="39" xfId="0" applyFont="1" applyFill="1" applyBorder="1" applyAlignment="1">
      <alignment horizontal="center" vertical="center"/>
    </xf>
    <xf numFmtId="169" fontId="132" fillId="46" borderId="21" xfId="61" applyNumberFormat="1" applyFont="1" applyFill="1" applyBorder="1" applyAlignment="1" applyProtection="1">
      <alignment horizontal="center" vertical="center" wrapText="1"/>
    </xf>
    <xf numFmtId="0" fontId="21" fillId="84" borderId="28" xfId="61" applyFont="1" applyFill="1" applyBorder="1" applyAlignment="1" applyProtection="1">
      <alignment horizontal="center" vertical="center" wrapText="1"/>
    </xf>
    <xf numFmtId="0" fontId="157" fillId="89" borderId="27" xfId="0" applyFont="1" applyFill="1" applyBorder="1" applyAlignment="1">
      <alignment horizontal="center" vertical="center" wrapText="1"/>
    </xf>
    <xf numFmtId="0" fontId="157" fillId="89" borderId="13" xfId="0" applyFont="1" applyFill="1" applyBorder="1" applyAlignment="1">
      <alignment horizontal="center" vertical="center" wrapText="1"/>
    </xf>
    <xf numFmtId="0" fontId="157" fillId="89" borderId="0" xfId="0" applyFont="1" applyFill="1" applyBorder="1" applyAlignment="1">
      <alignment horizontal="center" vertical="center" wrapText="1"/>
    </xf>
    <xf numFmtId="0" fontId="157" fillId="89" borderId="15" xfId="0" applyFont="1" applyFill="1" applyBorder="1" applyAlignment="1">
      <alignment horizontal="center" vertical="center" wrapText="1"/>
    </xf>
    <xf numFmtId="0" fontId="44" fillId="46" borderId="43" xfId="0" applyFont="1" applyFill="1" applyBorder="1" applyAlignment="1">
      <alignment horizontal="center" vertical="center"/>
    </xf>
    <xf numFmtId="0" fontId="44" fillId="46" borderId="54" xfId="0" applyFont="1" applyFill="1" applyBorder="1" applyAlignment="1">
      <alignment horizontal="center" vertical="center"/>
    </xf>
    <xf numFmtId="0" fontId="44" fillId="46" borderId="55" xfId="0" applyFont="1" applyFill="1" applyBorder="1" applyAlignment="1">
      <alignment horizontal="center" vertical="center"/>
    </xf>
    <xf numFmtId="0" fontId="20" fillId="56" borderId="21" xfId="61" applyFont="1" applyFill="1" applyBorder="1" applyAlignment="1" applyProtection="1">
      <alignment horizontal="center" vertical="center" wrapText="1"/>
    </xf>
    <xf numFmtId="0" fontId="96" fillId="30" borderId="44" xfId="0" applyFont="1" applyFill="1" applyBorder="1" applyAlignment="1">
      <alignment horizontal="center" vertical="center" wrapText="1"/>
    </xf>
    <xf numFmtId="0" fontId="96" fillId="30" borderId="11" xfId="0" applyFont="1" applyFill="1" applyBorder="1" applyAlignment="1">
      <alignment horizontal="center" vertical="center" wrapText="1"/>
    </xf>
    <xf numFmtId="0" fontId="96" fillId="30" borderId="73" xfId="0" applyFont="1" applyFill="1" applyBorder="1" applyAlignment="1">
      <alignment horizontal="center" vertical="center" wrapText="1"/>
    </xf>
    <xf numFmtId="0" fontId="96" fillId="30" borderId="14" xfId="0" applyFont="1" applyFill="1" applyBorder="1" applyAlignment="1">
      <alignment horizontal="center" vertical="center" wrapText="1"/>
    </xf>
    <xf numFmtId="0" fontId="96" fillId="30" borderId="0" xfId="0" applyFont="1" applyFill="1" applyBorder="1" applyAlignment="1">
      <alignment horizontal="center" vertical="center" wrapText="1"/>
    </xf>
    <xf numFmtId="0" fontId="96" fillId="30" borderId="15" xfId="0" applyFont="1" applyFill="1" applyBorder="1" applyAlignment="1">
      <alignment horizontal="center" vertical="center" wrapText="1"/>
    </xf>
    <xf numFmtId="0" fontId="37" fillId="24" borderId="43" xfId="0" applyFont="1" applyFill="1" applyBorder="1" applyAlignment="1">
      <alignment horizontal="center" vertical="center"/>
    </xf>
    <xf numFmtId="0" fontId="37" fillId="24" borderId="54" xfId="0" applyFont="1" applyFill="1" applyBorder="1" applyAlignment="1">
      <alignment horizontal="center" vertical="center"/>
    </xf>
    <xf numFmtId="0" fontId="37" fillId="24" borderId="55" xfId="0" applyFont="1" applyFill="1" applyBorder="1" applyAlignment="1">
      <alignment horizontal="center" vertical="center"/>
    </xf>
    <xf numFmtId="0" fontId="32" fillId="31" borderId="22" xfId="61" applyFont="1" applyFill="1" applyBorder="1" applyAlignment="1" applyProtection="1">
      <alignment horizontal="center" vertical="center" wrapText="1"/>
    </xf>
    <xf numFmtId="0" fontId="143" fillId="31" borderId="44" xfId="61" applyFont="1" applyFill="1" applyBorder="1" applyAlignment="1" applyProtection="1">
      <alignment horizontal="center" vertical="center" wrapText="1"/>
    </xf>
    <xf numFmtId="0" fontId="143" fillId="31" borderId="11" xfId="61" applyFont="1" applyFill="1" applyBorder="1" applyAlignment="1" applyProtection="1">
      <alignment horizontal="center" vertical="center" wrapText="1"/>
    </xf>
    <xf numFmtId="0" fontId="143" fillId="31" borderId="73" xfId="61" applyFont="1" applyFill="1" applyBorder="1" applyAlignment="1" applyProtection="1">
      <alignment horizontal="center" vertical="center" wrapText="1"/>
    </xf>
    <xf numFmtId="0" fontId="143" fillId="31" borderId="35" xfId="61" applyFont="1" applyFill="1" applyBorder="1" applyAlignment="1" applyProtection="1">
      <alignment horizontal="center" vertical="center" wrapText="1"/>
    </xf>
    <xf numFmtId="0" fontId="143" fillId="31" borderId="10" xfId="61" applyFont="1" applyFill="1" applyBorder="1" applyAlignment="1" applyProtection="1">
      <alignment horizontal="center" vertical="center" wrapText="1"/>
    </xf>
    <xf numFmtId="0" fontId="143" fillId="31" borderId="34" xfId="61" applyFont="1" applyFill="1" applyBorder="1" applyAlignment="1" applyProtection="1">
      <alignment horizontal="center" vertical="center" wrapText="1"/>
    </xf>
    <xf numFmtId="0" fontId="20" fillId="31" borderId="18" xfId="0" applyFont="1" applyFill="1" applyBorder="1" applyAlignment="1">
      <alignment horizontal="center" vertical="center"/>
    </xf>
    <xf numFmtId="0" fontId="20" fillId="31" borderId="27" xfId="0" applyFont="1" applyFill="1" applyBorder="1" applyAlignment="1">
      <alignment horizontal="center" vertical="center"/>
    </xf>
    <xf numFmtId="0" fontId="20" fillId="31" borderId="13" xfId="0" applyFont="1" applyFill="1" applyBorder="1" applyAlignment="1">
      <alignment horizontal="center" vertical="center"/>
    </xf>
    <xf numFmtId="0" fontId="20" fillId="31" borderId="25" xfId="0" applyFont="1" applyFill="1" applyBorder="1" applyAlignment="1">
      <alignment horizontal="center" vertical="center"/>
    </xf>
    <xf numFmtId="0" fontId="20" fillId="31" borderId="12" xfId="0" applyFont="1" applyFill="1" applyBorder="1" applyAlignment="1">
      <alignment horizontal="center" vertical="center"/>
    </xf>
    <xf numFmtId="0" fontId="20" fillId="31" borderId="26" xfId="0" applyFont="1" applyFill="1" applyBorder="1" applyAlignment="1">
      <alignment horizontal="center" vertical="center"/>
    </xf>
    <xf numFmtId="0" fontId="44" fillId="26" borderId="14" xfId="61" applyFont="1" applyFill="1" applyBorder="1" applyAlignment="1" applyProtection="1">
      <alignment horizontal="center" vertical="center" wrapText="1"/>
    </xf>
    <xf numFmtId="0" fontId="44" fillId="26" borderId="0" xfId="61" applyFont="1" applyFill="1" applyBorder="1" applyAlignment="1" applyProtection="1">
      <alignment horizontal="center" vertical="center" wrapText="1"/>
    </xf>
    <xf numFmtId="0" fontId="44" fillId="26" borderId="15" xfId="61" applyFont="1" applyFill="1" applyBorder="1" applyAlignment="1" applyProtection="1">
      <alignment horizontal="center" vertical="center" wrapText="1"/>
    </xf>
    <xf numFmtId="0" fontId="42" fillId="54" borderId="25" xfId="0" applyFont="1" applyFill="1" applyBorder="1" applyAlignment="1">
      <alignment horizontal="center" vertical="center" wrapText="1"/>
    </xf>
    <xf numFmtId="0" fontId="42" fillId="54" borderId="12" xfId="0" applyFont="1" applyFill="1" applyBorder="1" applyAlignment="1">
      <alignment horizontal="center" vertical="center" wrapText="1"/>
    </xf>
    <xf numFmtId="0" fontId="42" fillId="54" borderId="26" xfId="0" applyFont="1" applyFill="1" applyBorder="1" applyAlignment="1">
      <alignment horizontal="center" vertical="center" wrapText="1"/>
    </xf>
    <xf numFmtId="0" fontId="143" fillId="31" borderId="18" xfId="61" applyFont="1" applyFill="1" applyBorder="1" applyAlignment="1" applyProtection="1">
      <alignment horizontal="center" vertical="center" wrapText="1"/>
    </xf>
    <xf numFmtId="0" fontId="143" fillId="31" borderId="27" xfId="61" applyFont="1" applyFill="1" applyBorder="1" applyAlignment="1" applyProtection="1">
      <alignment horizontal="center" vertical="center" wrapText="1"/>
    </xf>
    <xf numFmtId="0" fontId="143" fillId="31" borderId="13" xfId="61" applyFont="1" applyFill="1" applyBorder="1" applyAlignment="1" applyProtection="1">
      <alignment horizontal="center" vertical="center" wrapText="1"/>
    </xf>
    <xf numFmtId="0" fontId="143" fillId="31" borderId="25" xfId="61" applyFont="1" applyFill="1" applyBorder="1" applyAlignment="1" applyProtection="1">
      <alignment horizontal="center" vertical="center" wrapText="1"/>
    </xf>
    <xf numFmtId="0" fontId="143" fillId="31" borderId="12" xfId="61" applyFont="1" applyFill="1" applyBorder="1" applyAlignment="1" applyProtection="1">
      <alignment horizontal="center" vertical="center" wrapText="1"/>
    </xf>
    <xf numFmtId="0" fontId="143" fillId="31" borderId="26" xfId="61" applyFont="1" applyFill="1" applyBorder="1" applyAlignment="1" applyProtection="1">
      <alignment horizontal="center" vertical="center" wrapText="1"/>
    </xf>
    <xf numFmtId="0" fontId="37" fillId="54" borderId="53" xfId="0" applyFont="1" applyFill="1" applyBorder="1" applyAlignment="1">
      <alignment horizontal="center" vertical="center" wrapText="1"/>
    </xf>
    <xf numFmtId="0" fontId="37" fillId="54" borderId="49" xfId="0" applyFont="1" applyFill="1" applyBorder="1" applyAlignment="1">
      <alignment horizontal="center" vertical="center" wrapText="1"/>
    </xf>
    <xf numFmtId="0" fontId="37" fillId="54" borderId="29" xfId="0" applyFont="1" applyFill="1" applyBorder="1" applyAlignment="1">
      <alignment horizontal="center" vertical="center" wrapText="1"/>
    </xf>
    <xf numFmtId="0" fontId="20" fillId="56" borderId="77" xfId="61" applyFont="1" applyFill="1" applyBorder="1" applyAlignment="1" applyProtection="1">
      <alignment horizontal="center" vertical="center" wrapText="1"/>
    </xf>
    <xf numFmtId="0" fontId="20" fillId="56" borderId="64" xfId="61" applyFont="1" applyFill="1" applyBorder="1" applyAlignment="1" applyProtection="1">
      <alignment horizontal="center" vertical="center" wrapText="1"/>
    </xf>
    <xf numFmtId="0" fontId="20" fillId="56" borderId="83" xfId="61" applyFont="1" applyFill="1" applyBorder="1" applyAlignment="1" applyProtection="1">
      <alignment horizontal="center" vertical="center" wrapText="1"/>
    </xf>
    <xf numFmtId="0" fontId="20" fillId="86" borderId="21" xfId="61" applyFont="1" applyFill="1" applyBorder="1" applyAlignment="1" applyProtection="1">
      <alignment horizontal="center" vertical="center" wrapText="1"/>
    </xf>
    <xf numFmtId="0" fontId="44" fillId="26" borderId="45" xfId="61" applyFont="1" applyFill="1" applyBorder="1" applyAlignment="1" applyProtection="1">
      <alignment horizontal="center" vertical="center" wrapText="1"/>
    </xf>
    <xf numFmtId="0" fontId="44" fillId="26" borderId="30" xfId="61" applyFont="1" applyFill="1" applyBorder="1" applyAlignment="1" applyProtection="1">
      <alignment horizontal="center" vertical="center" wrapText="1"/>
    </xf>
    <xf numFmtId="0" fontId="44" fillId="26" borderId="72" xfId="61" applyFont="1" applyFill="1" applyBorder="1" applyAlignment="1" applyProtection="1">
      <alignment horizontal="center" vertical="center" wrapText="1"/>
    </xf>
    <xf numFmtId="0" fontId="22" fillId="54" borderId="11" xfId="0" applyFont="1" applyFill="1" applyBorder="1" applyAlignment="1">
      <alignment horizontal="center" vertical="center" wrapText="1"/>
    </xf>
    <xf numFmtId="0" fontId="22" fillId="54" borderId="0" xfId="0" applyFont="1" applyFill="1" applyBorder="1" applyAlignment="1">
      <alignment horizontal="center" vertical="center" wrapText="1"/>
    </xf>
    <xf numFmtId="0" fontId="22" fillId="54" borderId="73" xfId="0" applyFont="1" applyFill="1" applyBorder="1" applyAlignment="1">
      <alignment horizontal="center" vertical="center" wrapText="1"/>
    </xf>
    <xf numFmtId="0" fontId="143" fillId="31" borderId="14" xfId="61" applyFont="1" applyFill="1" applyBorder="1" applyAlignment="1" applyProtection="1">
      <alignment horizontal="center" vertical="center" wrapText="1"/>
    </xf>
    <xf numFmtId="0" fontId="143" fillId="31" borderId="0" xfId="61" applyFont="1" applyFill="1" applyBorder="1" applyAlignment="1" applyProtection="1">
      <alignment horizontal="center" vertical="center" wrapText="1"/>
    </xf>
    <xf numFmtId="0" fontId="143" fillId="31" borderId="15" xfId="61" applyFont="1" applyFill="1" applyBorder="1" applyAlignment="1" applyProtection="1">
      <alignment horizontal="center" vertical="center" wrapText="1"/>
    </xf>
    <xf numFmtId="0" fontId="37" fillId="24" borderId="43" xfId="0" applyFont="1" applyFill="1" applyBorder="1" applyAlignment="1">
      <alignment horizontal="center" vertical="center" wrapText="1"/>
    </xf>
    <xf numFmtId="0" fontId="37" fillId="24" borderId="54" xfId="0" applyFont="1" applyFill="1" applyBorder="1" applyAlignment="1">
      <alignment horizontal="center" vertical="center" wrapText="1"/>
    </xf>
    <xf numFmtId="0" fontId="37" fillId="24" borderId="55" xfId="0" applyFont="1" applyFill="1" applyBorder="1" applyAlignment="1">
      <alignment horizontal="center" vertical="center" wrapText="1"/>
    </xf>
    <xf numFmtId="0" fontId="20" fillId="69" borderId="78" xfId="0" applyFont="1" applyFill="1" applyBorder="1" applyAlignment="1">
      <alignment vertical="center"/>
    </xf>
    <xf numFmtId="0" fontId="20" fillId="69" borderId="80" xfId="0" applyFont="1" applyFill="1" applyBorder="1" applyAlignment="1">
      <alignment vertical="center"/>
    </xf>
    <xf numFmtId="0" fontId="20" fillId="69" borderId="84" xfId="0" applyFont="1" applyFill="1" applyBorder="1" applyAlignment="1">
      <alignment vertical="center"/>
    </xf>
    <xf numFmtId="0" fontId="45" fillId="27" borderId="45" xfId="61" applyFont="1" applyFill="1" applyBorder="1" applyAlignment="1" applyProtection="1">
      <alignment horizontal="center" vertical="center" wrapText="1"/>
    </xf>
    <xf numFmtId="0" fontId="45" fillId="27" borderId="30" xfId="61" applyFont="1" applyFill="1" applyBorder="1" applyAlignment="1" applyProtection="1">
      <alignment horizontal="center" vertical="center" wrapText="1"/>
    </xf>
    <xf numFmtId="0" fontId="45" fillId="27" borderId="72" xfId="61" applyFont="1" applyFill="1" applyBorder="1" applyAlignment="1" applyProtection="1">
      <alignment horizontal="center" vertical="center" wrapText="1"/>
    </xf>
    <xf numFmtId="0" fontId="20" fillId="69" borderId="21" xfId="0" applyFont="1" applyFill="1" applyBorder="1" applyAlignment="1">
      <alignment vertical="center"/>
    </xf>
    <xf numFmtId="0" fontId="152" fillId="51" borderId="74" xfId="61" applyFont="1" applyFill="1" applyBorder="1" applyAlignment="1" applyProtection="1">
      <alignment horizontal="center" vertical="center" wrapText="1"/>
    </xf>
    <xf numFmtId="0" fontId="152" fillId="51" borderId="19" xfId="61" applyFont="1" applyFill="1" applyBorder="1" applyAlignment="1" applyProtection="1">
      <alignment horizontal="center" vertical="center" wrapText="1"/>
    </xf>
    <xf numFmtId="0" fontId="152" fillId="51" borderId="20" xfId="61" applyFont="1" applyFill="1" applyBorder="1" applyAlignment="1" applyProtection="1">
      <alignment horizontal="center" vertical="center" wrapText="1"/>
    </xf>
    <xf numFmtId="0" fontId="20" fillId="69" borderId="31" xfId="0" applyFont="1" applyFill="1" applyBorder="1" applyAlignment="1">
      <alignment vertical="center"/>
    </xf>
    <xf numFmtId="0" fontId="20" fillId="69" borderId="23" xfId="0" applyFont="1" applyFill="1" applyBorder="1" applyAlignment="1">
      <alignment horizontal="center" vertical="center"/>
    </xf>
    <xf numFmtId="0" fontId="20" fillId="69" borderId="64" xfId="0" applyFont="1" applyFill="1" applyBorder="1" applyAlignment="1">
      <alignment horizontal="center" vertical="center"/>
    </xf>
    <xf numFmtId="0" fontId="20" fillId="69" borderId="49" xfId="0" applyFont="1" applyFill="1" applyBorder="1" applyAlignment="1">
      <alignment horizontal="center" vertical="center"/>
    </xf>
    <xf numFmtId="0" fontId="37" fillId="27" borderId="56" xfId="0" applyFont="1" applyFill="1" applyBorder="1" applyAlignment="1">
      <alignment horizontal="center" vertical="center"/>
    </xf>
    <xf numFmtId="0" fontId="37" fillId="27" borderId="24" xfId="0" applyFont="1" applyFill="1" applyBorder="1" applyAlignment="1">
      <alignment horizontal="center" vertical="center"/>
    </xf>
    <xf numFmtId="0" fontId="20" fillId="69" borderId="22" xfId="0" applyFont="1" applyFill="1" applyBorder="1" applyAlignment="1">
      <alignment vertical="center"/>
    </xf>
    <xf numFmtId="0" fontId="34" fillId="25" borderId="51" xfId="0" applyFont="1" applyFill="1" applyBorder="1" applyAlignment="1">
      <alignment horizontal="center" vertical="center"/>
    </xf>
    <xf numFmtId="0" fontId="34" fillId="25" borderId="41" xfId="0" applyFont="1" applyFill="1" applyBorder="1" applyAlignment="1">
      <alignment horizontal="center" vertical="center"/>
    </xf>
    <xf numFmtId="0" fontId="34" fillId="38" borderId="18" xfId="0" applyFont="1" applyFill="1" applyBorder="1" applyAlignment="1">
      <alignment horizontal="center" vertical="center" wrapText="1"/>
    </xf>
    <xf numFmtId="0" fontId="34" fillId="38" borderId="27" xfId="0" applyFont="1" applyFill="1" applyBorder="1" applyAlignment="1">
      <alignment horizontal="center" vertical="center" wrapText="1"/>
    </xf>
    <xf numFmtId="0" fontId="34" fillId="38" borderId="13" xfId="0" applyFont="1" applyFill="1" applyBorder="1" applyAlignment="1">
      <alignment horizontal="center" vertical="center" wrapText="1"/>
    </xf>
    <xf numFmtId="0" fontId="34" fillId="38" borderId="14" xfId="0" applyFont="1" applyFill="1" applyBorder="1" applyAlignment="1">
      <alignment horizontal="center" vertical="center" wrapText="1"/>
    </xf>
    <xf numFmtId="0" fontId="34" fillId="38" borderId="0" xfId="0" applyFont="1" applyFill="1" applyBorder="1" applyAlignment="1">
      <alignment horizontal="center" vertical="center" wrapText="1"/>
    </xf>
    <xf numFmtId="0" fontId="34" fillId="38" borderId="15" xfId="0" applyFont="1" applyFill="1" applyBorder="1" applyAlignment="1">
      <alignment horizontal="center" vertical="center" wrapText="1"/>
    </xf>
    <xf numFmtId="0" fontId="151" fillId="33" borderId="77" xfId="61" applyFont="1" applyFill="1" applyBorder="1" applyAlignment="1" applyProtection="1">
      <alignment horizontal="center" vertical="center" wrapText="1"/>
    </xf>
    <xf numFmtId="0" fontId="151" fillId="33" borderId="83" xfId="61" applyFont="1" applyFill="1" applyBorder="1" applyAlignment="1" applyProtection="1">
      <alignment horizontal="center" vertical="center" wrapText="1"/>
    </xf>
    <xf numFmtId="0" fontId="20" fillId="69" borderId="75" xfId="0" applyFont="1" applyFill="1" applyBorder="1" applyAlignment="1">
      <alignment vertical="center"/>
    </xf>
    <xf numFmtId="0" fontId="20" fillId="69" borderId="79" xfId="0" applyFont="1" applyFill="1" applyBorder="1" applyAlignment="1">
      <alignment vertical="center"/>
    </xf>
    <xf numFmtId="0" fontId="20" fillId="69" borderId="81" xfId="0" applyFont="1" applyFill="1" applyBorder="1" applyAlignment="1">
      <alignment vertical="center"/>
    </xf>
    <xf numFmtId="0" fontId="42" fillId="31" borderId="11" xfId="61" applyFont="1" applyFill="1" applyBorder="1" applyAlignment="1" applyProtection="1">
      <alignment horizontal="center" vertical="center" wrapText="1"/>
    </xf>
    <xf numFmtId="0" fontId="42" fillId="31" borderId="73" xfId="61" applyFont="1" applyFill="1" applyBorder="1" applyAlignment="1" applyProtection="1">
      <alignment horizontal="center" vertical="center" wrapText="1"/>
    </xf>
    <xf numFmtId="0" fontId="42" fillId="31" borderId="0" xfId="61" applyFont="1" applyFill="1" applyBorder="1" applyAlignment="1" applyProtection="1">
      <alignment horizontal="center" vertical="center" wrapText="1"/>
    </xf>
    <xf numFmtId="0" fontId="42" fillId="31" borderId="15" xfId="61" applyFont="1" applyFill="1" applyBorder="1" applyAlignment="1" applyProtection="1">
      <alignment horizontal="center" vertical="center" wrapText="1"/>
    </xf>
    <xf numFmtId="0" fontId="42" fillId="31" borderId="10" xfId="61" applyFont="1" applyFill="1" applyBorder="1" applyAlignment="1" applyProtection="1">
      <alignment horizontal="center" vertical="center" wrapText="1"/>
    </xf>
    <xf numFmtId="0" fontId="42" fillId="31" borderId="34" xfId="61" applyFont="1" applyFill="1" applyBorder="1" applyAlignment="1" applyProtection="1">
      <alignment horizontal="center" vertical="center" wrapText="1"/>
    </xf>
    <xf numFmtId="0" fontId="20" fillId="86" borderId="76" xfId="61" applyFont="1" applyFill="1" applyBorder="1" applyAlignment="1" applyProtection="1">
      <alignment horizontal="center" vertical="center" wrapText="1"/>
    </xf>
    <xf numFmtId="0" fontId="20" fillId="86" borderId="82" xfId="61" applyFont="1" applyFill="1" applyBorder="1" applyAlignment="1" applyProtection="1">
      <alignment horizontal="center" vertical="center" wrapText="1"/>
    </xf>
    <xf numFmtId="0" fontId="40" fillId="36" borderId="21" xfId="61" applyFont="1" applyFill="1" applyBorder="1" applyAlignment="1" applyProtection="1">
      <alignment horizontal="center" vertical="center" wrapText="1"/>
    </xf>
    <xf numFmtId="0" fontId="40" fillId="36" borderId="22" xfId="61" applyFont="1" applyFill="1" applyBorder="1" applyAlignment="1" applyProtection="1">
      <alignment horizontal="center" vertical="center" wrapText="1"/>
    </xf>
    <xf numFmtId="44" fontId="47" fillId="0" borderId="58" xfId="0" applyNumberFormat="1" applyFont="1" applyFill="1" applyBorder="1" applyAlignment="1">
      <alignment horizontal="left" indent="13"/>
    </xf>
    <xf numFmtId="44" fontId="47" fillId="0" borderId="10" xfId="0" applyNumberFormat="1" applyFont="1" applyFill="1" applyBorder="1" applyAlignment="1">
      <alignment horizontal="left" indent="13"/>
    </xf>
    <xf numFmtId="0" fontId="44" fillId="26" borderId="18" xfId="61" applyFont="1" applyFill="1" applyBorder="1" applyAlignment="1" applyProtection="1">
      <alignment horizontal="center" vertical="center"/>
    </xf>
    <xf numFmtId="0" fontId="44" fillId="26" borderId="27" xfId="61" applyFont="1" applyFill="1" applyBorder="1" applyAlignment="1" applyProtection="1">
      <alignment horizontal="center" vertical="center"/>
    </xf>
    <xf numFmtId="0" fontId="44" fillId="26" borderId="13" xfId="61" applyFont="1" applyFill="1" applyBorder="1" applyAlignment="1" applyProtection="1">
      <alignment horizontal="center" vertical="center"/>
    </xf>
    <xf numFmtId="0" fontId="44" fillId="26" borderId="25" xfId="61" applyFont="1" applyFill="1" applyBorder="1" applyAlignment="1" applyProtection="1">
      <alignment horizontal="center" vertical="center"/>
    </xf>
    <xf numFmtId="0" fontId="44" fillId="26" borderId="12" xfId="61" applyFont="1" applyFill="1" applyBorder="1" applyAlignment="1" applyProtection="1">
      <alignment horizontal="center" vertical="center"/>
    </xf>
    <xf numFmtId="0" fontId="44" fillId="26" borderId="26" xfId="61" applyFont="1" applyFill="1" applyBorder="1" applyAlignment="1" applyProtection="1">
      <alignment horizontal="center" vertical="center"/>
    </xf>
    <xf numFmtId="0" fontId="37" fillId="54" borderId="35" xfId="0" applyFont="1" applyFill="1" applyBorder="1" applyAlignment="1">
      <alignment horizontal="center" vertical="center" wrapText="1"/>
    </xf>
    <xf numFmtId="0" fontId="37" fillId="54" borderId="10" xfId="0" applyFont="1" applyFill="1" applyBorder="1" applyAlignment="1">
      <alignment horizontal="center" vertical="center" wrapText="1"/>
    </xf>
    <xf numFmtId="0" fontId="37" fillId="54" borderId="34" xfId="0" applyFont="1" applyFill="1" applyBorder="1" applyAlignment="1">
      <alignment horizontal="center" vertical="center" wrapText="1"/>
    </xf>
    <xf numFmtId="0" fontId="53" fillId="31" borderId="11" xfId="0" applyFont="1" applyFill="1" applyBorder="1" applyAlignment="1">
      <alignment horizontal="center" vertical="center" wrapText="1"/>
    </xf>
    <xf numFmtId="0" fontId="53" fillId="31" borderId="0" xfId="0" applyFont="1" applyFill="1" applyBorder="1" applyAlignment="1">
      <alignment horizontal="center" vertical="center" wrapText="1"/>
    </xf>
    <xf numFmtId="0" fontId="20" fillId="31" borderId="44" xfId="0" applyFont="1" applyFill="1" applyBorder="1" applyAlignment="1">
      <alignment horizontal="center" vertical="center" wrapText="1"/>
    </xf>
    <xf numFmtId="0" fontId="20" fillId="31" borderId="11" xfId="0" applyFont="1" applyFill="1" applyBorder="1" applyAlignment="1">
      <alignment horizontal="center" vertical="center" wrapText="1"/>
    </xf>
    <xf numFmtId="0" fontId="20" fillId="31" borderId="73" xfId="0" applyFont="1" applyFill="1" applyBorder="1" applyAlignment="1">
      <alignment horizontal="center" vertical="center" wrapText="1"/>
    </xf>
    <xf numFmtId="0" fontId="20" fillId="31" borderId="14" xfId="0" applyFont="1" applyFill="1" applyBorder="1" applyAlignment="1">
      <alignment horizontal="center" vertical="center" wrapText="1"/>
    </xf>
    <xf numFmtId="0" fontId="20" fillId="31" borderId="0" xfId="0" applyFont="1" applyFill="1" applyBorder="1" applyAlignment="1">
      <alignment horizontal="center" vertical="center" wrapText="1"/>
    </xf>
    <xf numFmtId="0" fontId="20" fillId="31" borderId="15" xfId="0" applyFont="1" applyFill="1" applyBorder="1" applyAlignment="1">
      <alignment horizontal="center" vertical="center" wrapText="1"/>
    </xf>
    <xf numFmtId="0" fontId="160" fillId="75" borderId="21" xfId="61" applyFont="1" applyFill="1" applyBorder="1" applyAlignment="1" applyProtection="1">
      <alignment horizontal="center" vertical="center" wrapText="1"/>
    </xf>
    <xf numFmtId="0" fontId="154" fillId="31" borderId="10" xfId="0" applyFont="1" applyFill="1" applyBorder="1" applyAlignment="1">
      <alignment horizontal="center" vertical="center"/>
    </xf>
    <xf numFmtId="0" fontId="37" fillId="24" borderId="57" xfId="0" applyFont="1" applyFill="1" applyBorder="1" applyAlignment="1">
      <alignment horizontal="center" vertical="center" wrapText="1"/>
    </xf>
    <xf numFmtId="0" fontId="37" fillId="24" borderId="59" xfId="0" applyFont="1" applyFill="1" applyBorder="1" applyAlignment="1">
      <alignment horizontal="center" vertical="center" wrapText="1"/>
    </xf>
    <xf numFmtId="0" fontId="37" fillId="24" borderId="60" xfId="0" applyFont="1" applyFill="1" applyBorder="1" applyAlignment="1">
      <alignment horizontal="center" vertical="center" wrapText="1"/>
    </xf>
    <xf numFmtId="0" fontId="149" fillId="80" borderId="52" xfId="61" applyFont="1" applyFill="1" applyBorder="1" applyAlignment="1" applyProtection="1">
      <alignment horizontal="center" vertical="center" wrapText="1"/>
    </xf>
    <xf numFmtId="0" fontId="149" fillId="80" borderId="66" xfId="61" applyFont="1" applyFill="1" applyBorder="1" applyAlignment="1" applyProtection="1">
      <alignment horizontal="center" vertical="center" wrapText="1"/>
    </xf>
    <xf numFmtId="0" fontId="149" fillId="80" borderId="67" xfId="61" applyFont="1" applyFill="1" applyBorder="1" applyAlignment="1" applyProtection="1">
      <alignment horizontal="center" vertical="center" wrapText="1"/>
    </xf>
    <xf numFmtId="0" fontId="96" fillId="30" borderId="35" xfId="0" applyFont="1" applyFill="1" applyBorder="1" applyAlignment="1">
      <alignment horizontal="center" vertical="center" wrapText="1"/>
    </xf>
    <xf numFmtId="0" fontId="96" fillId="30" borderId="10" xfId="0" applyFont="1" applyFill="1" applyBorder="1" applyAlignment="1">
      <alignment horizontal="center" vertical="center" wrapText="1"/>
    </xf>
    <xf numFmtId="0" fontId="96" fillId="30" borderId="34" xfId="0" applyFont="1" applyFill="1" applyBorder="1" applyAlignment="1">
      <alignment horizontal="center" vertical="center" wrapText="1"/>
    </xf>
    <xf numFmtId="0" fontId="20" fillId="56" borderId="70" xfId="61" applyFont="1" applyFill="1" applyBorder="1" applyAlignment="1" applyProtection="1">
      <alignment horizontal="center" vertical="center" wrapText="1"/>
    </xf>
    <xf numFmtId="0" fontId="20" fillId="56" borderId="49" xfId="61" applyFont="1" applyFill="1" applyBorder="1" applyAlignment="1" applyProtection="1">
      <alignment horizontal="center" vertical="center" wrapText="1"/>
    </xf>
    <xf numFmtId="0" fontId="20" fillId="79" borderId="71" xfId="0" applyFont="1" applyFill="1" applyBorder="1" applyAlignment="1">
      <alignment horizontal="center" vertical="center"/>
    </xf>
    <xf numFmtId="0" fontId="20" fillId="79" borderId="68" xfId="0" applyFont="1" applyFill="1" applyBorder="1" applyAlignment="1">
      <alignment horizontal="center" vertical="center"/>
    </xf>
    <xf numFmtId="0" fontId="20" fillId="79" borderId="50" xfId="0" applyFont="1" applyFill="1" applyBorder="1" applyAlignment="1">
      <alignment horizontal="center" vertical="center"/>
    </xf>
    <xf numFmtId="0" fontId="155" fillId="0" borderId="14" xfId="0" applyFont="1" applyBorder="1" applyAlignment="1">
      <alignment horizontal="center" vertical="center"/>
    </xf>
    <xf numFmtId="0" fontId="155" fillId="0" borderId="0" xfId="0" applyFont="1" applyBorder="1" applyAlignment="1">
      <alignment horizontal="center" vertical="center"/>
    </xf>
    <xf numFmtId="0" fontId="155" fillId="0" borderId="25" xfId="0" applyFont="1" applyBorder="1" applyAlignment="1">
      <alignment horizontal="center" vertical="center"/>
    </xf>
    <xf numFmtId="0" fontId="155" fillId="0" borderId="12" xfId="0" applyFont="1" applyBorder="1" applyAlignment="1">
      <alignment horizontal="center" vertical="center"/>
    </xf>
    <xf numFmtId="0" fontId="33" fillId="69" borderId="70" xfId="0" applyFont="1" applyFill="1" applyBorder="1" applyAlignment="1">
      <alignment vertical="center"/>
    </xf>
    <xf numFmtId="0" fontId="33" fillId="69" borderId="64" xfId="0" applyFont="1" applyFill="1" applyBorder="1" applyAlignment="1">
      <alignment vertical="center"/>
    </xf>
    <xf numFmtId="0" fontId="33" fillId="69" borderId="65" xfId="0" applyFont="1" applyFill="1" applyBorder="1" applyAlignment="1">
      <alignment vertical="center"/>
    </xf>
    <xf numFmtId="0" fontId="37" fillId="69" borderId="71" xfId="0" applyFont="1" applyFill="1" applyBorder="1" applyAlignment="1">
      <alignment horizontal="center" vertical="center" textRotation="145"/>
    </xf>
    <xf numFmtId="0" fontId="37" fillId="69" borderId="68" xfId="0" applyFont="1" applyFill="1" applyBorder="1" applyAlignment="1">
      <alignment horizontal="center" vertical="center" textRotation="145"/>
    </xf>
    <xf numFmtId="0" fontId="37" fillId="69" borderId="69" xfId="0" applyFont="1" applyFill="1" applyBorder="1" applyAlignment="1">
      <alignment horizontal="center" vertical="center" textRotation="145"/>
    </xf>
    <xf numFmtId="0" fontId="0" fillId="82" borderId="18" xfId="0" applyFill="1" applyBorder="1" applyAlignment="1"/>
    <xf numFmtId="0" fontId="0" fillId="82" borderId="27" xfId="0" applyFill="1" applyBorder="1" applyAlignment="1"/>
    <xf numFmtId="0" fontId="0" fillId="82" borderId="13" xfId="0" applyFill="1" applyBorder="1" applyAlignment="1"/>
    <xf numFmtId="0" fontId="0" fillId="82" borderId="25" xfId="0" applyFill="1" applyBorder="1" applyAlignment="1"/>
    <xf numFmtId="0" fontId="0" fillId="82" borderId="12" xfId="0" applyFill="1" applyBorder="1" applyAlignment="1"/>
    <xf numFmtId="0" fontId="0" fillId="82" borderId="26" xfId="0" applyFill="1" applyBorder="1" applyAlignment="1"/>
    <xf numFmtId="0" fontId="34" fillId="51" borderId="48" xfId="0" applyFont="1" applyFill="1" applyBorder="1" applyAlignment="1">
      <alignment horizontal="center" vertical="center" wrapText="1"/>
    </xf>
    <xf numFmtId="0" fontId="34" fillId="51" borderId="39" xfId="0" applyFont="1" applyFill="1" applyBorder="1" applyAlignment="1">
      <alignment horizontal="center" vertical="center" wrapText="1"/>
    </xf>
    <xf numFmtId="0" fontId="34" fillId="51" borderId="46" xfId="0" applyFont="1" applyFill="1" applyBorder="1" applyAlignment="1">
      <alignment horizontal="center" vertical="center" wrapText="1"/>
    </xf>
    <xf numFmtId="0" fontId="21" fillId="28" borderId="39" xfId="0" applyFont="1" applyFill="1" applyBorder="1" applyAlignment="1">
      <alignment horizontal="center" vertical="center"/>
    </xf>
    <xf numFmtId="0" fontId="21" fillId="28" borderId="46" xfId="0" applyFont="1" applyFill="1" applyBorder="1" applyAlignment="1">
      <alignment horizontal="center" vertical="center"/>
    </xf>
    <xf numFmtId="0" fontId="34" fillId="25" borderId="48" xfId="0" applyFont="1" applyFill="1" applyBorder="1" applyAlignment="1">
      <alignment horizontal="center" vertical="center" wrapText="1"/>
    </xf>
    <xf numFmtId="0" fontId="34" fillId="25" borderId="39" xfId="0" applyFont="1" applyFill="1" applyBorder="1" applyAlignment="1">
      <alignment horizontal="center" vertical="center" wrapText="1"/>
    </xf>
    <xf numFmtId="0" fontId="34" fillId="25" borderId="46" xfId="0" applyFont="1" applyFill="1" applyBorder="1" applyAlignment="1">
      <alignment horizontal="center" vertical="center" wrapText="1"/>
    </xf>
    <xf numFmtId="164" fontId="33" fillId="27" borderId="11" xfId="73" quotePrefix="1" applyFont="1" applyFill="1" applyBorder="1" applyAlignment="1">
      <alignment horizontal="center" vertical="center"/>
    </xf>
    <xf numFmtId="164" fontId="33" fillId="27" borderId="0" xfId="73" quotePrefix="1" applyFont="1" applyFill="1" applyBorder="1" applyAlignment="1">
      <alignment horizontal="center" vertical="center"/>
    </xf>
    <xf numFmtId="164" fontId="27" fillId="25" borderId="32" xfId="76" applyFont="1" applyFill="1" applyBorder="1" applyAlignment="1">
      <alignment horizontal="center" vertical="center"/>
    </xf>
    <xf numFmtId="164" fontId="27" fillId="25" borderId="11" xfId="76" applyFont="1" applyFill="1" applyBorder="1" applyAlignment="1">
      <alignment horizontal="center" vertical="center"/>
    </xf>
    <xf numFmtId="164" fontId="27" fillId="25" borderId="33" xfId="76" applyFont="1" applyFill="1" applyBorder="1" applyAlignment="1">
      <alignment horizontal="center" vertical="center"/>
    </xf>
    <xf numFmtId="164" fontId="41" fillId="24" borderId="0" xfId="73" applyFont="1" applyFill="1" applyBorder="1" applyAlignment="1">
      <alignment horizontal="center" vertical="center" wrapText="1"/>
    </xf>
    <xf numFmtId="164" fontId="41" fillId="24" borderId="10" xfId="73" applyFont="1" applyFill="1" applyBorder="1" applyAlignment="1">
      <alignment horizontal="center" vertical="center" wrapText="1"/>
    </xf>
    <xf numFmtId="164" fontId="25" fillId="46" borderId="28" xfId="73" applyNumberFormat="1" applyFont="1" applyFill="1" applyBorder="1" applyAlignment="1" applyProtection="1">
      <alignment horizontal="center" vertical="center" wrapText="1"/>
    </xf>
    <xf numFmtId="164" fontId="25" fillId="46" borderId="0" xfId="73" applyNumberFormat="1" applyFont="1" applyFill="1" applyBorder="1" applyAlignment="1" applyProtection="1">
      <alignment horizontal="center" vertical="center" wrapText="1"/>
    </xf>
    <xf numFmtId="164" fontId="25" fillId="46" borderId="19" xfId="73" applyNumberFormat="1" applyFont="1" applyFill="1" applyBorder="1" applyAlignment="1" applyProtection="1">
      <alignment horizontal="center" vertical="center" wrapText="1"/>
    </xf>
    <xf numFmtId="164" fontId="25" fillId="58" borderId="28" xfId="73" applyNumberFormat="1" applyFont="1" applyFill="1" applyBorder="1" applyAlignment="1" applyProtection="1">
      <alignment horizontal="center" vertical="center" wrapText="1"/>
    </xf>
    <xf numFmtId="164" fontId="25" fillId="58" borderId="0" xfId="73" applyNumberFormat="1" applyFont="1" applyFill="1" applyBorder="1" applyAlignment="1" applyProtection="1">
      <alignment horizontal="center" vertical="center" wrapText="1"/>
    </xf>
    <xf numFmtId="164" fontId="25" fillId="58" borderId="19" xfId="73" applyNumberFormat="1" applyFont="1" applyFill="1" applyBorder="1" applyAlignment="1" applyProtection="1">
      <alignment horizontal="center" vertical="center" wrapText="1"/>
    </xf>
    <xf numFmtId="164" fontId="27" fillId="30" borderId="31" xfId="69" applyNumberFormat="1" applyFont="1" applyFill="1" applyBorder="1" applyAlignment="1" applyProtection="1">
      <alignment horizontal="center" vertical="center"/>
    </xf>
    <xf numFmtId="164" fontId="27" fillId="30" borderId="30" xfId="69" applyNumberFormat="1" applyFont="1" applyFill="1" applyBorder="1" applyAlignment="1" applyProtection="1">
      <alignment horizontal="center" vertical="center"/>
    </xf>
    <xf numFmtId="164" fontId="27" fillId="30" borderId="22" xfId="69" applyNumberFormat="1" applyFont="1" applyFill="1" applyBorder="1" applyAlignment="1" applyProtection="1">
      <alignment horizontal="center" vertical="center"/>
    </xf>
    <xf numFmtId="0" fontId="9" fillId="33" borderId="28" xfId="61" applyFill="1" applyBorder="1" applyAlignment="1" applyProtection="1">
      <alignment horizontal="center" vertical="center" wrapText="1"/>
    </xf>
    <xf numFmtId="0" fontId="9" fillId="33" borderId="0" xfId="61" applyFill="1" applyAlignment="1" applyProtection="1">
      <alignment horizontal="center" vertical="center" wrapText="1"/>
    </xf>
    <xf numFmtId="0" fontId="9" fillId="33" borderId="0" xfId="61" applyFill="1" applyBorder="1" applyAlignment="1" applyProtection="1">
      <alignment horizontal="center" vertical="center" wrapText="1"/>
    </xf>
    <xf numFmtId="164" fontId="25" fillId="26" borderId="28" xfId="76" applyFont="1" applyFill="1" applyBorder="1" applyAlignment="1">
      <alignment horizontal="center" vertical="center"/>
    </xf>
    <xf numFmtId="164" fontId="25" fillId="26" borderId="0" xfId="76" applyFont="1" applyFill="1" applyBorder="1" applyAlignment="1">
      <alignment horizontal="center" vertical="center"/>
    </xf>
    <xf numFmtId="164" fontId="25" fillId="26" borderId="19" xfId="76" applyFont="1" applyFill="1" applyBorder="1" applyAlignment="1">
      <alignment horizontal="center" vertical="center"/>
    </xf>
    <xf numFmtId="164" fontId="25" fillId="26" borderId="29" xfId="76" applyFont="1" applyFill="1" applyBorder="1" applyAlignment="1">
      <alignment horizontal="center" vertical="center"/>
    </xf>
    <xf numFmtId="164" fontId="25" fillId="26" borderId="10" xfId="76" applyFont="1" applyFill="1" applyBorder="1" applyAlignment="1">
      <alignment horizontal="center" vertical="center"/>
    </xf>
    <xf numFmtId="164" fontId="25" fillId="26" borderId="20" xfId="76" applyFont="1" applyFill="1" applyBorder="1" applyAlignment="1">
      <alignment horizontal="center" vertical="center"/>
    </xf>
    <xf numFmtId="0" fontId="64" fillId="37" borderId="32" xfId="69" applyFont="1" applyFill="1" applyBorder="1" applyAlignment="1">
      <alignment horizontal="center" vertical="center"/>
    </xf>
    <xf numFmtId="0" fontId="64" fillId="37" borderId="11" xfId="69" applyFont="1" applyFill="1" applyBorder="1" applyAlignment="1">
      <alignment horizontal="center" vertical="center"/>
    </xf>
    <xf numFmtId="0" fontId="64" fillId="37" borderId="33" xfId="69" applyFont="1" applyFill="1" applyBorder="1" applyAlignment="1">
      <alignment horizontal="center" vertical="center"/>
    </xf>
    <xf numFmtId="0" fontId="64" fillId="38" borderId="29" xfId="69" applyFont="1" applyFill="1" applyBorder="1" applyAlignment="1">
      <alignment horizontal="center" vertical="center"/>
    </xf>
    <xf numFmtId="0" fontId="64" fillId="38" borderId="10" xfId="69" applyFont="1" applyFill="1" applyBorder="1" applyAlignment="1">
      <alignment horizontal="center" vertical="center"/>
    </xf>
    <xf numFmtId="0" fontId="64" fillId="38" borderId="20" xfId="69" applyFont="1" applyFill="1" applyBorder="1" applyAlignment="1">
      <alignment horizontal="center" vertical="center"/>
    </xf>
    <xf numFmtId="164" fontId="23" fillId="26" borderId="29" xfId="73" applyFont="1" applyFill="1" applyBorder="1" applyAlignment="1">
      <alignment horizontal="center" vertical="center"/>
    </xf>
    <xf numFmtId="164" fontId="23" fillId="26" borderId="10" xfId="73" applyFont="1" applyFill="1" applyBorder="1" applyAlignment="1">
      <alignment horizontal="center" vertical="center"/>
    </xf>
    <xf numFmtId="164" fontId="23" fillId="26" borderId="10" xfId="73" quotePrefix="1" applyFont="1" applyFill="1" applyBorder="1" applyAlignment="1">
      <alignment horizontal="center" vertical="center"/>
    </xf>
    <xf numFmtId="164" fontId="23" fillId="26" borderId="20" xfId="73" quotePrefix="1" applyFont="1" applyFill="1" applyBorder="1" applyAlignment="1">
      <alignment horizontal="center" vertical="center"/>
    </xf>
    <xf numFmtId="164" fontId="18" fillId="31" borderId="28" xfId="73" applyNumberFormat="1" applyFont="1" applyFill="1" applyBorder="1" applyAlignment="1" applyProtection="1">
      <alignment horizontal="center" vertical="center"/>
    </xf>
    <xf numFmtId="164" fontId="18" fillId="31" borderId="0" xfId="73" applyNumberFormat="1" applyFont="1" applyFill="1" applyBorder="1" applyAlignment="1" applyProtection="1">
      <alignment horizontal="center" vertical="center"/>
    </xf>
    <xf numFmtId="164" fontId="18" fillId="31" borderId="0" xfId="73" quotePrefix="1" applyNumberFormat="1" applyFont="1" applyFill="1" applyBorder="1" applyAlignment="1" applyProtection="1">
      <alignment horizontal="center" vertical="center"/>
    </xf>
    <xf numFmtId="164" fontId="18" fillId="31" borderId="19" xfId="73" quotePrefix="1" applyNumberFormat="1" applyFont="1" applyFill="1" applyBorder="1" applyAlignment="1" applyProtection="1">
      <alignment horizontal="center" vertical="center"/>
    </xf>
    <xf numFmtId="164" fontId="18" fillId="31" borderId="28" xfId="73" applyFont="1" applyFill="1" applyBorder="1" applyAlignment="1">
      <alignment horizontal="center" vertical="center"/>
    </xf>
    <xf numFmtId="164" fontId="18" fillId="31" borderId="0" xfId="73" applyFont="1" applyFill="1" applyBorder="1" applyAlignment="1">
      <alignment horizontal="center" vertical="center"/>
    </xf>
    <xf numFmtId="164" fontId="18" fillId="31" borderId="19" xfId="73" applyFont="1" applyFill="1" applyBorder="1" applyAlignment="1">
      <alignment horizontal="center" vertical="center"/>
    </xf>
    <xf numFmtId="164" fontId="19" fillId="31" borderId="32" xfId="73" applyFont="1" applyFill="1" applyBorder="1" applyAlignment="1">
      <alignment horizontal="center" vertical="center"/>
    </xf>
    <xf numFmtId="164" fontId="19" fillId="31" borderId="11" xfId="73" applyFont="1" applyFill="1" applyBorder="1" applyAlignment="1">
      <alignment horizontal="center" vertical="center"/>
    </xf>
    <xf numFmtId="164" fontId="19" fillId="31" borderId="33" xfId="73" applyFont="1" applyFill="1" applyBorder="1" applyAlignment="1">
      <alignment horizontal="center" vertical="center"/>
    </xf>
    <xf numFmtId="0" fontId="64" fillId="38" borderId="28" xfId="69" applyFont="1" applyFill="1" applyBorder="1" applyAlignment="1">
      <alignment horizontal="center" vertical="center"/>
    </xf>
    <xf numFmtId="0" fontId="64" fillId="38" borderId="0" xfId="69" applyFont="1" applyFill="1" applyBorder="1" applyAlignment="1">
      <alignment horizontal="center" vertical="center"/>
    </xf>
    <xf numFmtId="0" fontId="64" fillId="38" borderId="19" xfId="69" applyFont="1" applyFill="1" applyBorder="1" applyAlignment="1">
      <alignment horizontal="center" vertical="center"/>
    </xf>
    <xf numFmtId="164" fontId="27" fillId="31" borderId="28" xfId="73" applyFont="1" applyFill="1" applyBorder="1" applyAlignment="1">
      <alignment horizontal="center" vertical="center"/>
    </xf>
    <xf numFmtId="164" fontId="27" fillId="31" borderId="0" xfId="73" applyFont="1" applyFill="1" applyBorder="1" applyAlignment="1">
      <alignment horizontal="center" vertical="center"/>
    </xf>
    <xf numFmtId="164" fontId="27" fillId="31" borderId="19" xfId="73" applyFont="1" applyFill="1" applyBorder="1" applyAlignment="1">
      <alignment horizontal="center" vertical="center"/>
    </xf>
    <xf numFmtId="164" fontId="27" fillId="31" borderId="28" xfId="69" applyNumberFormat="1" applyFont="1" applyFill="1" applyBorder="1" applyAlignment="1">
      <alignment horizontal="center" vertical="center"/>
    </xf>
    <xf numFmtId="164" fontId="27" fillId="31" borderId="0" xfId="69" applyNumberFormat="1" applyFont="1" applyFill="1" applyBorder="1" applyAlignment="1">
      <alignment horizontal="center" vertical="center"/>
    </xf>
    <xf numFmtId="0" fontId="27" fillId="31" borderId="0" xfId="69" applyFont="1" applyFill="1" applyBorder="1" applyAlignment="1">
      <alignment horizontal="center" vertical="center"/>
    </xf>
    <xf numFmtId="0" fontId="27" fillId="31" borderId="19" xfId="69" applyFont="1" applyFill="1" applyBorder="1" applyAlignment="1">
      <alignment horizontal="center" vertical="center"/>
    </xf>
    <xf numFmtId="164" fontId="8" fillId="32" borderId="11" xfId="73" applyNumberFormat="1" applyFont="1" applyFill="1" applyBorder="1" applyAlignment="1" applyProtection="1">
      <alignment horizontal="center" vertical="center"/>
    </xf>
    <xf numFmtId="164" fontId="8" fillId="32" borderId="33" xfId="73" applyNumberFormat="1" applyFont="1" applyFill="1" applyBorder="1" applyAlignment="1" applyProtection="1">
      <alignment horizontal="center" vertical="center"/>
    </xf>
    <xf numFmtId="164" fontId="17" fillId="27" borderId="11" xfId="73" quotePrefix="1" applyFont="1" applyFill="1" applyBorder="1" applyAlignment="1">
      <alignment horizontal="center" vertical="center"/>
    </xf>
    <xf numFmtId="164" fontId="17" fillId="27" borderId="10" xfId="73" quotePrefix="1" applyFont="1" applyFill="1" applyBorder="1" applyAlignment="1">
      <alignment horizontal="center" vertical="center"/>
    </xf>
    <xf numFmtId="164" fontId="27" fillId="24" borderId="11" xfId="73" applyFont="1" applyFill="1" applyBorder="1" applyAlignment="1">
      <alignment horizontal="center" vertical="center" wrapText="1"/>
    </xf>
    <xf numFmtId="164" fontId="27" fillId="24" borderId="10" xfId="73" applyFont="1" applyFill="1" applyBorder="1" applyAlignment="1">
      <alignment horizontal="center" vertical="center" wrapText="1"/>
    </xf>
    <xf numFmtId="164" fontId="18" fillId="31" borderId="28" xfId="73" quotePrefix="1" applyNumberFormat="1" applyFont="1" applyFill="1" applyBorder="1" applyAlignment="1" applyProtection="1">
      <alignment horizontal="center" vertical="center"/>
    </xf>
    <xf numFmtId="0" fontId="27" fillId="31" borderId="28" xfId="69" applyFont="1" applyFill="1" applyBorder="1" applyAlignment="1">
      <alignment horizontal="center" vertical="center"/>
    </xf>
    <xf numFmtId="164" fontId="23" fillId="26" borderId="28" xfId="73" applyFont="1" applyFill="1" applyBorder="1" applyAlignment="1">
      <alignment horizontal="center" vertical="center"/>
    </xf>
    <xf numFmtId="164" fontId="23" fillId="26" borderId="0" xfId="73" applyFont="1" applyFill="1" applyBorder="1" applyAlignment="1">
      <alignment horizontal="center" vertical="center"/>
    </xf>
    <xf numFmtId="164" fontId="23" fillId="26" borderId="0" xfId="73" quotePrefix="1" applyFont="1" applyFill="1" applyBorder="1" applyAlignment="1">
      <alignment horizontal="center" vertical="center"/>
    </xf>
    <xf numFmtId="164" fontId="23" fillId="26" borderId="19" xfId="73" quotePrefix="1" applyFont="1" applyFill="1" applyBorder="1" applyAlignment="1">
      <alignment horizontal="center" vertical="center"/>
    </xf>
    <xf numFmtId="164" fontId="14" fillId="27" borderId="11" xfId="73" quotePrefix="1" applyFont="1" applyFill="1" applyBorder="1" applyAlignment="1">
      <alignment horizontal="center" vertical="center"/>
    </xf>
    <xf numFmtId="164" fontId="14" fillId="27" borderId="10" xfId="73" quotePrefix="1" applyFont="1" applyFill="1" applyBorder="1" applyAlignment="1">
      <alignment horizontal="center" vertical="center"/>
    </xf>
    <xf numFmtId="0" fontId="23" fillId="36" borderId="0" xfId="69" applyFont="1" applyFill="1" applyBorder="1" applyAlignment="1">
      <alignment horizontal="center" vertical="center"/>
    </xf>
    <xf numFmtId="0" fontId="27" fillId="25" borderId="0" xfId="69" applyFont="1" applyFill="1" applyBorder="1" applyAlignment="1">
      <alignment horizontal="center" vertical="center"/>
    </xf>
    <xf numFmtId="0" fontId="27" fillId="37" borderId="0" xfId="69" applyFont="1" applyFill="1" applyAlignment="1">
      <alignment horizontal="center" vertical="center"/>
    </xf>
    <xf numFmtId="164" fontId="23" fillId="26" borderId="0" xfId="75" applyFont="1" applyFill="1" applyBorder="1" applyAlignment="1">
      <alignment horizontal="center" vertical="center"/>
    </xf>
    <xf numFmtId="0" fontId="23" fillId="51" borderId="0" xfId="0" applyFont="1" applyFill="1" applyBorder="1" applyAlignment="1">
      <alignment horizontal="center" vertical="center"/>
    </xf>
    <xf numFmtId="0" fontId="31" fillId="30" borderId="0" xfId="0" applyFont="1" applyFill="1" applyAlignment="1">
      <alignment horizontal="left" vertical="center"/>
    </xf>
    <xf numFmtId="0" fontId="0" fillId="0" borderId="0" xfId="0" applyAlignment="1">
      <alignment horizontal="left" vertical="center"/>
    </xf>
    <xf numFmtId="0" fontId="27" fillId="25" borderId="0" xfId="0" applyFont="1" applyFill="1" applyBorder="1" applyAlignment="1">
      <alignment horizontal="center" vertical="center" wrapText="1"/>
    </xf>
    <xf numFmtId="0" fontId="0" fillId="0" borderId="0" xfId="0" applyAlignment="1">
      <alignment horizontal="center" vertical="center" wrapText="1"/>
    </xf>
    <xf numFmtId="0" fontId="27" fillId="37" borderId="0" xfId="0" applyFont="1" applyFill="1" applyAlignment="1">
      <alignment horizontal="center" vertical="center"/>
    </xf>
    <xf numFmtId="0" fontId="23" fillId="26" borderId="0" xfId="0" applyFont="1" applyFill="1" applyAlignment="1">
      <alignment horizontal="center"/>
    </xf>
    <xf numFmtId="0" fontId="23" fillId="45" borderId="0" xfId="77" applyFont="1" applyFill="1" applyBorder="1" applyAlignment="1">
      <alignment horizontal="center" vertical="center"/>
    </xf>
    <xf numFmtId="0" fontId="27" fillId="45" borderId="0" xfId="77" applyFont="1" applyFill="1" applyAlignment="1">
      <alignment horizontal="center" vertical="center"/>
    </xf>
    <xf numFmtId="0" fontId="23" fillId="46" borderId="0" xfId="69" applyFont="1" applyFill="1" applyBorder="1" applyAlignment="1">
      <alignment horizontal="center" vertical="center"/>
    </xf>
    <xf numFmtId="169" fontId="27" fillId="25" borderId="0" xfId="98" applyFont="1" applyFill="1" applyBorder="1" applyAlignment="1">
      <alignment horizontal="center" vertical="center"/>
    </xf>
    <xf numFmtId="169" fontId="27" fillId="37" borderId="0" xfId="98" applyFont="1" applyFill="1" applyAlignment="1">
      <alignment horizontal="center" vertical="center"/>
    </xf>
    <xf numFmtId="169" fontId="127" fillId="26" borderId="0" xfId="98" applyFont="1" applyFill="1" applyAlignment="1">
      <alignment horizontal="center"/>
    </xf>
    <xf numFmtId="0" fontId="25" fillId="26" borderId="0" xfId="78" applyFont="1" applyFill="1" applyBorder="1" applyAlignment="1">
      <alignment horizontal="center" vertical="center"/>
    </xf>
    <xf numFmtId="0" fontId="23" fillId="47" borderId="0" xfId="77" applyFont="1" applyFill="1" applyBorder="1" applyAlignment="1">
      <alignment horizontal="center" vertical="center"/>
    </xf>
    <xf numFmtId="0" fontId="25" fillId="47" borderId="0" xfId="77" applyFont="1" applyFill="1" applyBorder="1" applyAlignment="1">
      <alignment horizontal="center" vertical="center"/>
    </xf>
    <xf numFmtId="0" fontId="25" fillId="47" borderId="0" xfId="77" applyFont="1" applyFill="1" applyAlignment="1">
      <alignment horizontal="center" vertical="center"/>
    </xf>
    <xf numFmtId="0" fontId="86" fillId="38" borderId="0" xfId="69" applyFont="1" applyFill="1" applyBorder="1" applyAlignment="1">
      <alignment horizontal="center" vertical="center"/>
    </xf>
    <xf numFmtId="0" fontId="27" fillId="25" borderId="0" xfId="69" applyFont="1" applyFill="1" applyBorder="1" applyAlignment="1">
      <alignment horizontal="center" vertical="center" wrapText="1"/>
    </xf>
    <xf numFmtId="0" fontId="27" fillId="37" borderId="0" xfId="69" applyFont="1" applyFill="1" applyAlignment="1">
      <alignment horizontal="center"/>
    </xf>
    <xf numFmtId="164" fontId="23" fillId="26" borderId="0" xfId="107" applyFont="1" applyFill="1" applyBorder="1" applyAlignment="1">
      <alignment horizontal="center" vertical="center"/>
    </xf>
    <xf numFmtId="164" fontId="23" fillId="66" borderId="0" xfId="73" applyFont="1" applyFill="1" applyBorder="1" applyAlignment="1">
      <alignment horizontal="center" vertical="center"/>
    </xf>
    <xf numFmtId="164" fontId="23" fillId="66" borderId="0" xfId="73" quotePrefix="1" applyFont="1" applyFill="1" applyBorder="1" applyAlignment="1">
      <alignment horizontal="center" vertical="center"/>
    </xf>
    <xf numFmtId="0" fontId="23" fillId="49" borderId="0" xfId="0" applyFont="1" applyFill="1" applyBorder="1" applyAlignment="1">
      <alignment horizontal="center" vertical="center"/>
    </xf>
    <xf numFmtId="0" fontId="27" fillId="49" borderId="0" xfId="0" applyFont="1" applyFill="1" applyBorder="1" applyAlignment="1">
      <alignment horizontal="center" vertical="center"/>
    </xf>
    <xf numFmtId="0" fontId="27" fillId="37" borderId="0" xfId="0" applyFont="1" applyFill="1" applyAlignment="1">
      <alignment horizontal="center"/>
    </xf>
    <xf numFmtId="0" fontId="23" fillId="53" borderId="0" xfId="69" applyFont="1" applyFill="1" applyBorder="1" applyAlignment="1">
      <alignment horizontal="center" vertical="center"/>
    </xf>
    <xf numFmtId="164" fontId="23" fillId="41" borderId="0" xfId="73" applyNumberFormat="1" applyFont="1" applyFill="1" applyBorder="1" applyAlignment="1" applyProtection="1">
      <alignment horizontal="center" vertical="center" wrapText="1"/>
    </xf>
    <xf numFmtId="0" fontId="15" fillId="85" borderId="10" xfId="69" applyFont="1" applyFill="1" applyBorder="1" applyAlignment="1">
      <alignment horizontal="center" vertical="center"/>
    </xf>
    <xf numFmtId="0" fontId="15" fillId="85" borderId="20" xfId="69" applyFont="1" applyFill="1" applyBorder="1" applyAlignment="1">
      <alignment horizontal="center" vertical="center"/>
    </xf>
    <xf numFmtId="164" fontId="23" fillId="26" borderId="0" xfId="74" applyFont="1" applyFill="1" applyBorder="1" applyAlignment="1">
      <alignment horizontal="center" vertical="center"/>
    </xf>
    <xf numFmtId="0" fontId="23" fillId="52" borderId="0" xfId="69" applyFont="1" applyFill="1" applyBorder="1" applyAlignment="1">
      <alignment horizontal="center" vertical="center"/>
    </xf>
    <xf numFmtId="164" fontId="23" fillId="26" borderId="28" xfId="75" applyFont="1" applyFill="1" applyBorder="1" applyAlignment="1">
      <alignment horizontal="center" vertical="center"/>
    </xf>
    <xf numFmtId="0" fontId="23" fillId="87" borderId="0" xfId="69" applyFont="1" applyFill="1" applyBorder="1" applyAlignment="1">
      <alignment horizontal="center" vertical="center"/>
    </xf>
    <xf numFmtId="0" fontId="23" fillId="63" borderId="0" xfId="69" applyFont="1" applyFill="1" applyBorder="1" applyAlignment="1">
      <alignment horizontal="center" vertical="center"/>
    </xf>
    <xf numFmtId="0" fontId="27" fillId="63" borderId="0" xfId="69" applyFont="1" applyFill="1" applyBorder="1" applyAlignment="1">
      <alignment horizontal="center" vertical="center"/>
    </xf>
    <xf numFmtId="164" fontId="28" fillId="41" borderId="0" xfId="73" applyFont="1" applyFill="1" applyBorder="1" applyAlignment="1">
      <alignment horizontal="center" vertical="center" wrapText="1"/>
    </xf>
    <xf numFmtId="0" fontId="86" fillId="79" borderId="0" xfId="69" applyFont="1" applyFill="1" applyBorder="1" applyAlignment="1">
      <alignment horizontal="center" vertical="center"/>
    </xf>
    <xf numFmtId="0" fontId="27" fillId="43" borderId="0" xfId="69" applyFont="1" applyFill="1" applyBorder="1" applyAlignment="1">
      <alignment horizontal="center" vertical="center"/>
    </xf>
    <xf numFmtId="0" fontId="27" fillId="59" borderId="0" xfId="69" applyFont="1" applyFill="1" applyBorder="1" applyAlignment="1">
      <alignment horizontal="center" vertical="center"/>
    </xf>
    <xf numFmtId="0" fontId="127" fillId="83" borderId="0" xfId="69" applyFont="1" applyFill="1" applyBorder="1" applyAlignment="1">
      <alignment horizontal="center" vertical="center"/>
    </xf>
    <xf numFmtId="0" fontId="27" fillId="78" borderId="0" xfId="69" applyFont="1" applyFill="1" applyBorder="1" applyAlignment="1">
      <alignment horizontal="center" vertical="center"/>
    </xf>
    <xf numFmtId="0" fontId="82" fillId="34" borderId="0" xfId="0" applyFont="1" applyFill="1" applyBorder="1" applyAlignment="1">
      <alignment horizontal="center" vertical="center"/>
    </xf>
    <xf numFmtId="0" fontId="0" fillId="0" borderId="0" xfId="0" applyAlignment="1"/>
    <xf numFmtId="0" fontId="23" fillId="34" borderId="0" xfId="0" applyFont="1" applyFill="1" applyBorder="1" applyAlignment="1">
      <alignment horizontal="center" vertical="center"/>
    </xf>
    <xf numFmtId="0" fontId="0" fillId="0" borderId="11" xfId="0" applyBorder="1" applyAlignment="1">
      <alignment horizontal="justify" vertical="center" wrapText="1"/>
    </xf>
    <xf numFmtId="0" fontId="0" fillId="0" borderId="0" xfId="0" applyBorder="1" applyAlignment="1">
      <alignment horizontal="justify" vertical="center" wrapText="1"/>
    </xf>
    <xf numFmtId="0" fontId="19" fillId="27" borderId="32" xfId="0" applyFont="1" applyFill="1" applyBorder="1" applyAlignment="1">
      <alignment horizontal="center" vertical="center" wrapText="1"/>
    </xf>
    <xf numFmtId="0" fontId="19" fillId="27" borderId="33" xfId="0" applyFont="1" applyFill="1" applyBorder="1" applyAlignment="1">
      <alignment horizontal="center" vertical="center" wrapText="1"/>
    </xf>
    <xf numFmtId="0" fontId="19" fillId="27" borderId="28" xfId="0" applyFont="1" applyFill="1" applyBorder="1" applyAlignment="1">
      <alignment horizontal="center" vertical="center" wrapText="1"/>
    </xf>
    <xf numFmtId="0" fontId="19" fillId="27" borderId="19" xfId="0" applyFont="1" applyFill="1" applyBorder="1" applyAlignment="1">
      <alignment horizontal="center" vertical="center" wrapText="1"/>
    </xf>
    <xf numFmtId="0" fontId="19" fillId="27" borderId="29" xfId="0" applyFont="1" applyFill="1" applyBorder="1" applyAlignment="1">
      <alignment horizontal="center" vertical="center" wrapText="1"/>
    </xf>
    <xf numFmtId="0" fontId="19" fillId="27" borderId="20" xfId="0" applyFont="1" applyFill="1" applyBorder="1" applyAlignment="1">
      <alignment horizontal="center" vertical="center" wrapText="1"/>
    </xf>
    <xf numFmtId="0" fontId="24" fillId="55" borderId="0" xfId="0" applyFont="1" applyFill="1" applyBorder="1" applyAlignment="1">
      <alignment horizontal="center" vertical="center" wrapText="1"/>
    </xf>
    <xf numFmtId="0" fontId="24" fillId="55" borderId="0" xfId="0" applyFont="1" applyFill="1" applyBorder="1" applyAlignment="1">
      <alignment horizontal="justify" wrapText="1"/>
    </xf>
    <xf numFmtId="0" fontId="0" fillId="0" borderId="0" xfId="0" applyBorder="1" applyAlignment="1">
      <alignment horizontal="center" wrapText="1"/>
    </xf>
    <xf numFmtId="0" fontId="28" fillId="46" borderId="21" xfId="0" applyFont="1" applyFill="1" applyBorder="1" applyAlignment="1">
      <alignment horizontal="justify" vertical="center" wrapText="1"/>
    </xf>
    <xf numFmtId="0" fontId="54" fillId="0" borderId="0" xfId="0" applyFont="1" applyBorder="1" applyAlignment="1">
      <alignment horizontal="right" wrapText="1"/>
    </xf>
    <xf numFmtId="0" fontId="44" fillId="29" borderId="0" xfId="0" applyFont="1" applyFill="1" applyBorder="1" applyAlignment="1">
      <alignment horizontal="center" wrapText="1"/>
    </xf>
    <xf numFmtId="0" fontId="57" fillId="0" borderId="0" xfId="61" applyFont="1" applyBorder="1" applyAlignment="1" applyProtection="1">
      <alignment horizontal="left" vertical="top" wrapText="1" indent="1"/>
    </xf>
    <xf numFmtId="0" fontId="7" fillId="0" borderId="0" xfId="0" applyFont="1" applyBorder="1" applyAlignment="1">
      <alignment horizontal="right" vertical="top" wrapText="1"/>
    </xf>
    <xf numFmtId="0" fontId="55" fillId="27" borderId="31" xfId="0" applyFont="1" applyFill="1" applyBorder="1" applyAlignment="1">
      <alignment horizontal="left" vertical="center" wrapText="1"/>
    </xf>
    <xf numFmtId="0" fontId="55" fillId="27" borderId="30" xfId="0" applyFont="1" applyFill="1" applyBorder="1" applyAlignment="1">
      <alignment horizontal="left" vertical="center" wrapText="1"/>
    </xf>
    <xf numFmtId="0" fontId="24" fillId="29" borderId="0" xfId="0" applyFont="1" applyFill="1" applyBorder="1" applyAlignment="1">
      <alignment horizontal="center" vertical="center" wrapText="1"/>
    </xf>
    <xf numFmtId="0" fontId="9" fillId="27" borderId="21" xfId="61" applyFill="1" applyBorder="1" applyAlignment="1" applyProtection="1">
      <alignment vertical="top"/>
    </xf>
    <xf numFmtId="0" fontId="19" fillId="27" borderId="21" xfId="0" applyFont="1" applyFill="1" applyBorder="1" applyAlignment="1">
      <alignment vertical="top"/>
    </xf>
    <xf numFmtId="0" fontId="19" fillId="27" borderId="32" xfId="0" applyFont="1" applyFill="1" applyBorder="1" applyAlignment="1">
      <alignment horizontal="left" vertical="top" wrapText="1"/>
    </xf>
    <xf numFmtId="0" fontId="19" fillId="27" borderId="33" xfId="0" applyFont="1" applyFill="1" applyBorder="1"/>
    <xf numFmtId="0" fontId="19" fillId="27" borderId="28" xfId="0" applyFont="1" applyFill="1" applyBorder="1"/>
    <xf numFmtId="0" fontId="19" fillId="27" borderId="19" xfId="0" applyFont="1" applyFill="1" applyBorder="1"/>
    <xf numFmtId="0" fontId="19" fillId="27" borderId="29" xfId="0" applyFont="1" applyFill="1" applyBorder="1"/>
    <xf numFmtId="0" fontId="19" fillId="27" borderId="20" xfId="0" applyFont="1" applyFill="1" applyBorder="1"/>
    <xf numFmtId="0" fontId="61" fillId="26" borderId="0" xfId="0" applyFont="1" applyFill="1" applyBorder="1" applyAlignment="1">
      <alignment horizontal="justify" vertical="center" wrapText="1"/>
    </xf>
  </cellXfs>
  <cellStyles count="112">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xfId="104" builtinId="27"/>
    <cellStyle name="Bad 2" xfId="49"/>
    <cellStyle name="Bad 3" xfId="103"/>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100"/>
    <cellStyle name="Hyperlink 2 3" xfId="97"/>
    <cellStyle name="Hyperlink 2_11-07-2485-00-0000-wg-tentative-agenda-november-2007 (2)" xfId="64"/>
    <cellStyle name="Hyperlink 3" xfId="96"/>
    <cellStyle name="Input 2" xfId="65"/>
    <cellStyle name="Linked Cell 2" xfId="66"/>
    <cellStyle name="Neutral 2" xfId="67"/>
    <cellStyle name="Normal" xfId="0" builtinId="0"/>
    <cellStyle name="Normal 2" xfId="68"/>
    <cellStyle name="Normal 2 2" xfId="69"/>
    <cellStyle name="Normal 2 2 2" xfId="98"/>
    <cellStyle name="Normal 2 3" xfId="93"/>
    <cellStyle name="Normal 2_11-07-2211-00-0000-wg-tentative-agenda-september-2007" xfId="70"/>
    <cellStyle name="Normal 3" xfId="71"/>
    <cellStyle name="Normal 3 2" xfId="72"/>
    <cellStyle name="Normal 3 3" xfId="95"/>
    <cellStyle name="Normal 3 4" xfId="99"/>
    <cellStyle name="Normal 3 5" xfId="105"/>
    <cellStyle name="Normal 3 6" xfId="106"/>
    <cellStyle name="Normal 3 7" xfId="109"/>
    <cellStyle name="Normal 3 8" xfId="111"/>
    <cellStyle name="Normal 4" xfId="94"/>
    <cellStyle name="Normal 5" xfId="110"/>
    <cellStyle name="Normal_00250r0P802-15_WG-Sep00 Meeting Objectives and Agenda" xfId="73"/>
    <cellStyle name="Normal_00250r0P802-15_WG-Sep00 Meeting Objectives and Agenda 4 2" xfId="74"/>
    <cellStyle name="Normal_00250r0P802-15_WG-Sep00 Meeting Objectives and Agenda 5 3" xfId="75"/>
    <cellStyle name="Normal_00250r0P802-15_WG-Sep00 Meeting Objectives and Agenda 5 3 2" xfId="107"/>
    <cellStyle name="Normal_00250r0P802-15_WG-Sep00 Meeting Objectives and Agenda1" xfId="76"/>
    <cellStyle name="Normal_00250r0P802-15_WG-Sep00 Meeting Objectives and Agenda1 2" xfId="102"/>
    <cellStyle name="Normal_00250r0P802-15_WG-Sep00 Meeting Objectives and Agenda1 5 3 2" xfId="108"/>
    <cellStyle name="Normal_JTC1-DRAFT-CAC-0_11-05-XXX-00-0000-802.11-JTC1" xfId="77"/>
    <cellStyle name="Normal_JTC1-DRAFT-CAC-0_11-05-XXX-00-0000-802.11-JTC1 2" xfId="78"/>
    <cellStyle name="Note 2" xfId="79"/>
    <cellStyle name="Note 3" xfId="101"/>
    <cellStyle name="Notiz" xfId="80"/>
    <cellStyle name="Output 2" xfId="81"/>
    <cellStyle name="Schlecht" xfId="82"/>
    <cellStyle name="Title 2" xfId="83"/>
    <cellStyle name="Total 2" xfId="84"/>
    <cellStyle name="Überschrift" xfId="85"/>
    <cellStyle name="Überschrift 1" xfId="86"/>
    <cellStyle name="Überschrift 2" xfId="87"/>
    <cellStyle name="Überschrift 3" xfId="88"/>
    <cellStyle name="Überschrift 4" xfId="89"/>
    <cellStyle name="Verknüpfte Zelle" xfId="90"/>
    <cellStyle name="Warning Text 2" xfId="91"/>
    <cellStyle name="Zelle überprüfen"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1F1FD1"/>
      <color rgb="FFCC66FF"/>
      <color rgb="FFFF99FF"/>
      <color rgb="FFFFFF99"/>
      <color rgb="FFFFFF66"/>
      <color rgb="FF1033E0"/>
      <color rgb="FFCCFFCC"/>
      <color rgb="FF66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jpeg"/><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2.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3.xml.rels><?xml version="1.0" encoding="UTF-8" standalone="yes"?>
<Relationships xmlns="http://schemas.openxmlformats.org/package/2006/relationships"><Relationship Id="rId1" Type="http://schemas.openxmlformats.org/officeDocument/2006/relationships/image" Target="../media/image5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41</xdr:row>
      <xdr:rowOff>0</xdr:rowOff>
    </xdr:from>
    <xdr:to>
      <xdr:col>13</xdr:col>
      <xdr:colOff>190500</xdr:colOff>
      <xdr:row>42</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xdr:from>
      <xdr:col>4</xdr:col>
      <xdr:colOff>622300</xdr:colOff>
      <xdr:row>8</xdr:row>
      <xdr:rowOff>101600</xdr:rowOff>
    </xdr:from>
    <xdr:to>
      <xdr:col>10</xdr:col>
      <xdr:colOff>495300</xdr:colOff>
      <xdr:row>23</xdr:row>
      <xdr:rowOff>54422</xdr:rowOff>
    </xdr:to>
    <xdr:pic>
      <xdr:nvPicPr>
        <xdr:cNvPr id="57" name="Picture 2" descr="Header Image"/>
        <xdr:cNvPicPr>
          <a:picLocks noChangeAspect="1" noChangeArrowheads="1"/>
        </xdr:cNvPicPr>
      </xdr:nvPicPr>
      <xdr:blipFill>
        <a:blip xmlns:r="http://schemas.openxmlformats.org/officeDocument/2006/relationships" r:embed="rId46" cstate="print">
          <a:extLst>
            <a:ext uri="{28A0092B-C50C-407E-A947-70E740481C1C}">
              <a14:useLocalDpi xmlns:a14="http://schemas.microsoft.com/office/drawing/2010/main" val="0"/>
            </a:ext>
          </a:extLst>
        </a:blip>
        <a:srcRect/>
        <a:stretch>
          <a:fillRect/>
        </a:stretch>
      </xdr:blipFill>
      <xdr:spPr bwMode="auto">
        <a:xfrm>
          <a:off x="1828800" y="1790700"/>
          <a:ext cx="4724400" cy="30008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17</xdr:col>
      <xdr:colOff>209550</xdr:colOff>
      <xdr:row>31</xdr:row>
      <xdr:rowOff>95250</xdr:rowOff>
    </xdr:to>
    <xdr:sp macro="" textlink="">
      <xdr:nvSpPr>
        <xdr:cNvPr id="2050" name="Rectangle 2"/>
        <xdr:cNvSpPr>
          <a:spLocks noGrp="1" noChangeArrowheads="1"/>
        </xdr:cNvSpPr>
      </xdr:nvSpPr>
      <xdr:spPr bwMode="auto">
        <a:xfrm>
          <a:off x="1290108" y="180975"/>
          <a:ext cx="7968192" cy="60483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600" b="0" i="0" strike="noStrike">
              <a:solidFill>
                <a:srgbClr val="000000"/>
              </a:solidFill>
              <a:latin typeface="Arial"/>
              <a:cs typeface="Arial"/>
            </a:rPr>
            <a:t>As a Courtesy To Others  …</a:t>
          </a:r>
        </a:p>
        <a:p>
          <a:pPr algn="ctr" rtl="0">
            <a:defRPr sz="1000"/>
          </a:pPr>
          <a:r>
            <a:rPr lang="en-US" sz="2400" b="1" i="0" strike="noStrike">
              <a:solidFill>
                <a:srgbClr val="000000"/>
              </a:solidFill>
              <a:latin typeface="Arial"/>
              <a:cs typeface="Arial"/>
            </a:rPr>
            <a:t>PLEASE</a:t>
          </a:r>
          <a:r>
            <a:rPr lang="en-US" sz="2400" b="0" i="0" strike="noStrike">
              <a:solidFill>
                <a:srgbClr val="000000"/>
              </a:solidFill>
              <a:latin typeface="Arial"/>
              <a:cs typeface="Arial"/>
            </a:rPr>
            <a:t> switch your </a:t>
          </a:r>
          <a:r>
            <a:rPr lang="en-US" sz="2400" b="1" i="0" strike="noStrike">
              <a:solidFill>
                <a:srgbClr val="000000"/>
              </a:solidFill>
              <a:latin typeface="Arial"/>
              <a:cs typeface="Arial"/>
            </a:rPr>
            <a:t>Mobile Phones OFF</a:t>
          </a:r>
          <a:r>
            <a:rPr lang="en-US" sz="2400" b="0" i="0" strike="noStrike">
              <a:solidFill>
                <a:srgbClr val="000000"/>
              </a:solidFill>
              <a:latin typeface="Arial"/>
              <a:cs typeface="Arial"/>
            </a:rPr>
            <a:t>, or to </a:t>
          </a:r>
          <a:r>
            <a:rPr lang="en-US" sz="2400" b="1" i="0" strike="noStrike">
              <a:solidFill>
                <a:srgbClr val="000000"/>
              </a:solidFill>
              <a:latin typeface="Arial"/>
              <a:cs typeface="Arial"/>
            </a:rPr>
            <a:t>VIBRATE Alert</a:t>
          </a:r>
          <a:r>
            <a:rPr lang="en-US" sz="2400" b="0" i="0" strike="noStrike">
              <a:solidFill>
                <a:srgbClr val="000000"/>
              </a:solidFill>
              <a:latin typeface="Arial"/>
              <a:cs typeface="Arial"/>
            </a:rPr>
            <a:t> when in the meeting rooms……", </a:t>
          </a:r>
        </a:p>
        <a:p>
          <a:pPr algn="ctr" rtl="0">
            <a:defRPr sz="1000"/>
          </a:pPr>
          <a:r>
            <a:rPr lang="en-US" sz="2400" b="0" i="0" strike="noStrike">
              <a:solidFill>
                <a:srgbClr val="000000"/>
              </a:solidFill>
              <a:latin typeface="Arial"/>
              <a:cs typeface="Arial"/>
            </a:rPr>
            <a:t>remember to </a:t>
          </a:r>
          <a:r>
            <a:rPr lang="en-US" sz="2400" b="1" i="0" strike="noStrike">
              <a:solidFill>
                <a:srgbClr val="000000"/>
              </a:solidFill>
              <a:latin typeface="Arial"/>
              <a:cs typeface="Arial"/>
            </a:rPr>
            <a:t>MUTE your PC</a:t>
          </a:r>
          <a:r>
            <a:rPr lang="en-US" sz="2400" b="0" i="0" strike="noStrike">
              <a:solidFill>
                <a:srgbClr val="000000"/>
              </a:solidFill>
              <a:latin typeface="Arial"/>
              <a:cs typeface="Arial"/>
            </a:rPr>
            <a:t> also please !</a:t>
          </a:r>
        </a:p>
        <a:p>
          <a:pPr algn="ctr" rtl="0">
            <a:defRPr sz="1000"/>
          </a:pPr>
          <a:r>
            <a:rPr lang="en-US" sz="2000" b="1" i="0" strike="noStrike">
              <a:solidFill>
                <a:srgbClr val="FF0000"/>
              </a:solidFill>
              <a:latin typeface="Arial"/>
              <a:cs typeface="Arial"/>
            </a:rPr>
            <a:t>"Our thanks to all those people who now use Headsets !”</a:t>
          </a:r>
          <a:endParaRPr lang="en-US" sz="1800" b="0" i="0" strike="noStrike">
            <a:solidFill>
              <a:srgbClr val="FF0000"/>
            </a:solidFill>
            <a:latin typeface="Arial"/>
            <a:cs typeface="Arial"/>
          </a:endParaRPr>
        </a:p>
        <a:p>
          <a:pPr algn="ctr" rtl="0">
            <a:defRPr sz="1000"/>
          </a:pPr>
          <a:endParaRPr lang="en-US" sz="1800" b="0" i="0" strike="noStrike">
            <a:solidFill>
              <a:srgbClr val="FF0000"/>
            </a:solidFill>
            <a:latin typeface="Arial"/>
            <a:cs typeface="Arial"/>
          </a:endParaRPr>
        </a:p>
        <a:p>
          <a:pPr algn="ctr" rtl="0">
            <a:defRPr sz="1000"/>
          </a:pPr>
          <a:r>
            <a:rPr lang="en-US" sz="1400" b="1" i="0" strike="noStrike">
              <a:solidFill>
                <a:srgbClr val="000000"/>
              </a:solidFill>
              <a:latin typeface="Arial"/>
              <a:cs typeface="Arial"/>
            </a:rPr>
            <a:t>The use of </a:t>
          </a:r>
          <a:r>
            <a:rPr lang="en-US" sz="1600" b="1" i="0" u="sng" strike="noStrike">
              <a:solidFill>
                <a:srgbClr val="000000"/>
              </a:solidFill>
              <a:latin typeface="Arial"/>
              <a:cs typeface="Arial"/>
            </a:rPr>
            <a:t>Audio and / or Video recording</a:t>
          </a:r>
          <a:r>
            <a:rPr lang="en-US" sz="1400" b="1" i="0" strike="noStrike">
              <a:solidFill>
                <a:srgbClr val="000000"/>
              </a:solidFill>
              <a:latin typeface="Arial"/>
              <a:cs typeface="Arial"/>
            </a:rPr>
            <a:t> of any 802.11 meeting is </a:t>
          </a:r>
          <a:r>
            <a:rPr lang="en-US" sz="1600" b="1" i="0" u="sng" strike="noStrike">
              <a:solidFill>
                <a:srgbClr val="000000"/>
              </a:solidFill>
              <a:latin typeface="Arial"/>
              <a:cs typeface="Arial"/>
            </a:rPr>
            <a:t>Specifically Prohibited</a:t>
          </a:r>
          <a:r>
            <a:rPr lang="en-US" sz="1400" b="1" i="0" strike="noStrike">
              <a:solidFill>
                <a:srgbClr val="000000"/>
              </a:solidFill>
              <a:latin typeface="Arial"/>
              <a:cs typeface="Arial"/>
            </a:rPr>
            <a:t> as per the 802.11 WG Policies and Procedures. This is mandated by the IEEE-SASB in the OpManual - 5.3.3.5. </a:t>
          </a:r>
          <a:r>
            <a:rPr lang="en-US" sz="1400" b="1" i="0" u="none" strike="noStrike">
              <a:solidFill>
                <a:srgbClr val="000000"/>
              </a:solidFill>
              <a:latin typeface="Arial"/>
              <a:cs typeface="Arial"/>
            </a:rPr>
            <a:t>Still photography is only permitted by a public request and </a:t>
          </a:r>
          <a:r>
            <a:rPr lang="en-US" sz="14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Still Camera</a:t>
          </a: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48</xdr:row>
      <xdr:rowOff>173566</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81037</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20</xdr:row>
      <xdr:rowOff>110067</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7</xdr:col>
      <xdr:colOff>523875</xdr:colOff>
      <xdr:row>38</xdr:row>
      <xdr:rowOff>9525</xdr:rowOff>
    </xdr:from>
    <xdr:to>
      <xdr:col>10</xdr:col>
      <xdr:colOff>504825</xdr:colOff>
      <xdr:row>46</xdr:row>
      <xdr:rowOff>9525</xdr:rowOff>
    </xdr:to>
    <xdr:grpSp>
      <xdr:nvGrpSpPr>
        <xdr:cNvPr id="4102" name="Group 31"/>
        <xdr:cNvGrpSpPr>
          <a:grpSpLocks/>
        </xdr:cNvGrpSpPr>
      </xdr:nvGrpSpPr>
      <xdr:grpSpPr bwMode="auto">
        <a:xfrm>
          <a:off x="3496830" y="7369752"/>
          <a:ext cx="1799359" cy="1558637"/>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13</xdr:col>
      <xdr:colOff>257175</xdr:colOff>
      <xdr:row>36</xdr:row>
      <xdr:rowOff>123826</xdr:rowOff>
    </xdr:from>
    <xdr:to>
      <xdr:col>20</xdr:col>
      <xdr:colOff>523875</xdr:colOff>
      <xdr:row>53</xdr:row>
      <xdr:rowOff>101451</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6867525" y="7267576"/>
          <a:ext cx="4533900" cy="3297767"/>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11</xdr:row>
      <xdr:rowOff>46566</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871777" y="4886902"/>
          <a:ext cx="1799359" cy="16065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090852" y="1066223"/>
          <a:ext cx="1799359" cy="1577686"/>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13</xdr:col>
      <xdr:colOff>571500</xdr:colOff>
      <xdr:row>38</xdr:row>
      <xdr:rowOff>152400</xdr:rowOff>
    </xdr:from>
    <xdr:to>
      <xdr:col>16</xdr:col>
      <xdr:colOff>552450</xdr:colOff>
      <xdr:row>47</xdr:row>
      <xdr:rowOff>9525</xdr:rowOff>
    </xdr:to>
    <xdr:grpSp>
      <xdr:nvGrpSpPr>
        <xdr:cNvPr id="4107" name="Group 31"/>
        <xdr:cNvGrpSpPr>
          <a:grpSpLocks/>
        </xdr:cNvGrpSpPr>
      </xdr:nvGrpSpPr>
      <xdr:grpSpPr bwMode="auto">
        <a:xfrm>
          <a:off x="7181273" y="7512627"/>
          <a:ext cx="1799359" cy="1588943"/>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17</xdr:col>
      <xdr:colOff>552450</xdr:colOff>
      <xdr:row>40</xdr:row>
      <xdr:rowOff>66675</xdr:rowOff>
    </xdr:from>
    <xdr:to>
      <xdr:col>25</xdr:col>
      <xdr:colOff>438150</xdr:colOff>
      <xdr:row>61</xdr:row>
      <xdr:rowOff>50043</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9601200" y="7991475"/>
          <a:ext cx="4762500" cy="4011083"/>
        </a:xfrm>
        <a:prstGeom prst="rect">
          <a:avLst/>
        </a:prstGeom>
        <a:noFill/>
        <a:ln w="9525">
          <a:noFill/>
          <a:miter lim="800000"/>
          <a:headEnd/>
          <a:tailEnd/>
        </a:ln>
      </xdr:spPr>
    </xdr:pic>
    <xdr:clientData/>
  </xdr:twoCellAnchor>
  <xdr:twoCellAnchor>
    <xdr:from>
      <xdr:col>19</xdr:col>
      <xdr:colOff>457200</xdr:colOff>
      <xdr:row>45</xdr:row>
      <xdr:rowOff>19050</xdr:rowOff>
    </xdr:from>
    <xdr:to>
      <xdr:col>22</xdr:col>
      <xdr:colOff>438150</xdr:colOff>
      <xdr:row>53</xdr:row>
      <xdr:rowOff>28575</xdr:rowOff>
    </xdr:to>
    <xdr:grpSp>
      <xdr:nvGrpSpPr>
        <xdr:cNvPr id="4109" name="Group 31"/>
        <xdr:cNvGrpSpPr>
          <a:grpSpLocks/>
        </xdr:cNvGrpSpPr>
      </xdr:nvGrpSpPr>
      <xdr:grpSpPr bwMode="auto">
        <a:xfrm>
          <a:off x="10703791" y="8764732"/>
          <a:ext cx="1799359" cy="1423843"/>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5</xdr:col>
      <xdr:colOff>592054</xdr:colOff>
      <xdr:row>4</xdr:row>
      <xdr:rowOff>543253</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5</xdr:col>
      <xdr:colOff>3836604</xdr:colOff>
      <xdr:row>29</xdr:row>
      <xdr:rowOff>442750</xdr:rowOff>
    </xdr:from>
    <xdr:to>
      <xdr:col>29</xdr:col>
      <xdr:colOff>108437</xdr:colOff>
      <xdr:row>30</xdr:row>
      <xdr:rowOff>24740</xdr:rowOff>
    </xdr:to>
    <xdr:sp macro="" textlink="">
      <xdr:nvSpPr>
        <xdr:cNvPr id="5122" name="Line 35"/>
        <xdr:cNvSpPr>
          <a:spLocks noChangeShapeType="1"/>
        </xdr:cNvSpPr>
      </xdr:nvSpPr>
      <xdr:spPr bwMode="auto">
        <a:xfrm>
          <a:off x="7799004" y="15035050"/>
          <a:ext cx="31400033" cy="39190"/>
        </a:xfrm>
        <a:prstGeom prst="line">
          <a:avLst/>
        </a:prstGeom>
        <a:noFill/>
        <a:ln w="228600">
          <a:solidFill>
            <a:srgbClr val="FF0000"/>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29</xdr:col>
      <xdr:colOff>38100</xdr:colOff>
      <xdr:row>18</xdr:row>
      <xdr:rowOff>361950</xdr:rowOff>
    </xdr:from>
    <xdr:to>
      <xdr:col>29</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13</xdr:col>
      <xdr:colOff>73270</xdr:colOff>
      <xdr:row>9</xdr:row>
      <xdr:rowOff>401513</xdr:rowOff>
    </xdr:from>
    <xdr:to>
      <xdr:col>34</xdr:col>
      <xdr:colOff>73270</xdr:colOff>
      <xdr:row>10</xdr:row>
      <xdr:rowOff>1463</xdr:rowOff>
    </xdr:to>
    <xdr:sp macro="" textlink="">
      <xdr:nvSpPr>
        <xdr:cNvPr id="5126" name="Line 23"/>
        <xdr:cNvSpPr>
          <a:spLocks noChangeShapeType="1"/>
        </xdr:cNvSpPr>
      </xdr:nvSpPr>
      <xdr:spPr bwMode="auto">
        <a:xfrm>
          <a:off x="15020193" y="4321417"/>
          <a:ext cx="27622500" cy="39565"/>
        </a:xfrm>
        <a:prstGeom prst="line">
          <a:avLst/>
        </a:prstGeom>
        <a:noFill/>
        <a:ln w="228600">
          <a:solidFill>
            <a:srgbClr val="FF0000"/>
          </a:solidFill>
          <a:round/>
          <a:headEnd/>
          <a:tailEnd/>
        </a:ln>
      </xdr:spPr>
    </xdr:sp>
    <xdr:clientData/>
  </xdr:twoCellAnchor>
  <xdr:twoCellAnchor editAs="oneCell">
    <xdr:from>
      <xdr:col>4</xdr:col>
      <xdr:colOff>0</xdr:colOff>
      <xdr:row>1</xdr:row>
      <xdr:rowOff>9524</xdr:rowOff>
    </xdr:from>
    <xdr:to>
      <xdr:col>5</xdr:col>
      <xdr:colOff>2286000</xdr:colOff>
      <xdr:row>5</xdr:row>
      <xdr:rowOff>998058</xdr:rowOff>
    </xdr:to>
    <xdr:pic>
      <xdr:nvPicPr>
        <xdr:cNvPr id="5127"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71600" y="466724"/>
          <a:ext cx="4876800" cy="3503134"/>
        </a:xfrm>
        <a:prstGeom prst="rect">
          <a:avLst/>
        </a:prstGeom>
        <a:noFill/>
        <a:ln w="9525">
          <a:solidFill>
            <a:srgbClr val="000000"/>
          </a:solidFill>
          <a:miter lim="800000"/>
          <a:headEnd/>
          <a:tailEnd/>
        </a:ln>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40</xdr:row>
      <xdr:rowOff>114300</xdr:rowOff>
    </xdr:to>
    <xdr:sp macro="" textlink="">
      <xdr:nvSpPr>
        <xdr:cNvPr id="5158" name="AutoShape 67"/>
        <xdr:cNvSpPr>
          <a:spLocks noChangeArrowheads="1"/>
        </xdr:cNvSpPr>
      </xdr:nvSpPr>
      <xdr:spPr bwMode="auto">
        <a:xfrm>
          <a:off x="3982915" y="17114228"/>
          <a:ext cx="3496408" cy="2621572"/>
        </a:xfrm>
        <a:prstGeom prst="wedgeRoundRectCallout">
          <a:avLst>
            <a:gd name="adj1" fmla="val 71089"/>
            <a:gd name="adj2" fmla="val -23790"/>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600" b="1" i="0" u="none" strike="noStrike" baseline="0">
              <a:solidFill>
                <a:srgbClr val="FFFFFF"/>
              </a:solidFill>
              <a:latin typeface="Arial"/>
              <a:cs typeface="Arial"/>
            </a:rPr>
            <a:t>802.11  Evening</a:t>
          </a:r>
        </a:p>
        <a:p>
          <a:pPr algn="ctr" rtl="0">
            <a:defRPr sz="1000"/>
          </a:pPr>
          <a:r>
            <a:rPr lang="en-US" sz="3600" b="1" i="0" u="none" strike="noStrike" baseline="0">
              <a:solidFill>
                <a:srgbClr val="FFFFFF"/>
              </a:solidFill>
              <a:latin typeface="Arial"/>
              <a:cs typeface="Arial"/>
            </a:rPr>
            <a:t>Session  </a:t>
          </a:r>
        </a:p>
        <a:p>
          <a:pPr algn="ctr" rtl="0">
            <a:defRPr sz="1000"/>
          </a:pPr>
          <a:r>
            <a:rPr lang="en-US" sz="3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5148" name="Line 86"/>
        <xdr:cNvSpPr>
          <a:spLocks noChangeShapeType="1"/>
        </xdr:cNvSpPr>
      </xdr:nvSpPr>
      <xdr:spPr bwMode="auto">
        <a:xfrm flipH="1">
          <a:off x="7718534" y="7751379"/>
          <a:ext cx="0" cy="5898930"/>
        </a:xfrm>
        <a:prstGeom prst="line">
          <a:avLst/>
        </a:prstGeom>
        <a:noFill/>
        <a:ln w="228600">
          <a:solidFill>
            <a:srgbClr val="FF0000"/>
          </a:solidFill>
          <a:round/>
          <a:headEnd/>
          <a:tailEnd/>
        </a:ln>
      </xdr:spPr>
    </xdr:sp>
    <xdr:clientData/>
  </xdr:twoCellAnchor>
  <xdr:twoCellAnchor>
    <xdr:from>
      <xdr:col>14</xdr:col>
      <xdr:colOff>0</xdr:colOff>
      <xdr:row>38</xdr:row>
      <xdr:rowOff>228600</xdr:rowOff>
    </xdr:from>
    <xdr:to>
      <xdr:col>24</xdr:col>
      <xdr:colOff>942975</xdr:colOff>
      <xdr:row>40</xdr:row>
      <xdr:rowOff>333375</xdr:rowOff>
    </xdr:to>
    <xdr:sp macro="" textlink="">
      <xdr:nvSpPr>
        <xdr:cNvPr id="45" name="AutoShape 36"/>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19</xdr:col>
      <xdr:colOff>0</xdr:colOff>
      <xdr:row>30</xdr:row>
      <xdr:rowOff>28575</xdr:rowOff>
    </xdr:from>
    <xdr:to>
      <xdr:col>19</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13</xdr:col>
      <xdr:colOff>0</xdr:colOff>
      <xdr:row>37</xdr:row>
      <xdr:rowOff>0</xdr:rowOff>
    </xdr:from>
    <xdr:to>
      <xdr:col>19</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14</xdr:col>
      <xdr:colOff>0</xdr:colOff>
      <xdr:row>38</xdr:row>
      <xdr:rowOff>228600</xdr:rowOff>
    </xdr:from>
    <xdr:to>
      <xdr:col>24</xdr:col>
      <xdr:colOff>942975</xdr:colOff>
      <xdr:row>40</xdr:row>
      <xdr:rowOff>333375</xdr:rowOff>
    </xdr:to>
    <xdr:sp macro="" textlink="">
      <xdr:nvSpPr>
        <xdr:cNvPr id="61" name="AutoShape 43"/>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23812</xdr:colOff>
      <xdr:row>37</xdr:row>
      <xdr:rowOff>23812</xdr:rowOff>
    </xdr:from>
    <xdr:to>
      <xdr:col>13</xdr:col>
      <xdr:colOff>0</xdr:colOff>
      <xdr:row>37</xdr:row>
      <xdr:rowOff>23812</xdr:rowOff>
    </xdr:to>
    <xdr:sp macro="" textlink="">
      <xdr:nvSpPr>
        <xdr:cNvPr id="5162" name="Line 45"/>
        <xdr:cNvSpPr>
          <a:spLocks noChangeShapeType="1"/>
        </xdr:cNvSpPr>
      </xdr:nvSpPr>
      <xdr:spPr bwMode="auto">
        <a:xfrm>
          <a:off x="9263062" y="16716375"/>
          <a:ext cx="5948363" cy="0"/>
        </a:xfrm>
        <a:prstGeom prst="line">
          <a:avLst/>
        </a:prstGeom>
        <a:noFill/>
        <a:ln w="127000">
          <a:solidFill>
            <a:srgbClr val="0000D4"/>
          </a:solidFill>
          <a:round/>
          <a:headEnd/>
          <a:tailEnd/>
        </a:ln>
      </xdr:spPr>
    </xdr:sp>
    <xdr:clientData/>
  </xdr:twoCellAnchor>
  <xdr:twoCellAnchor>
    <xdr:from>
      <xdr:col>19</xdr:col>
      <xdr:colOff>0</xdr:colOff>
      <xdr:row>30</xdr:row>
      <xdr:rowOff>28575</xdr:rowOff>
    </xdr:from>
    <xdr:to>
      <xdr:col>19</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29</xdr:col>
      <xdr:colOff>0</xdr:colOff>
      <xdr:row>18</xdr:row>
      <xdr:rowOff>419100</xdr:rowOff>
    </xdr:from>
    <xdr:to>
      <xdr:col>34</xdr:col>
      <xdr:colOff>0</xdr:colOff>
      <xdr:row>18</xdr:row>
      <xdr:rowOff>419100</xdr:rowOff>
    </xdr:to>
    <xdr:sp macro="" textlink="">
      <xdr:nvSpPr>
        <xdr:cNvPr id="5169" name="Line 59"/>
        <xdr:cNvSpPr>
          <a:spLocks noChangeShapeType="1"/>
        </xdr:cNvSpPr>
      </xdr:nvSpPr>
      <xdr:spPr bwMode="auto">
        <a:xfrm flipV="1">
          <a:off x="36378173" y="8295542"/>
          <a:ext cx="6191250" cy="0"/>
        </a:xfrm>
        <a:prstGeom prst="line">
          <a:avLst/>
        </a:prstGeom>
        <a:noFill/>
        <a:ln w="228600">
          <a:solidFill>
            <a:srgbClr val="FF0000"/>
          </a:solidFill>
          <a:round/>
          <a:headEnd/>
          <a:tailEnd/>
        </a:ln>
      </xdr:spPr>
    </xdr:sp>
    <xdr:clientData/>
  </xdr:twoCellAnchor>
  <xdr:twoCellAnchor>
    <xdr:from>
      <xdr:col>30</xdr:col>
      <xdr:colOff>193431</xdr:colOff>
      <xdr:row>32</xdr:row>
      <xdr:rowOff>120161</xdr:rowOff>
    </xdr:from>
    <xdr:to>
      <xdr:col>34</xdr:col>
      <xdr:colOff>0</xdr:colOff>
      <xdr:row>34</xdr:row>
      <xdr:rowOff>196362</xdr:rowOff>
    </xdr:to>
    <xdr:sp macro="" textlink="">
      <xdr:nvSpPr>
        <xdr:cNvPr id="80" name="AutoShape 62"/>
        <xdr:cNvSpPr>
          <a:spLocks noChangeArrowheads="1"/>
        </xdr:cNvSpPr>
      </xdr:nvSpPr>
      <xdr:spPr bwMode="auto">
        <a:xfrm>
          <a:off x="38026731" y="16084061"/>
          <a:ext cx="4607169" cy="990601"/>
        </a:xfrm>
        <a:prstGeom prst="wedgeRoundRectCallout">
          <a:avLst>
            <a:gd name="adj1" fmla="val -83435"/>
            <a:gd name="adj2" fmla="val -38954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13</xdr:col>
      <xdr:colOff>0</xdr:colOff>
      <xdr:row>37</xdr:row>
      <xdr:rowOff>0</xdr:rowOff>
    </xdr:from>
    <xdr:to>
      <xdr:col>19</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23</xdr:col>
      <xdr:colOff>842141</xdr:colOff>
      <xdr:row>5</xdr:row>
      <xdr:rowOff>419100</xdr:rowOff>
    </xdr:from>
    <xdr:to>
      <xdr:col>27</xdr:col>
      <xdr:colOff>228600</xdr:colOff>
      <xdr:row>5</xdr:row>
      <xdr:rowOff>1028700</xdr:rowOff>
    </xdr:to>
    <xdr:sp macro="" textlink="">
      <xdr:nvSpPr>
        <xdr:cNvPr id="48" name="AutoShape 62"/>
        <xdr:cNvSpPr>
          <a:spLocks noChangeArrowheads="1"/>
        </xdr:cNvSpPr>
      </xdr:nvSpPr>
      <xdr:spPr bwMode="auto">
        <a:xfrm>
          <a:off x="28426541" y="3390900"/>
          <a:ext cx="5406259" cy="609600"/>
        </a:xfrm>
        <a:prstGeom prst="wedgeRoundRectCallout">
          <a:avLst>
            <a:gd name="adj1" fmla="val -19146"/>
            <a:gd name="adj2" fmla="val 441899"/>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chemeClr val="tx1"/>
              </a:solidFill>
              <a:latin typeface="Arial"/>
              <a:cs typeface="Arial"/>
            </a:rPr>
            <a:t>Joint meeting  with 802.1</a:t>
          </a:r>
        </a:p>
      </xdr:txBody>
    </xdr:sp>
    <xdr:clientData/>
  </xdr:twoCellAnchor>
  <xdr:twoCellAnchor>
    <xdr:from>
      <xdr:col>6</xdr:col>
      <xdr:colOff>0</xdr:colOff>
      <xdr:row>17</xdr:row>
      <xdr:rowOff>0</xdr:rowOff>
    </xdr:from>
    <xdr:to>
      <xdr:col>6</xdr:col>
      <xdr:colOff>0</xdr:colOff>
      <xdr:row>29</xdr:row>
      <xdr:rowOff>138454</xdr:rowOff>
    </xdr:to>
    <xdr:sp macro="" textlink="">
      <xdr:nvSpPr>
        <xdr:cNvPr id="50" name="Line 86"/>
        <xdr:cNvSpPr>
          <a:spLocks noChangeShapeType="1"/>
        </xdr:cNvSpPr>
      </xdr:nvSpPr>
      <xdr:spPr bwMode="auto">
        <a:xfrm flipH="1">
          <a:off x="7718534" y="7751379"/>
          <a:ext cx="0" cy="5656385"/>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51" name="Line 86"/>
        <xdr:cNvSpPr>
          <a:spLocks noChangeShapeType="1"/>
        </xdr:cNvSpPr>
      </xdr:nvSpPr>
      <xdr:spPr bwMode="auto">
        <a:xfrm flipH="1">
          <a:off x="7820525" y="5815264"/>
          <a:ext cx="38089" cy="8041104"/>
        </a:xfrm>
        <a:prstGeom prst="line">
          <a:avLst/>
        </a:prstGeom>
        <a:noFill/>
        <a:ln w="228600">
          <a:solidFill>
            <a:srgbClr val="FF0000"/>
          </a:solidFill>
          <a:round/>
          <a:headEnd/>
          <a:tailEnd/>
        </a:ln>
      </xdr:spPr>
    </xdr:sp>
    <xdr:clientData/>
  </xdr:twoCellAnchor>
  <xdr:twoCellAnchor>
    <xdr:from>
      <xdr:col>7</xdr:col>
      <xdr:colOff>23812</xdr:colOff>
      <xdr:row>37</xdr:row>
      <xdr:rowOff>23812</xdr:rowOff>
    </xdr:from>
    <xdr:to>
      <xdr:col>13</xdr:col>
      <xdr:colOff>0</xdr:colOff>
      <xdr:row>37</xdr:row>
      <xdr:rowOff>23812</xdr:rowOff>
    </xdr:to>
    <xdr:sp macro="" textlink="">
      <xdr:nvSpPr>
        <xdr:cNvPr id="52" name="Line 45"/>
        <xdr:cNvSpPr>
          <a:spLocks noChangeShapeType="1"/>
        </xdr:cNvSpPr>
      </xdr:nvSpPr>
      <xdr:spPr bwMode="auto">
        <a:xfrm>
          <a:off x="7979092" y="16879252"/>
          <a:ext cx="7291388" cy="0"/>
        </a:xfrm>
        <a:prstGeom prst="line">
          <a:avLst/>
        </a:prstGeom>
        <a:noFill/>
        <a:ln w="127000">
          <a:solidFill>
            <a:srgbClr val="0000D4"/>
          </a:solidFill>
          <a:round/>
          <a:headEnd/>
          <a:tailEnd/>
        </a:ln>
      </xdr:spPr>
    </xdr:sp>
    <xdr:clientData/>
  </xdr:twoCellAnchor>
  <xdr:twoCellAnchor>
    <xdr:from>
      <xdr:col>13</xdr:col>
      <xdr:colOff>0</xdr:colOff>
      <xdr:row>9</xdr:row>
      <xdr:rowOff>381480</xdr:rowOff>
    </xdr:from>
    <xdr:to>
      <xdr:col>13</xdr:col>
      <xdr:colOff>0</xdr:colOff>
      <xdr:row>16</xdr:row>
      <xdr:rowOff>38099</xdr:rowOff>
    </xdr:to>
    <xdr:sp macro="" textlink="">
      <xdr:nvSpPr>
        <xdr:cNvPr id="53" name="Line 35"/>
        <xdr:cNvSpPr>
          <a:spLocks noChangeShapeType="1"/>
        </xdr:cNvSpPr>
      </xdr:nvSpPr>
      <xdr:spPr bwMode="auto">
        <a:xfrm rot="16200000">
          <a:off x="13468590" y="6877290"/>
          <a:ext cx="2857019" cy="0"/>
        </a:xfrm>
        <a:prstGeom prst="line">
          <a:avLst/>
        </a:prstGeom>
        <a:noFill/>
        <a:ln w="228600">
          <a:solidFill>
            <a:srgbClr val="FF0000"/>
          </a:solidFill>
          <a:round/>
          <a:headEnd/>
          <a:tailEnd/>
        </a:ln>
      </xdr:spPr>
    </xdr:sp>
    <xdr:clientData/>
  </xdr:twoCellAnchor>
  <xdr:twoCellAnchor>
    <xdr:from>
      <xdr:col>7</xdr:col>
      <xdr:colOff>70185</xdr:colOff>
      <xdr:row>16</xdr:row>
      <xdr:rowOff>76199</xdr:rowOff>
    </xdr:from>
    <xdr:to>
      <xdr:col>7</xdr:col>
      <xdr:colOff>70185</xdr:colOff>
      <xdr:row>30</xdr:row>
      <xdr:rowOff>0</xdr:rowOff>
    </xdr:to>
    <xdr:sp macro="" textlink="">
      <xdr:nvSpPr>
        <xdr:cNvPr id="55" name="Line 60"/>
        <xdr:cNvSpPr>
          <a:spLocks noChangeShapeType="1"/>
        </xdr:cNvSpPr>
      </xdr:nvSpPr>
      <xdr:spPr bwMode="auto">
        <a:xfrm flipH="1">
          <a:off x="7918785" y="8724899"/>
          <a:ext cx="0" cy="6324601"/>
        </a:xfrm>
        <a:prstGeom prst="line">
          <a:avLst/>
        </a:prstGeom>
        <a:noFill/>
        <a:ln w="228600">
          <a:solidFill>
            <a:srgbClr val="FF0000"/>
          </a:solidFill>
          <a:round/>
          <a:headEnd/>
          <a:tailEnd/>
        </a:ln>
      </xdr:spPr>
    </xdr:sp>
    <xdr:clientData/>
  </xdr:twoCellAnchor>
  <xdr:twoCellAnchor>
    <xdr:from>
      <xdr:col>7</xdr:col>
      <xdr:colOff>114300</xdr:colOff>
      <xdr:row>16</xdr:row>
      <xdr:rowOff>38100</xdr:rowOff>
    </xdr:from>
    <xdr:to>
      <xdr:col>13</xdr:col>
      <xdr:colOff>84083</xdr:colOff>
      <xdr:row>16</xdr:row>
      <xdr:rowOff>38101</xdr:rowOff>
    </xdr:to>
    <xdr:sp macro="" textlink="">
      <xdr:nvSpPr>
        <xdr:cNvPr id="38" name="Line 35"/>
        <xdr:cNvSpPr>
          <a:spLocks noChangeShapeType="1"/>
        </xdr:cNvSpPr>
      </xdr:nvSpPr>
      <xdr:spPr bwMode="auto">
        <a:xfrm flipV="1">
          <a:off x="7962900" y="8305800"/>
          <a:ext cx="7018283" cy="1"/>
        </a:xfrm>
        <a:prstGeom prst="line">
          <a:avLst/>
        </a:prstGeom>
        <a:noFill/>
        <a:ln w="228600">
          <a:solidFill>
            <a:srgbClr val="FF0000"/>
          </a:solidFill>
          <a:round/>
          <a:headEnd/>
          <a:tailEnd/>
        </a:ln>
      </xdr:spPr>
    </xdr:sp>
    <xdr:clientData/>
  </xdr:twoCellAnchor>
  <xdr:twoCellAnchor>
    <xdr:from>
      <xdr:col>5</xdr:col>
      <xdr:colOff>2878015</xdr:colOff>
      <xdr:row>2</xdr:row>
      <xdr:rowOff>0</xdr:rowOff>
    </xdr:from>
    <xdr:to>
      <xdr:col>8</xdr:col>
      <xdr:colOff>1078523</xdr:colOff>
      <xdr:row>5</xdr:row>
      <xdr:rowOff>609600</xdr:rowOff>
    </xdr:to>
    <xdr:sp macro="" textlink="">
      <xdr:nvSpPr>
        <xdr:cNvPr id="39" name="AutoShape 67"/>
        <xdr:cNvSpPr>
          <a:spLocks noChangeArrowheads="1"/>
        </xdr:cNvSpPr>
      </xdr:nvSpPr>
      <xdr:spPr bwMode="auto">
        <a:xfrm>
          <a:off x="6840415" y="914400"/>
          <a:ext cx="3496408" cy="2667000"/>
        </a:xfrm>
        <a:prstGeom prst="wedgeRoundRectCallout">
          <a:avLst>
            <a:gd name="adj1" fmla="val 26412"/>
            <a:gd name="adj2" fmla="val 15196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200" b="1" i="0" u="none" strike="noStrike" baseline="0">
              <a:solidFill>
                <a:srgbClr val="FFFFFF"/>
              </a:solidFill>
              <a:latin typeface="Arial"/>
              <a:cs typeface="Arial"/>
            </a:rPr>
            <a:t>802.11 </a:t>
          </a:r>
        </a:p>
        <a:p>
          <a:pPr algn="ctr" rtl="0">
            <a:defRPr sz="1000"/>
          </a:pPr>
          <a:r>
            <a:rPr lang="en-US" sz="3600" b="1">
              <a:solidFill>
                <a:schemeClr val="bg1"/>
              </a:solidFill>
            </a:rPr>
            <a:t>AD HOC</a:t>
          </a:r>
          <a:r>
            <a:rPr lang="en-US" sz="3200" b="1" i="0" u="none" strike="noStrike" baseline="0">
              <a:solidFill>
                <a:schemeClr val="bg1"/>
              </a:solidFill>
              <a:latin typeface="Arial"/>
              <a:cs typeface="Arial"/>
            </a:rPr>
            <a:t> </a:t>
          </a:r>
          <a:r>
            <a:rPr lang="en-US" sz="3200" b="1" i="0" u="none" strike="noStrike" baseline="0">
              <a:solidFill>
                <a:srgbClr val="FFFFFF"/>
              </a:solidFill>
              <a:latin typeface="Arial"/>
              <a:cs typeface="Arial"/>
            </a:rPr>
            <a:t>Sessions  </a:t>
          </a:r>
        </a:p>
        <a:p>
          <a:pPr algn="ctr" rtl="0">
            <a:defRPr sz="1000"/>
          </a:pPr>
          <a:r>
            <a:rPr lang="en-US" sz="3200" b="1" i="0" u="none" strike="noStrike" baseline="0">
              <a:solidFill>
                <a:srgbClr val="FFFFFF"/>
              </a:solidFill>
              <a:latin typeface="Arial"/>
              <a:cs typeface="Arial"/>
            </a:rPr>
            <a:t>Extra Credit </a:t>
          </a:r>
        </a:p>
      </xdr:txBody>
    </xdr:sp>
    <xdr:clientData/>
  </xdr:twoCellAnchor>
  <xdr:twoCellAnchor>
    <xdr:from>
      <xdr:col>8</xdr:col>
      <xdr:colOff>1066800</xdr:colOff>
      <xdr:row>5</xdr:row>
      <xdr:rowOff>266700</xdr:rowOff>
    </xdr:from>
    <xdr:to>
      <xdr:col>13</xdr:col>
      <xdr:colOff>304800</xdr:colOff>
      <xdr:row>5</xdr:row>
      <xdr:rowOff>907300</xdr:rowOff>
    </xdr:to>
    <xdr:sp macro="" textlink="">
      <xdr:nvSpPr>
        <xdr:cNvPr id="40" name="AutoShape 62"/>
        <xdr:cNvSpPr>
          <a:spLocks noChangeArrowheads="1"/>
        </xdr:cNvSpPr>
      </xdr:nvSpPr>
      <xdr:spPr bwMode="auto">
        <a:xfrm>
          <a:off x="10325100" y="3238500"/>
          <a:ext cx="4876800" cy="640600"/>
        </a:xfrm>
        <a:prstGeom prst="wedgeRoundRectCallout">
          <a:avLst>
            <a:gd name="adj1" fmla="val 165"/>
            <a:gd name="adj2" fmla="val 504127"/>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chemeClr val="tx1"/>
              </a:solidFill>
              <a:latin typeface="Arial"/>
              <a:cs typeface="Arial"/>
            </a:rPr>
            <a:t>Joint meeting  with  AQ                             </a:t>
          </a:r>
          <a:r>
            <a:rPr lang="en-US" sz="2800"/>
            <a:t> </a:t>
          </a:r>
          <a:endParaRPr lang="en-US" sz="2600" b="1" i="0" u="none" strike="noStrike" baseline="0">
            <a:solidFill>
              <a:schemeClr val="tx1"/>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1095375</xdr:colOff>
      <xdr:row>30</xdr:row>
      <xdr:rowOff>142875</xdr:rowOff>
    </xdr:from>
    <xdr:to>
      <xdr:col>2</xdr:col>
      <xdr:colOff>1095375</xdr:colOff>
      <xdr:row>38</xdr:row>
      <xdr:rowOff>400050</xdr:rowOff>
    </xdr:to>
    <xdr:sp macro="" textlink="">
      <xdr:nvSpPr>
        <xdr:cNvPr id="8" name="Line 70"/>
        <xdr:cNvSpPr>
          <a:spLocks noChangeShapeType="1"/>
        </xdr:cNvSpPr>
      </xdr:nvSpPr>
      <xdr:spPr bwMode="auto">
        <a:xfrm>
          <a:off x="7863840" y="14437995"/>
          <a:ext cx="0" cy="3914775"/>
        </a:xfrm>
        <a:prstGeom prst="line">
          <a:avLst/>
        </a:prstGeom>
        <a:noFill/>
        <a:ln w="76200">
          <a:solidFill>
            <a:srgbClr val="0000FF"/>
          </a:solidFill>
          <a:round/>
          <a:headEnd/>
          <a:tailEnd/>
        </a:ln>
      </xdr:spPr>
    </xdr:sp>
    <xdr:clientData/>
  </xdr:twoCellAnchor>
  <xdr:twoCellAnchor>
    <xdr:from>
      <xdr:col>2</xdr:col>
      <xdr:colOff>1133475</xdr:colOff>
      <xdr:row>16</xdr:row>
      <xdr:rowOff>428625</xdr:rowOff>
    </xdr:from>
    <xdr:to>
      <xdr:col>2</xdr:col>
      <xdr:colOff>1162050</xdr:colOff>
      <xdr:row>30</xdr:row>
      <xdr:rowOff>28575</xdr:rowOff>
    </xdr:to>
    <xdr:sp macro="" textlink="">
      <xdr:nvSpPr>
        <xdr:cNvPr id="9" name="Line 8"/>
        <xdr:cNvSpPr>
          <a:spLocks noChangeShapeType="1"/>
        </xdr:cNvSpPr>
      </xdr:nvSpPr>
      <xdr:spPr bwMode="auto">
        <a:xfrm flipV="1">
          <a:off x="7863840" y="8322945"/>
          <a:ext cx="0" cy="6000750"/>
        </a:xfrm>
        <a:prstGeom prst="line">
          <a:avLst/>
        </a:prstGeom>
        <a:noFill/>
        <a:ln w="228600">
          <a:solidFill>
            <a:srgbClr val="FF0000"/>
          </a:solidFill>
          <a:round/>
          <a:headEnd/>
          <a:tailEnd/>
        </a:ln>
      </xdr:spPr>
    </xdr:sp>
    <xdr:clientData/>
  </xdr:twoCellAnchor>
  <xdr:twoCellAnchor>
    <xdr:from>
      <xdr:col>2</xdr:col>
      <xdr:colOff>1152525</xdr:colOff>
      <xdr:row>16</xdr:row>
      <xdr:rowOff>400050</xdr:rowOff>
    </xdr:from>
    <xdr:to>
      <xdr:col>2</xdr:col>
      <xdr:colOff>1152525</xdr:colOff>
      <xdr:row>29</xdr:row>
      <xdr:rowOff>390525</xdr:rowOff>
    </xdr:to>
    <xdr:sp macro="" textlink="">
      <xdr:nvSpPr>
        <xdr:cNvPr id="17" name="Line 65"/>
        <xdr:cNvSpPr>
          <a:spLocks noChangeShapeType="1"/>
        </xdr:cNvSpPr>
      </xdr:nvSpPr>
      <xdr:spPr bwMode="auto">
        <a:xfrm rot="16200000" flipV="1">
          <a:off x="4896802" y="11261408"/>
          <a:ext cx="5934075" cy="0"/>
        </a:xfrm>
        <a:prstGeom prst="line">
          <a:avLst/>
        </a:prstGeom>
        <a:noFill/>
        <a:ln w="228600">
          <a:solidFill>
            <a:srgbClr val="FF0000"/>
          </a:solidFill>
          <a:round/>
          <a:headEnd/>
          <a:tailEnd/>
        </a:ln>
      </xdr:spPr>
    </xdr:sp>
    <xdr:clientData/>
  </xdr:twoCellAnchor>
  <xdr:twoCellAnchor>
    <xdr:from>
      <xdr:col>2</xdr:col>
      <xdr:colOff>1123950</xdr:colOff>
      <xdr:row>30</xdr:row>
      <xdr:rowOff>142875</xdr:rowOff>
    </xdr:from>
    <xdr:to>
      <xdr:col>2</xdr:col>
      <xdr:colOff>1123950</xdr:colOff>
      <xdr:row>38</xdr:row>
      <xdr:rowOff>400050</xdr:rowOff>
    </xdr:to>
    <xdr:sp macro="" textlink="">
      <xdr:nvSpPr>
        <xdr:cNvPr id="18" name="Line 69"/>
        <xdr:cNvSpPr>
          <a:spLocks noChangeShapeType="1"/>
        </xdr:cNvSpPr>
      </xdr:nvSpPr>
      <xdr:spPr bwMode="auto">
        <a:xfrm>
          <a:off x="7863840" y="14437995"/>
          <a:ext cx="0" cy="3914775"/>
        </a:xfrm>
        <a:prstGeom prst="line">
          <a:avLst/>
        </a:prstGeom>
        <a:noFill/>
        <a:ln w="76200">
          <a:solidFill>
            <a:srgbClr val="0000D4"/>
          </a:solidFill>
          <a:round/>
          <a:headEnd/>
          <a:tailEnd/>
        </a:ln>
      </xdr:spPr>
    </xdr:sp>
    <xdr:clientData/>
  </xdr:twoCellAnchor>
  <xdr:twoCellAnchor>
    <xdr:from>
      <xdr:col>2</xdr:col>
      <xdr:colOff>1095375</xdr:colOff>
      <xdr:row>30</xdr:row>
      <xdr:rowOff>142875</xdr:rowOff>
    </xdr:from>
    <xdr:to>
      <xdr:col>2</xdr:col>
      <xdr:colOff>1095375</xdr:colOff>
      <xdr:row>38</xdr:row>
      <xdr:rowOff>400050</xdr:rowOff>
    </xdr:to>
    <xdr:sp macro="" textlink="">
      <xdr:nvSpPr>
        <xdr:cNvPr id="20" name="Line 70"/>
        <xdr:cNvSpPr>
          <a:spLocks noChangeShapeType="1"/>
        </xdr:cNvSpPr>
      </xdr:nvSpPr>
      <xdr:spPr bwMode="auto">
        <a:xfrm>
          <a:off x="7863840" y="14437995"/>
          <a:ext cx="0" cy="3914775"/>
        </a:xfrm>
        <a:prstGeom prst="line">
          <a:avLst/>
        </a:prstGeom>
        <a:noFill/>
        <a:ln w="76200">
          <a:solidFill>
            <a:srgbClr val="0000FF"/>
          </a:solidFill>
          <a:round/>
          <a:headEnd/>
          <a:tailEnd/>
        </a:ln>
      </xdr:spPr>
    </xdr:sp>
    <xdr:clientData/>
  </xdr:twoCellAnchor>
  <xdr:twoCellAnchor>
    <xdr:from>
      <xdr:col>2</xdr:col>
      <xdr:colOff>1133475</xdr:colOff>
      <xdr:row>9</xdr:row>
      <xdr:rowOff>381000</xdr:rowOff>
    </xdr:from>
    <xdr:to>
      <xdr:col>2</xdr:col>
      <xdr:colOff>1181100</xdr:colOff>
      <xdr:row>30</xdr:row>
      <xdr:rowOff>28575</xdr:rowOff>
    </xdr:to>
    <xdr:sp macro="" textlink="">
      <xdr:nvSpPr>
        <xdr:cNvPr id="21" name="Line 8"/>
        <xdr:cNvSpPr>
          <a:spLocks noChangeShapeType="1"/>
        </xdr:cNvSpPr>
      </xdr:nvSpPr>
      <xdr:spPr bwMode="auto">
        <a:xfrm flipV="1">
          <a:off x="7863840" y="5074920"/>
          <a:ext cx="0" cy="9248775"/>
        </a:xfrm>
        <a:prstGeom prst="line">
          <a:avLst/>
        </a:prstGeom>
        <a:noFill/>
        <a:ln w="228600">
          <a:solidFill>
            <a:srgbClr val="FF0000"/>
          </a:solidFill>
          <a:round/>
          <a:headEnd/>
          <a:tailEnd/>
        </a:ln>
      </xdr:spPr>
    </xdr:sp>
    <xdr:clientData/>
  </xdr:twoCellAnchor>
  <xdr:twoCellAnchor>
    <xdr:from>
      <xdr:col>2</xdr:col>
      <xdr:colOff>1028700</xdr:colOff>
      <xdr:row>32</xdr:row>
      <xdr:rowOff>381000</xdr:rowOff>
    </xdr:from>
    <xdr:to>
      <xdr:col>2</xdr:col>
      <xdr:colOff>1028700</xdr:colOff>
      <xdr:row>37</xdr:row>
      <xdr:rowOff>66675</xdr:rowOff>
    </xdr:to>
    <xdr:sp macro="" textlink="">
      <xdr:nvSpPr>
        <xdr:cNvPr id="22" name="Line 85"/>
        <xdr:cNvSpPr>
          <a:spLocks noChangeShapeType="1"/>
        </xdr:cNvSpPr>
      </xdr:nvSpPr>
      <xdr:spPr bwMode="auto">
        <a:xfrm rot="-5400000">
          <a:off x="6878002" y="16576358"/>
          <a:ext cx="1971675" cy="0"/>
        </a:xfrm>
        <a:prstGeom prst="line">
          <a:avLst/>
        </a:prstGeom>
        <a:noFill/>
        <a:ln w="127000">
          <a:solidFill>
            <a:srgbClr val="000090"/>
          </a:solidFill>
          <a:round/>
          <a:headEnd/>
          <a:tailEnd/>
        </a:ln>
      </xdr:spPr>
    </xdr:sp>
    <xdr:clientData/>
  </xdr:twoCellAnchor>
  <xdr:twoCellAnchor>
    <xdr:from>
      <xdr:col>2</xdr:col>
      <xdr:colOff>0</xdr:colOff>
      <xdr:row>17</xdr:row>
      <xdr:rowOff>0</xdr:rowOff>
    </xdr:from>
    <xdr:to>
      <xdr:col>2</xdr:col>
      <xdr:colOff>0</xdr:colOff>
      <xdr:row>29</xdr:row>
      <xdr:rowOff>380999</xdr:rowOff>
    </xdr:to>
    <xdr:sp macro="" textlink="">
      <xdr:nvSpPr>
        <xdr:cNvPr id="23" name="Line 86"/>
        <xdr:cNvSpPr>
          <a:spLocks noChangeShapeType="1"/>
        </xdr:cNvSpPr>
      </xdr:nvSpPr>
      <xdr:spPr bwMode="auto">
        <a:xfrm flipH="1">
          <a:off x="7863840" y="8351520"/>
          <a:ext cx="0" cy="5867399"/>
        </a:xfrm>
        <a:prstGeom prst="line">
          <a:avLst/>
        </a:prstGeom>
        <a:noFill/>
        <a:ln w="228600">
          <a:solidFill>
            <a:srgbClr val="FF0000"/>
          </a:solidFill>
          <a:round/>
          <a:headEnd/>
          <a:tailEnd/>
        </a:ln>
      </xdr:spPr>
    </xdr:sp>
    <xdr:clientData/>
  </xdr:twoCellAnchor>
  <xdr:twoCellAnchor>
    <xdr:from>
      <xdr:col>2</xdr:col>
      <xdr:colOff>1095375</xdr:colOff>
      <xdr:row>30</xdr:row>
      <xdr:rowOff>142875</xdr:rowOff>
    </xdr:from>
    <xdr:to>
      <xdr:col>2</xdr:col>
      <xdr:colOff>1095375</xdr:colOff>
      <xdr:row>38</xdr:row>
      <xdr:rowOff>400050</xdr:rowOff>
    </xdr:to>
    <xdr:sp macro="" textlink="">
      <xdr:nvSpPr>
        <xdr:cNvPr id="27" name="Line 70"/>
        <xdr:cNvSpPr>
          <a:spLocks noChangeShapeType="1"/>
        </xdr:cNvSpPr>
      </xdr:nvSpPr>
      <xdr:spPr bwMode="auto">
        <a:xfrm>
          <a:off x="7863840" y="14437995"/>
          <a:ext cx="0" cy="3914775"/>
        </a:xfrm>
        <a:prstGeom prst="line">
          <a:avLst/>
        </a:prstGeom>
        <a:noFill/>
        <a:ln w="76200">
          <a:solidFill>
            <a:srgbClr val="0000FF"/>
          </a:solidFill>
          <a:round/>
          <a:headEnd/>
          <a:tailEnd/>
        </a:ln>
      </xdr:spPr>
    </xdr:sp>
    <xdr:clientData/>
  </xdr:twoCellAnchor>
  <xdr:twoCellAnchor>
    <xdr:from>
      <xdr:col>2</xdr:col>
      <xdr:colOff>1133475</xdr:colOff>
      <xdr:row>16</xdr:row>
      <xdr:rowOff>428625</xdr:rowOff>
    </xdr:from>
    <xdr:to>
      <xdr:col>2</xdr:col>
      <xdr:colOff>1162050</xdr:colOff>
      <xdr:row>30</xdr:row>
      <xdr:rowOff>28575</xdr:rowOff>
    </xdr:to>
    <xdr:sp macro="" textlink="">
      <xdr:nvSpPr>
        <xdr:cNvPr id="29" name="Line 8"/>
        <xdr:cNvSpPr>
          <a:spLocks noChangeShapeType="1"/>
        </xdr:cNvSpPr>
      </xdr:nvSpPr>
      <xdr:spPr bwMode="auto">
        <a:xfrm flipV="1">
          <a:off x="7863840" y="8322945"/>
          <a:ext cx="0" cy="6000750"/>
        </a:xfrm>
        <a:prstGeom prst="line">
          <a:avLst/>
        </a:prstGeom>
        <a:noFill/>
        <a:ln w="228600">
          <a:solidFill>
            <a:srgbClr val="FF0000"/>
          </a:solidFill>
          <a:round/>
          <a:headEnd/>
          <a:tailEnd/>
        </a:ln>
      </xdr:spPr>
    </xdr:sp>
    <xdr:clientData/>
  </xdr:twoCellAnchor>
  <xdr:twoCellAnchor>
    <xdr:from>
      <xdr:col>2</xdr:col>
      <xdr:colOff>1152525</xdr:colOff>
      <xdr:row>16</xdr:row>
      <xdr:rowOff>400050</xdr:rowOff>
    </xdr:from>
    <xdr:to>
      <xdr:col>2</xdr:col>
      <xdr:colOff>1152525</xdr:colOff>
      <xdr:row>29</xdr:row>
      <xdr:rowOff>390525</xdr:rowOff>
    </xdr:to>
    <xdr:sp macro="" textlink="">
      <xdr:nvSpPr>
        <xdr:cNvPr id="41" name="Line 65"/>
        <xdr:cNvSpPr>
          <a:spLocks noChangeShapeType="1"/>
        </xdr:cNvSpPr>
      </xdr:nvSpPr>
      <xdr:spPr bwMode="auto">
        <a:xfrm rot="16200000" flipV="1">
          <a:off x="4896802" y="11261408"/>
          <a:ext cx="5934075" cy="0"/>
        </a:xfrm>
        <a:prstGeom prst="line">
          <a:avLst/>
        </a:prstGeom>
        <a:noFill/>
        <a:ln w="228600">
          <a:solidFill>
            <a:srgbClr val="FF0000"/>
          </a:solidFill>
          <a:round/>
          <a:headEnd/>
          <a:tailEnd/>
        </a:ln>
      </xdr:spPr>
    </xdr:sp>
    <xdr:clientData/>
  </xdr:twoCellAnchor>
  <xdr:twoCellAnchor>
    <xdr:from>
      <xdr:col>2</xdr:col>
      <xdr:colOff>1123950</xdr:colOff>
      <xdr:row>30</xdr:row>
      <xdr:rowOff>142875</xdr:rowOff>
    </xdr:from>
    <xdr:to>
      <xdr:col>2</xdr:col>
      <xdr:colOff>1123950</xdr:colOff>
      <xdr:row>38</xdr:row>
      <xdr:rowOff>400050</xdr:rowOff>
    </xdr:to>
    <xdr:sp macro="" textlink="">
      <xdr:nvSpPr>
        <xdr:cNvPr id="42" name="Line 69"/>
        <xdr:cNvSpPr>
          <a:spLocks noChangeShapeType="1"/>
        </xdr:cNvSpPr>
      </xdr:nvSpPr>
      <xdr:spPr bwMode="auto">
        <a:xfrm>
          <a:off x="7863840" y="14437995"/>
          <a:ext cx="0" cy="3914775"/>
        </a:xfrm>
        <a:prstGeom prst="line">
          <a:avLst/>
        </a:prstGeom>
        <a:noFill/>
        <a:ln w="76200">
          <a:solidFill>
            <a:srgbClr val="0000D4"/>
          </a:solidFill>
          <a:round/>
          <a:headEnd/>
          <a:tailEnd/>
        </a:ln>
      </xdr:spPr>
    </xdr:sp>
    <xdr:clientData/>
  </xdr:twoCellAnchor>
  <xdr:twoCellAnchor>
    <xdr:from>
      <xdr:col>2</xdr:col>
      <xdr:colOff>0</xdr:colOff>
      <xdr:row>17</xdr:row>
      <xdr:rowOff>0</xdr:rowOff>
    </xdr:from>
    <xdr:to>
      <xdr:col>2</xdr:col>
      <xdr:colOff>0</xdr:colOff>
      <xdr:row>29</xdr:row>
      <xdr:rowOff>138454</xdr:rowOff>
    </xdr:to>
    <xdr:sp macro="" textlink="">
      <xdr:nvSpPr>
        <xdr:cNvPr id="48" name="Line 86"/>
        <xdr:cNvSpPr>
          <a:spLocks noChangeShapeType="1"/>
        </xdr:cNvSpPr>
      </xdr:nvSpPr>
      <xdr:spPr bwMode="auto">
        <a:xfrm flipH="1">
          <a:off x="7863840" y="8351520"/>
          <a:ext cx="0" cy="5624854"/>
        </a:xfrm>
        <a:prstGeom prst="line">
          <a:avLst/>
        </a:prstGeom>
        <a:noFill/>
        <a:ln w="228600">
          <a:solidFill>
            <a:srgbClr val="FF0000"/>
          </a:solidFill>
          <a:round/>
          <a:headEnd/>
          <a:tailEnd/>
        </a:ln>
      </xdr:spPr>
    </xdr:sp>
    <xdr:clientData/>
  </xdr:twoCellAnchor>
  <xdr:twoCellAnchor>
    <xdr:from>
      <xdr:col>2</xdr:col>
      <xdr:colOff>1095375</xdr:colOff>
      <xdr:row>30</xdr:row>
      <xdr:rowOff>142875</xdr:rowOff>
    </xdr:from>
    <xdr:to>
      <xdr:col>2</xdr:col>
      <xdr:colOff>1095375</xdr:colOff>
      <xdr:row>38</xdr:row>
      <xdr:rowOff>400050</xdr:rowOff>
    </xdr:to>
    <xdr:sp macro="" textlink="">
      <xdr:nvSpPr>
        <xdr:cNvPr id="28" name="Line 70"/>
        <xdr:cNvSpPr>
          <a:spLocks noChangeShapeType="1"/>
        </xdr:cNvSpPr>
      </xdr:nvSpPr>
      <xdr:spPr bwMode="auto">
        <a:xfrm>
          <a:off x="7800975" y="14420850"/>
          <a:ext cx="0" cy="3914775"/>
        </a:xfrm>
        <a:prstGeom prst="line">
          <a:avLst/>
        </a:prstGeom>
        <a:noFill/>
        <a:ln w="76200">
          <a:solidFill>
            <a:srgbClr val="0000FF"/>
          </a:solidFill>
          <a:round/>
          <a:headEnd/>
          <a:tailEnd/>
        </a:ln>
      </xdr:spPr>
    </xdr:sp>
    <xdr:clientData/>
  </xdr:twoCellAnchor>
  <xdr:twoCellAnchor>
    <xdr:from>
      <xdr:col>2</xdr:col>
      <xdr:colOff>1133475</xdr:colOff>
      <xdr:row>16</xdr:row>
      <xdr:rowOff>428625</xdr:rowOff>
    </xdr:from>
    <xdr:to>
      <xdr:col>2</xdr:col>
      <xdr:colOff>1162050</xdr:colOff>
      <xdr:row>30</xdr:row>
      <xdr:rowOff>28575</xdr:rowOff>
    </xdr:to>
    <xdr:sp macro="" textlink="">
      <xdr:nvSpPr>
        <xdr:cNvPr id="30" name="Line 8"/>
        <xdr:cNvSpPr>
          <a:spLocks noChangeShapeType="1"/>
        </xdr:cNvSpPr>
      </xdr:nvSpPr>
      <xdr:spPr bwMode="auto">
        <a:xfrm flipV="1">
          <a:off x="7800975" y="8305800"/>
          <a:ext cx="0" cy="6000750"/>
        </a:xfrm>
        <a:prstGeom prst="line">
          <a:avLst/>
        </a:prstGeom>
        <a:noFill/>
        <a:ln w="228600">
          <a:solidFill>
            <a:srgbClr val="FF0000"/>
          </a:solidFill>
          <a:round/>
          <a:headEnd/>
          <a:tailEnd/>
        </a:ln>
      </xdr:spPr>
    </xdr:sp>
    <xdr:clientData/>
  </xdr:twoCellAnchor>
  <xdr:twoCellAnchor>
    <xdr:from>
      <xdr:col>2</xdr:col>
      <xdr:colOff>1152525</xdr:colOff>
      <xdr:row>16</xdr:row>
      <xdr:rowOff>400050</xdr:rowOff>
    </xdr:from>
    <xdr:to>
      <xdr:col>2</xdr:col>
      <xdr:colOff>1152525</xdr:colOff>
      <xdr:row>29</xdr:row>
      <xdr:rowOff>390525</xdr:rowOff>
    </xdr:to>
    <xdr:sp macro="" textlink="">
      <xdr:nvSpPr>
        <xdr:cNvPr id="32" name="Line 65"/>
        <xdr:cNvSpPr>
          <a:spLocks noChangeShapeType="1"/>
        </xdr:cNvSpPr>
      </xdr:nvSpPr>
      <xdr:spPr bwMode="auto">
        <a:xfrm rot="16200000" flipV="1">
          <a:off x="4833937" y="11244263"/>
          <a:ext cx="5934075" cy="0"/>
        </a:xfrm>
        <a:prstGeom prst="line">
          <a:avLst/>
        </a:prstGeom>
        <a:noFill/>
        <a:ln w="228600">
          <a:solidFill>
            <a:srgbClr val="FF0000"/>
          </a:solidFill>
          <a:round/>
          <a:headEnd/>
          <a:tailEnd/>
        </a:ln>
      </xdr:spPr>
    </xdr:sp>
    <xdr:clientData/>
  </xdr:twoCellAnchor>
  <xdr:twoCellAnchor>
    <xdr:from>
      <xdr:col>2</xdr:col>
      <xdr:colOff>1123950</xdr:colOff>
      <xdr:row>30</xdr:row>
      <xdr:rowOff>142875</xdr:rowOff>
    </xdr:from>
    <xdr:to>
      <xdr:col>2</xdr:col>
      <xdr:colOff>1123950</xdr:colOff>
      <xdr:row>38</xdr:row>
      <xdr:rowOff>400050</xdr:rowOff>
    </xdr:to>
    <xdr:sp macro="" textlink="">
      <xdr:nvSpPr>
        <xdr:cNvPr id="33" name="Line 69"/>
        <xdr:cNvSpPr>
          <a:spLocks noChangeShapeType="1"/>
        </xdr:cNvSpPr>
      </xdr:nvSpPr>
      <xdr:spPr bwMode="auto">
        <a:xfrm>
          <a:off x="7800975" y="14420850"/>
          <a:ext cx="0" cy="3914775"/>
        </a:xfrm>
        <a:prstGeom prst="line">
          <a:avLst/>
        </a:prstGeom>
        <a:noFill/>
        <a:ln w="76200">
          <a:solidFill>
            <a:srgbClr val="0000D4"/>
          </a:solidFill>
          <a:round/>
          <a:headEnd/>
          <a:tailEnd/>
        </a:ln>
      </xdr:spPr>
    </xdr:sp>
    <xdr:clientData/>
  </xdr:twoCellAnchor>
  <xdr:twoCellAnchor>
    <xdr:from>
      <xdr:col>2</xdr:col>
      <xdr:colOff>1095375</xdr:colOff>
      <xdr:row>30</xdr:row>
      <xdr:rowOff>142875</xdr:rowOff>
    </xdr:from>
    <xdr:to>
      <xdr:col>2</xdr:col>
      <xdr:colOff>1095375</xdr:colOff>
      <xdr:row>38</xdr:row>
      <xdr:rowOff>400050</xdr:rowOff>
    </xdr:to>
    <xdr:sp macro="" textlink="">
      <xdr:nvSpPr>
        <xdr:cNvPr id="35" name="Line 70"/>
        <xdr:cNvSpPr>
          <a:spLocks noChangeShapeType="1"/>
        </xdr:cNvSpPr>
      </xdr:nvSpPr>
      <xdr:spPr bwMode="auto">
        <a:xfrm>
          <a:off x="7800975" y="14420850"/>
          <a:ext cx="0" cy="3914775"/>
        </a:xfrm>
        <a:prstGeom prst="line">
          <a:avLst/>
        </a:prstGeom>
        <a:noFill/>
        <a:ln w="76200">
          <a:solidFill>
            <a:srgbClr val="0000FF"/>
          </a:solidFill>
          <a:round/>
          <a:headEnd/>
          <a:tailEnd/>
        </a:ln>
      </xdr:spPr>
    </xdr:sp>
    <xdr:clientData/>
  </xdr:twoCellAnchor>
  <xdr:twoCellAnchor>
    <xdr:from>
      <xdr:col>2</xdr:col>
      <xdr:colOff>1133475</xdr:colOff>
      <xdr:row>9</xdr:row>
      <xdr:rowOff>381000</xdr:rowOff>
    </xdr:from>
    <xdr:to>
      <xdr:col>2</xdr:col>
      <xdr:colOff>1181100</xdr:colOff>
      <xdr:row>30</xdr:row>
      <xdr:rowOff>28575</xdr:rowOff>
    </xdr:to>
    <xdr:sp macro="" textlink="">
      <xdr:nvSpPr>
        <xdr:cNvPr id="36" name="Line 8"/>
        <xdr:cNvSpPr>
          <a:spLocks noChangeShapeType="1"/>
        </xdr:cNvSpPr>
      </xdr:nvSpPr>
      <xdr:spPr bwMode="auto">
        <a:xfrm flipV="1">
          <a:off x="7800975" y="5057775"/>
          <a:ext cx="0" cy="9248775"/>
        </a:xfrm>
        <a:prstGeom prst="line">
          <a:avLst/>
        </a:prstGeom>
        <a:noFill/>
        <a:ln w="228600">
          <a:solidFill>
            <a:srgbClr val="FF0000"/>
          </a:solidFill>
          <a:round/>
          <a:headEnd/>
          <a:tailEnd/>
        </a:ln>
      </xdr:spPr>
    </xdr:sp>
    <xdr:clientData/>
  </xdr:twoCellAnchor>
  <xdr:twoCellAnchor>
    <xdr:from>
      <xdr:col>2</xdr:col>
      <xdr:colOff>1028700</xdr:colOff>
      <xdr:row>32</xdr:row>
      <xdr:rowOff>381000</xdr:rowOff>
    </xdr:from>
    <xdr:to>
      <xdr:col>2</xdr:col>
      <xdr:colOff>1028700</xdr:colOff>
      <xdr:row>37</xdr:row>
      <xdr:rowOff>66675</xdr:rowOff>
    </xdr:to>
    <xdr:sp macro="" textlink="">
      <xdr:nvSpPr>
        <xdr:cNvPr id="37" name="Line 85"/>
        <xdr:cNvSpPr>
          <a:spLocks noChangeShapeType="1"/>
        </xdr:cNvSpPr>
      </xdr:nvSpPr>
      <xdr:spPr bwMode="auto">
        <a:xfrm rot="-5400000">
          <a:off x="6815137" y="16559213"/>
          <a:ext cx="1971675" cy="0"/>
        </a:xfrm>
        <a:prstGeom prst="line">
          <a:avLst/>
        </a:prstGeom>
        <a:noFill/>
        <a:ln w="127000">
          <a:solidFill>
            <a:srgbClr val="000090"/>
          </a:solidFill>
          <a:round/>
          <a:headEnd/>
          <a:tailEnd/>
        </a:ln>
      </xdr:spPr>
    </xdr:sp>
    <xdr:clientData/>
  </xdr:twoCellAnchor>
  <xdr:twoCellAnchor>
    <xdr:from>
      <xdr:col>2</xdr:col>
      <xdr:colOff>0</xdr:colOff>
      <xdr:row>17</xdr:row>
      <xdr:rowOff>0</xdr:rowOff>
    </xdr:from>
    <xdr:to>
      <xdr:col>2</xdr:col>
      <xdr:colOff>0</xdr:colOff>
      <xdr:row>29</xdr:row>
      <xdr:rowOff>380999</xdr:rowOff>
    </xdr:to>
    <xdr:sp macro="" textlink="">
      <xdr:nvSpPr>
        <xdr:cNvPr id="38" name="Line 86"/>
        <xdr:cNvSpPr>
          <a:spLocks noChangeShapeType="1"/>
        </xdr:cNvSpPr>
      </xdr:nvSpPr>
      <xdr:spPr bwMode="auto">
        <a:xfrm flipH="1">
          <a:off x="7800975" y="8334375"/>
          <a:ext cx="0" cy="5867399"/>
        </a:xfrm>
        <a:prstGeom prst="line">
          <a:avLst/>
        </a:prstGeom>
        <a:noFill/>
        <a:ln w="228600">
          <a:solidFill>
            <a:srgbClr val="FF0000"/>
          </a:solidFill>
          <a:round/>
          <a:headEnd/>
          <a:tailEnd/>
        </a:ln>
      </xdr:spPr>
    </xdr:sp>
    <xdr:clientData/>
  </xdr:twoCellAnchor>
  <xdr:twoCellAnchor>
    <xdr:from>
      <xdr:col>2</xdr:col>
      <xdr:colOff>1095375</xdr:colOff>
      <xdr:row>30</xdr:row>
      <xdr:rowOff>142875</xdr:rowOff>
    </xdr:from>
    <xdr:to>
      <xdr:col>2</xdr:col>
      <xdr:colOff>1095375</xdr:colOff>
      <xdr:row>38</xdr:row>
      <xdr:rowOff>400050</xdr:rowOff>
    </xdr:to>
    <xdr:sp macro="" textlink="">
      <xdr:nvSpPr>
        <xdr:cNvPr id="43" name="Line 70"/>
        <xdr:cNvSpPr>
          <a:spLocks noChangeShapeType="1"/>
        </xdr:cNvSpPr>
      </xdr:nvSpPr>
      <xdr:spPr bwMode="auto">
        <a:xfrm>
          <a:off x="7800975" y="14420850"/>
          <a:ext cx="0" cy="3914775"/>
        </a:xfrm>
        <a:prstGeom prst="line">
          <a:avLst/>
        </a:prstGeom>
        <a:noFill/>
        <a:ln w="76200">
          <a:solidFill>
            <a:srgbClr val="0000FF"/>
          </a:solidFill>
          <a:round/>
          <a:headEnd/>
          <a:tailEnd/>
        </a:ln>
      </xdr:spPr>
    </xdr:sp>
    <xdr:clientData/>
  </xdr:twoCellAnchor>
  <xdr:twoCellAnchor>
    <xdr:from>
      <xdr:col>2</xdr:col>
      <xdr:colOff>1133475</xdr:colOff>
      <xdr:row>16</xdr:row>
      <xdr:rowOff>428625</xdr:rowOff>
    </xdr:from>
    <xdr:to>
      <xdr:col>2</xdr:col>
      <xdr:colOff>1162050</xdr:colOff>
      <xdr:row>30</xdr:row>
      <xdr:rowOff>28575</xdr:rowOff>
    </xdr:to>
    <xdr:sp macro="" textlink="">
      <xdr:nvSpPr>
        <xdr:cNvPr id="45" name="Line 8"/>
        <xdr:cNvSpPr>
          <a:spLocks noChangeShapeType="1"/>
        </xdr:cNvSpPr>
      </xdr:nvSpPr>
      <xdr:spPr bwMode="auto">
        <a:xfrm flipV="1">
          <a:off x="7800975" y="8305800"/>
          <a:ext cx="0" cy="6000750"/>
        </a:xfrm>
        <a:prstGeom prst="line">
          <a:avLst/>
        </a:prstGeom>
        <a:noFill/>
        <a:ln w="228600">
          <a:solidFill>
            <a:srgbClr val="FF0000"/>
          </a:solidFill>
          <a:round/>
          <a:headEnd/>
          <a:tailEnd/>
        </a:ln>
      </xdr:spPr>
    </xdr:sp>
    <xdr:clientData/>
  </xdr:twoCellAnchor>
  <xdr:twoCellAnchor>
    <xdr:from>
      <xdr:col>2</xdr:col>
      <xdr:colOff>1152525</xdr:colOff>
      <xdr:row>16</xdr:row>
      <xdr:rowOff>400050</xdr:rowOff>
    </xdr:from>
    <xdr:to>
      <xdr:col>2</xdr:col>
      <xdr:colOff>1152525</xdr:colOff>
      <xdr:row>29</xdr:row>
      <xdr:rowOff>390525</xdr:rowOff>
    </xdr:to>
    <xdr:sp macro="" textlink="">
      <xdr:nvSpPr>
        <xdr:cNvPr id="52" name="Line 65"/>
        <xdr:cNvSpPr>
          <a:spLocks noChangeShapeType="1"/>
        </xdr:cNvSpPr>
      </xdr:nvSpPr>
      <xdr:spPr bwMode="auto">
        <a:xfrm rot="16200000" flipV="1">
          <a:off x="4833937" y="11244263"/>
          <a:ext cx="5934075" cy="0"/>
        </a:xfrm>
        <a:prstGeom prst="line">
          <a:avLst/>
        </a:prstGeom>
        <a:noFill/>
        <a:ln w="228600">
          <a:solidFill>
            <a:srgbClr val="FF0000"/>
          </a:solidFill>
          <a:round/>
          <a:headEnd/>
          <a:tailEnd/>
        </a:ln>
      </xdr:spPr>
    </xdr:sp>
    <xdr:clientData/>
  </xdr:twoCellAnchor>
  <xdr:twoCellAnchor>
    <xdr:from>
      <xdr:col>2</xdr:col>
      <xdr:colOff>1123950</xdr:colOff>
      <xdr:row>30</xdr:row>
      <xdr:rowOff>142875</xdr:rowOff>
    </xdr:from>
    <xdr:to>
      <xdr:col>2</xdr:col>
      <xdr:colOff>1123950</xdr:colOff>
      <xdr:row>38</xdr:row>
      <xdr:rowOff>400050</xdr:rowOff>
    </xdr:to>
    <xdr:sp macro="" textlink="">
      <xdr:nvSpPr>
        <xdr:cNvPr id="53" name="Line 69"/>
        <xdr:cNvSpPr>
          <a:spLocks noChangeShapeType="1"/>
        </xdr:cNvSpPr>
      </xdr:nvSpPr>
      <xdr:spPr bwMode="auto">
        <a:xfrm>
          <a:off x="7800975" y="14420850"/>
          <a:ext cx="0" cy="3914775"/>
        </a:xfrm>
        <a:prstGeom prst="line">
          <a:avLst/>
        </a:prstGeom>
        <a:noFill/>
        <a:ln w="76200">
          <a:solidFill>
            <a:srgbClr val="0000D4"/>
          </a:solidFill>
          <a:round/>
          <a:headEnd/>
          <a:tailEnd/>
        </a:ln>
      </xdr:spPr>
    </xdr:sp>
    <xdr:clientData/>
  </xdr:twoCellAnchor>
  <xdr:twoCellAnchor>
    <xdr:from>
      <xdr:col>2</xdr:col>
      <xdr:colOff>0</xdr:colOff>
      <xdr:row>17</xdr:row>
      <xdr:rowOff>0</xdr:rowOff>
    </xdr:from>
    <xdr:to>
      <xdr:col>2</xdr:col>
      <xdr:colOff>0</xdr:colOff>
      <xdr:row>29</xdr:row>
      <xdr:rowOff>138454</xdr:rowOff>
    </xdr:to>
    <xdr:sp macro="" textlink="">
      <xdr:nvSpPr>
        <xdr:cNvPr id="56" name="Line 86"/>
        <xdr:cNvSpPr>
          <a:spLocks noChangeShapeType="1"/>
        </xdr:cNvSpPr>
      </xdr:nvSpPr>
      <xdr:spPr bwMode="auto">
        <a:xfrm flipH="1">
          <a:off x="7800975" y="8334375"/>
          <a:ext cx="0" cy="5624854"/>
        </a:xfrm>
        <a:prstGeom prst="line">
          <a:avLst/>
        </a:prstGeom>
        <a:noFill/>
        <a:ln w="228600">
          <a:solidFill>
            <a:srgbClr val="FF0000"/>
          </a:solidFill>
          <a:round/>
          <a:headEnd/>
          <a:tailEnd/>
        </a:ln>
      </xdr:spPr>
    </xdr:sp>
    <xdr:clientData/>
  </xdr:twoCellAnchor>
  <xdr:twoCellAnchor>
    <xdr:from>
      <xdr:col>2</xdr:col>
      <xdr:colOff>-1</xdr:colOff>
      <xdr:row>11</xdr:row>
      <xdr:rowOff>280738</xdr:rowOff>
    </xdr:from>
    <xdr:to>
      <xdr:col>2</xdr:col>
      <xdr:colOff>38088</xdr:colOff>
      <xdr:row>29</xdr:row>
      <xdr:rowOff>381000</xdr:rowOff>
    </xdr:to>
    <xdr:sp macro="" textlink="">
      <xdr:nvSpPr>
        <xdr:cNvPr id="57" name="Line 86"/>
        <xdr:cNvSpPr>
          <a:spLocks noChangeShapeType="1"/>
        </xdr:cNvSpPr>
      </xdr:nvSpPr>
      <xdr:spPr bwMode="auto">
        <a:xfrm flipH="1">
          <a:off x="7800975" y="5871913"/>
          <a:ext cx="0" cy="8329862"/>
        </a:xfrm>
        <a:prstGeom prst="line">
          <a:avLst/>
        </a:prstGeom>
        <a:noFill/>
        <a:ln w="228600">
          <a:solidFill>
            <a:srgbClr val="FF0000"/>
          </a:solidFill>
          <a:round/>
          <a:headEnd/>
          <a:tailEnd/>
        </a:ln>
      </xdr:spPr>
    </xdr:sp>
    <xdr:clientData/>
  </xdr:twoCellAnchor>
  <xdr:twoCellAnchor editAs="oneCell">
    <xdr:from>
      <xdr:col>0</xdr:col>
      <xdr:colOff>0</xdr:colOff>
      <xdr:row>1</xdr:row>
      <xdr:rowOff>9525</xdr:rowOff>
    </xdr:from>
    <xdr:to>
      <xdr:col>1</xdr:col>
      <xdr:colOff>592054</xdr:colOff>
      <xdr:row>5</xdr:row>
      <xdr:rowOff>328</xdr:rowOff>
    </xdr:to>
    <xdr:pic>
      <xdr:nvPicPr>
        <xdr:cNvPr id="3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33500" y="466725"/>
          <a:ext cx="3182854" cy="2276803"/>
        </a:xfrm>
        <a:prstGeom prst="rect">
          <a:avLst/>
        </a:prstGeom>
        <a:noFill/>
        <a:ln w="9525">
          <a:solidFill>
            <a:srgbClr val="000000"/>
          </a:solidFill>
          <a:miter lim="800000"/>
          <a:headEnd/>
          <a:tailEnd/>
        </a:ln>
      </xdr:spPr>
    </xdr:pic>
    <xdr:clientData/>
  </xdr:twoCellAnchor>
  <xdr:twoCellAnchor>
    <xdr:from>
      <xdr:col>1</xdr:col>
      <xdr:colOff>3836604</xdr:colOff>
      <xdr:row>29</xdr:row>
      <xdr:rowOff>442750</xdr:rowOff>
    </xdr:from>
    <xdr:to>
      <xdr:col>25</xdr:col>
      <xdr:colOff>108437</xdr:colOff>
      <xdr:row>30</xdr:row>
      <xdr:rowOff>24740</xdr:rowOff>
    </xdr:to>
    <xdr:sp macro="" textlink="">
      <xdr:nvSpPr>
        <xdr:cNvPr id="34" name="Line 35"/>
        <xdr:cNvSpPr>
          <a:spLocks noChangeShapeType="1"/>
        </xdr:cNvSpPr>
      </xdr:nvSpPr>
      <xdr:spPr bwMode="auto">
        <a:xfrm>
          <a:off x="7760904" y="14987425"/>
          <a:ext cx="33333608" cy="39190"/>
        </a:xfrm>
        <a:prstGeom prst="line">
          <a:avLst/>
        </a:prstGeom>
        <a:noFill/>
        <a:ln w="228600">
          <a:solidFill>
            <a:srgbClr val="FF0000"/>
          </a:solidFill>
          <a:round/>
          <a:headEnd/>
          <a:tailEnd/>
        </a:ln>
      </xdr:spPr>
    </xdr:sp>
    <xdr:clientData/>
  </xdr:twoCellAnchor>
  <xdr:twoCellAnchor>
    <xdr:from>
      <xdr:col>15</xdr:col>
      <xdr:colOff>0</xdr:colOff>
      <xdr:row>30</xdr:row>
      <xdr:rowOff>28575</xdr:rowOff>
    </xdr:from>
    <xdr:to>
      <xdr:col>15</xdr:col>
      <xdr:colOff>0</xdr:colOff>
      <xdr:row>36</xdr:row>
      <xdr:rowOff>371475</xdr:rowOff>
    </xdr:to>
    <xdr:sp macro="" textlink="">
      <xdr:nvSpPr>
        <xdr:cNvPr id="39" name="Line 40"/>
        <xdr:cNvSpPr>
          <a:spLocks noChangeShapeType="1"/>
        </xdr:cNvSpPr>
      </xdr:nvSpPr>
      <xdr:spPr bwMode="auto">
        <a:xfrm rot="-5400000">
          <a:off x="24155400" y="16573500"/>
          <a:ext cx="3086100" cy="0"/>
        </a:xfrm>
        <a:prstGeom prst="line">
          <a:avLst/>
        </a:prstGeom>
        <a:noFill/>
        <a:ln w="127000">
          <a:solidFill>
            <a:srgbClr val="000080"/>
          </a:solidFill>
          <a:round/>
          <a:headEnd/>
          <a:tailEnd/>
        </a:ln>
      </xdr:spPr>
    </xdr:sp>
    <xdr:clientData/>
  </xdr:twoCellAnchor>
  <xdr:twoCellAnchor>
    <xdr:from>
      <xdr:col>25</xdr:col>
      <xdr:colOff>38100</xdr:colOff>
      <xdr:row>18</xdr:row>
      <xdr:rowOff>361950</xdr:rowOff>
    </xdr:from>
    <xdr:to>
      <xdr:col>25</xdr:col>
      <xdr:colOff>38100</xdr:colOff>
      <xdr:row>30</xdr:row>
      <xdr:rowOff>38100</xdr:rowOff>
    </xdr:to>
    <xdr:sp macro="" textlink="">
      <xdr:nvSpPr>
        <xdr:cNvPr id="40" name="Line 5"/>
        <xdr:cNvSpPr>
          <a:spLocks noChangeShapeType="1"/>
        </xdr:cNvSpPr>
      </xdr:nvSpPr>
      <xdr:spPr bwMode="auto">
        <a:xfrm flipH="1">
          <a:off x="41024175" y="9877425"/>
          <a:ext cx="0" cy="5162550"/>
        </a:xfrm>
        <a:prstGeom prst="line">
          <a:avLst/>
        </a:prstGeom>
        <a:noFill/>
        <a:ln w="228600">
          <a:solidFill>
            <a:srgbClr val="FF0000"/>
          </a:solidFill>
          <a:round/>
          <a:headEnd/>
          <a:tailEnd/>
        </a:ln>
      </xdr:spPr>
    </xdr:sp>
    <xdr:clientData/>
  </xdr:twoCellAnchor>
  <xdr:twoCellAnchor>
    <xdr:from>
      <xdr:col>9</xdr:col>
      <xdr:colOff>73270</xdr:colOff>
      <xdr:row>9</xdr:row>
      <xdr:rowOff>401513</xdr:rowOff>
    </xdr:from>
    <xdr:to>
      <xdr:col>30</xdr:col>
      <xdr:colOff>73270</xdr:colOff>
      <xdr:row>10</xdr:row>
      <xdr:rowOff>1463</xdr:rowOff>
    </xdr:to>
    <xdr:sp macro="" textlink="">
      <xdr:nvSpPr>
        <xdr:cNvPr id="44" name="Line 23"/>
        <xdr:cNvSpPr>
          <a:spLocks noChangeShapeType="1"/>
        </xdr:cNvSpPr>
      </xdr:nvSpPr>
      <xdr:spPr bwMode="auto">
        <a:xfrm>
          <a:off x="16389595" y="5802188"/>
          <a:ext cx="30841950" cy="57150"/>
        </a:xfrm>
        <a:prstGeom prst="line">
          <a:avLst/>
        </a:prstGeom>
        <a:noFill/>
        <a:ln w="228600">
          <a:solidFill>
            <a:srgbClr val="FF0000"/>
          </a:solidFill>
          <a:round/>
          <a:headEnd/>
          <a:tailEnd/>
        </a:ln>
      </xdr:spPr>
    </xdr:sp>
    <xdr:clientData/>
  </xdr:twoCellAnchor>
  <xdr:twoCellAnchor editAs="oneCell">
    <xdr:from>
      <xdr:col>0</xdr:col>
      <xdr:colOff>0</xdr:colOff>
      <xdr:row>1</xdr:row>
      <xdr:rowOff>9524</xdr:rowOff>
    </xdr:from>
    <xdr:to>
      <xdr:col>1</xdr:col>
      <xdr:colOff>3162300</xdr:colOff>
      <xdr:row>5</xdr:row>
      <xdr:rowOff>1066800</xdr:rowOff>
    </xdr:to>
    <xdr:pic>
      <xdr:nvPicPr>
        <xdr:cNvPr id="46"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0" y="466724"/>
          <a:ext cx="5753100" cy="3571876"/>
        </a:xfrm>
        <a:prstGeom prst="rect">
          <a:avLst/>
        </a:prstGeom>
        <a:noFill/>
        <a:ln w="9525">
          <a:solidFill>
            <a:srgbClr val="000000"/>
          </a:solidFill>
          <a:miter lim="800000"/>
          <a:headEnd/>
          <a:tailEnd/>
        </a:ln>
      </xdr:spPr>
    </xdr:pic>
    <xdr:clientData/>
  </xdr:twoCellAnchor>
  <xdr:twoCellAnchor>
    <xdr:from>
      <xdr:col>2</xdr:col>
      <xdr:colOff>1095375</xdr:colOff>
      <xdr:row>30</xdr:row>
      <xdr:rowOff>142875</xdr:rowOff>
    </xdr:from>
    <xdr:to>
      <xdr:col>2</xdr:col>
      <xdr:colOff>1095375</xdr:colOff>
      <xdr:row>38</xdr:row>
      <xdr:rowOff>400050</xdr:rowOff>
    </xdr:to>
    <xdr:sp macro="" textlink="">
      <xdr:nvSpPr>
        <xdr:cNvPr id="47" name="Line 70"/>
        <xdr:cNvSpPr>
          <a:spLocks noChangeShapeType="1"/>
        </xdr:cNvSpPr>
      </xdr:nvSpPr>
      <xdr:spPr bwMode="auto">
        <a:xfrm>
          <a:off x="7800975" y="15144750"/>
          <a:ext cx="0" cy="3914775"/>
        </a:xfrm>
        <a:prstGeom prst="line">
          <a:avLst/>
        </a:prstGeom>
        <a:noFill/>
        <a:ln w="76200">
          <a:solidFill>
            <a:srgbClr val="0000FF"/>
          </a:solidFill>
          <a:round/>
          <a:headEnd/>
          <a:tailEnd/>
        </a:ln>
      </xdr:spPr>
    </xdr:sp>
    <xdr:clientData/>
  </xdr:twoCellAnchor>
  <xdr:twoCellAnchor>
    <xdr:from>
      <xdr:col>2</xdr:col>
      <xdr:colOff>1133475</xdr:colOff>
      <xdr:row>16</xdr:row>
      <xdr:rowOff>428625</xdr:rowOff>
    </xdr:from>
    <xdr:to>
      <xdr:col>2</xdr:col>
      <xdr:colOff>1162050</xdr:colOff>
      <xdr:row>30</xdr:row>
      <xdr:rowOff>28575</xdr:rowOff>
    </xdr:to>
    <xdr:sp macro="" textlink="">
      <xdr:nvSpPr>
        <xdr:cNvPr id="49" name="Line 8"/>
        <xdr:cNvSpPr>
          <a:spLocks noChangeShapeType="1"/>
        </xdr:cNvSpPr>
      </xdr:nvSpPr>
      <xdr:spPr bwMode="auto">
        <a:xfrm flipV="1">
          <a:off x="7800975" y="9029700"/>
          <a:ext cx="0" cy="6000750"/>
        </a:xfrm>
        <a:prstGeom prst="line">
          <a:avLst/>
        </a:prstGeom>
        <a:noFill/>
        <a:ln w="228600">
          <a:solidFill>
            <a:srgbClr val="FF0000"/>
          </a:solidFill>
          <a:round/>
          <a:headEnd/>
          <a:tailEnd/>
        </a:ln>
      </xdr:spPr>
    </xdr:sp>
    <xdr:clientData/>
  </xdr:twoCellAnchor>
  <xdr:twoCellAnchor>
    <xdr:from>
      <xdr:col>15</xdr:col>
      <xdr:colOff>0</xdr:colOff>
      <xdr:row>30</xdr:row>
      <xdr:rowOff>28575</xdr:rowOff>
    </xdr:from>
    <xdr:to>
      <xdr:col>15</xdr:col>
      <xdr:colOff>0</xdr:colOff>
      <xdr:row>36</xdr:row>
      <xdr:rowOff>371475</xdr:rowOff>
    </xdr:to>
    <xdr:sp macro="" textlink="">
      <xdr:nvSpPr>
        <xdr:cNvPr id="50" name="Line 46"/>
        <xdr:cNvSpPr>
          <a:spLocks noChangeShapeType="1"/>
        </xdr:cNvSpPr>
      </xdr:nvSpPr>
      <xdr:spPr bwMode="auto">
        <a:xfrm rot="-5400000">
          <a:off x="24155400" y="16573500"/>
          <a:ext cx="3086100" cy="0"/>
        </a:xfrm>
        <a:prstGeom prst="line">
          <a:avLst/>
        </a:prstGeom>
        <a:noFill/>
        <a:ln w="127000">
          <a:solidFill>
            <a:srgbClr val="000090"/>
          </a:solidFill>
          <a:round/>
          <a:headEnd/>
          <a:tailEnd/>
        </a:ln>
      </xdr:spPr>
    </xdr:sp>
    <xdr:clientData/>
  </xdr:twoCellAnchor>
  <xdr:twoCellAnchor>
    <xdr:from>
      <xdr:col>2</xdr:col>
      <xdr:colOff>1152525</xdr:colOff>
      <xdr:row>16</xdr:row>
      <xdr:rowOff>400050</xdr:rowOff>
    </xdr:from>
    <xdr:to>
      <xdr:col>2</xdr:col>
      <xdr:colOff>1152525</xdr:colOff>
      <xdr:row>29</xdr:row>
      <xdr:rowOff>390525</xdr:rowOff>
    </xdr:to>
    <xdr:sp macro="" textlink="">
      <xdr:nvSpPr>
        <xdr:cNvPr id="51" name="Line 65"/>
        <xdr:cNvSpPr>
          <a:spLocks noChangeShapeType="1"/>
        </xdr:cNvSpPr>
      </xdr:nvSpPr>
      <xdr:spPr bwMode="auto">
        <a:xfrm rot="16200000" flipV="1">
          <a:off x="4833937" y="11968163"/>
          <a:ext cx="5934075" cy="0"/>
        </a:xfrm>
        <a:prstGeom prst="line">
          <a:avLst/>
        </a:prstGeom>
        <a:noFill/>
        <a:ln w="228600">
          <a:solidFill>
            <a:srgbClr val="FF0000"/>
          </a:solidFill>
          <a:round/>
          <a:headEnd/>
          <a:tailEnd/>
        </a:ln>
      </xdr:spPr>
    </xdr:sp>
    <xdr:clientData/>
  </xdr:twoCellAnchor>
  <xdr:twoCellAnchor>
    <xdr:from>
      <xdr:col>2</xdr:col>
      <xdr:colOff>1123950</xdr:colOff>
      <xdr:row>30</xdr:row>
      <xdr:rowOff>142875</xdr:rowOff>
    </xdr:from>
    <xdr:to>
      <xdr:col>2</xdr:col>
      <xdr:colOff>1123950</xdr:colOff>
      <xdr:row>38</xdr:row>
      <xdr:rowOff>400050</xdr:rowOff>
    </xdr:to>
    <xdr:sp macro="" textlink="">
      <xdr:nvSpPr>
        <xdr:cNvPr id="54" name="Line 69"/>
        <xdr:cNvSpPr>
          <a:spLocks noChangeShapeType="1"/>
        </xdr:cNvSpPr>
      </xdr:nvSpPr>
      <xdr:spPr bwMode="auto">
        <a:xfrm>
          <a:off x="7800975" y="15144750"/>
          <a:ext cx="0" cy="3914775"/>
        </a:xfrm>
        <a:prstGeom prst="line">
          <a:avLst/>
        </a:prstGeom>
        <a:noFill/>
        <a:ln w="76200">
          <a:solidFill>
            <a:srgbClr val="0000D4"/>
          </a:solidFill>
          <a:round/>
          <a:headEnd/>
          <a:tailEnd/>
        </a:ln>
      </xdr:spPr>
    </xdr:sp>
    <xdr:clientData/>
  </xdr:twoCellAnchor>
  <xdr:twoCellAnchor>
    <xdr:from>
      <xdr:col>1</xdr:col>
      <xdr:colOff>20515</xdr:colOff>
      <xdr:row>34</xdr:row>
      <xdr:rowOff>235928</xdr:rowOff>
    </xdr:from>
    <xdr:to>
      <xdr:col>1</xdr:col>
      <xdr:colOff>3516923</xdr:colOff>
      <xdr:row>40</xdr:row>
      <xdr:rowOff>114300</xdr:rowOff>
    </xdr:to>
    <xdr:sp macro="" textlink="">
      <xdr:nvSpPr>
        <xdr:cNvPr id="55" name="AutoShape 67"/>
        <xdr:cNvSpPr>
          <a:spLocks noChangeArrowheads="1"/>
        </xdr:cNvSpPr>
      </xdr:nvSpPr>
      <xdr:spPr bwMode="auto">
        <a:xfrm>
          <a:off x="3944815" y="17066603"/>
          <a:ext cx="3496408" cy="2621572"/>
        </a:xfrm>
        <a:prstGeom prst="wedgeRoundRectCallout">
          <a:avLst>
            <a:gd name="adj1" fmla="val 71089"/>
            <a:gd name="adj2" fmla="val -23790"/>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600" b="1" i="0" u="none" strike="noStrike" baseline="0">
              <a:solidFill>
                <a:srgbClr val="FFFFFF"/>
              </a:solidFill>
              <a:latin typeface="Arial"/>
              <a:cs typeface="Arial"/>
            </a:rPr>
            <a:t>802.11  Evening</a:t>
          </a:r>
        </a:p>
        <a:p>
          <a:pPr algn="ctr" rtl="0">
            <a:defRPr sz="1000"/>
          </a:pPr>
          <a:r>
            <a:rPr lang="en-US" sz="3600" b="1" i="0" u="none" strike="noStrike" baseline="0">
              <a:solidFill>
                <a:srgbClr val="FFFFFF"/>
              </a:solidFill>
              <a:latin typeface="Arial"/>
              <a:cs typeface="Arial"/>
            </a:rPr>
            <a:t>Session  </a:t>
          </a:r>
        </a:p>
        <a:p>
          <a:pPr algn="ctr" rtl="0">
            <a:defRPr sz="1000"/>
          </a:pPr>
          <a:r>
            <a:rPr lang="en-US" sz="3600" b="1" i="0" u="none" strike="noStrike" baseline="0">
              <a:solidFill>
                <a:srgbClr val="FFFFFF"/>
              </a:solidFill>
              <a:latin typeface="Arial"/>
              <a:cs typeface="Arial"/>
            </a:rPr>
            <a:t>Extra Credit </a:t>
          </a:r>
        </a:p>
      </xdr:txBody>
    </xdr:sp>
    <xdr:clientData/>
  </xdr:twoCellAnchor>
  <xdr:twoCellAnchor>
    <xdr:from>
      <xdr:col>2</xdr:col>
      <xdr:colOff>1095375</xdr:colOff>
      <xdr:row>30</xdr:row>
      <xdr:rowOff>142875</xdr:rowOff>
    </xdr:from>
    <xdr:to>
      <xdr:col>2</xdr:col>
      <xdr:colOff>1095375</xdr:colOff>
      <xdr:row>38</xdr:row>
      <xdr:rowOff>400050</xdr:rowOff>
    </xdr:to>
    <xdr:sp macro="" textlink="">
      <xdr:nvSpPr>
        <xdr:cNvPr id="58" name="Line 70"/>
        <xdr:cNvSpPr>
          <a:spLocks noChangeShapeType="1"/>
        </xdr:cNvSpPr>
      </xdr:nvSpPr>
      <xdr:spPr bwMode="auto">
        <a:xfrm>
          <a:off x="7800975" y="15144750"/>
          <a:ext cx="0" cy="3914775"/>
        </a:xfrm>
        <a:prstGeom prst="line">
          <a:avLst/>
        </a:prstGeom>
        <a:noFill/>
        <a:ln w="76200">
          <a:solidFill>
            <a:srgbClr val="0000FF"/>
          </a:solidFill>
          <a:round/>
          <a:headEnd/>
          <a:tailEnd/>
        </a:ln>
      </xdr:spPr>
    </xdr:sp>
    <xdr:clientData/>
  </xdr:twoCellAnchor>
  <xdr:twoCellAnchor>
    <xdr:from>
      <xdr:col>2</xdr:col>
      <xdr:colOff>1133475</xdr:colOff>
      <xdr:row>9</xdr:row>
      <xdr:rowOff>381000</xdr:rowOff>
    </xdr:from>
    <xdr:to>
      <xdr:col>2</xdr:col>
      <xdr:colOff>1181100</xdr:colOff>
      <xdr:row>30</xdr:row>
      <xdr:rowOff>28575</xdr:rowOff>
    </xdr:to>
    <xdr:sp macro="" textlink="">
      <xdr:nvSpPr>
        <xdr:cNvPr id="59" name="Line 8"/>
        <xdr:cNvSpPr>
          <a:spLocks noChangeShapeType="1"/>
        </xdr:cNvSpPr>
      </xdr:nvSpPr>
      <xdr:spPr bwMode="auto">
        <a:xfrm flipV="1">
          <a:off x="7800975" y="5781675"/>
          <a:ext cx="0" cy="9248775"/>
        </a:xfrm>
        <a:prstGeom prst="line">
          <a:avLst/>
        </a:prstGeom>
        <a:noFill/>
        <a:ln w="228600">
          <a:solidFill>
            <a:srgbClr val="FF0000"/>
          </a:solidFill>
          <a:round/>
          <a:headEnd/>
          <a:tailEnd/>
        </a:ln>
      </xdr:spPr>
    </xdr:sp>
    <xdr:clientData/>
  </xdr:twoCellAnchor>
  <xdr:twoCellAnchor>
    <xdr:from>
      <xdr:col>2</xdr:col>
      <xdr:colOff>1028700</xdr:colOff>
      <xdr:row>32</xdr:row>
      <xdr:rowOff>381000</xdr:rowOff>
    </xdr:from>
    <xdr:to>
      <xdr:col>2</xdr:col>
      <xdr:colOff>1028700</xdr:colOff>
      <xdr:row>37</xdr:row>
      <xdr:rowOff>66675</xdr:rowOff>
    </xdr:to>
    <xdr:sp macro="" textlink="">
      <xdr:nvSpPr>
        <xdr:cNvPr id="60" name="Line 85"/>
        <xdr:cNvSpPr>
          <a:spLocks noChangeShapeType="1"/>
        </xdr:cNvSpPr>
      </xdr:nvSpPr>
      <xdr:spPr bwMode="auto">
        <a:xfrm rot="-5400000">
          <a:off x="6815137" y="17283113"/>
          <a:ext cx="1971675" cy="0"/>
        </a:xfrm>
        <a:prstGeom prst="line">
          <a:avLst/>
        </a:prstGeom>
        <a:noFill/>
        <a:ln w="127000">
          <a:solidFill>
            <a:srgbClr val="000090"/>
          </a:solidFill>
          <a:round/>
          <a:headEnd/>
          <a:tailEnd/>
        </a:ln>
      </xdr:spPr>
    </xdr:sp>
    <xdr:clientData/>
  </xdr:twoCellAnchor>
  <xdr:twoCellAnchor>
    <xdr:from>
      <xdr:col>2</xdr:col>
      <xdr:colOff>0</xdr:colOff>
      <xdr:row>17</xdr:row>
      <xdr:rowOff>0</xdr:rowOff>
    </xdr:from>
    <xdr:to>
      <xdr:col>2</xdr:col>
      <xdr:colOff>0</xdr:colOff>
      <xdr:row>29</xdr:row>
      <xdr:rowOff>380999</xdr:rowOff>
    </xdr:to>
    <xdr:sp macro="" textlink="">
      <xdr:nvSpPr>
        <xdr:cNvPr id="61" name="Line 86"/>
        <xdr:cNvSpPr>
          <a:spLocks noChangeShapeType="1"/>
        </xdr:cNvSpPr>
      </xdr:nvSpPr>
      <xdr:spPr bwMode="auto">
        <a:xfrm flipH="1">
          <a:off x="7800975" y="9058275"/>
          <a:ext cx="0" cy="5867399"/>
        </a:xfrm>
        <a:prstGeom prst="line">
          <a:avLst/>
        </a:prstGeom>
        <a:noFill/>
        <a:ln w="228600">
          <a:solidFill>
            <a:srgbClr val="FF0000"/>
          </a:solidFill>
          <a:round/>
          <a:headEnd/>
          <a:tailEnd/>
        </a:ln>
      </xdr:spPr>
    </xdr:sp>
    <xdr:clientData/>
  </xdr:twoCellAnchor>
  <xdr:twoCellAnchor>
    <xdr:from>
      <xdr:col>10</xdr:col>
      <xdr:colOff>0</xdr:colOff>
      <xdr:row>38</xdr:row>
      <xdr:rowOff>228600</xdr:rowOff>
    </xdr:from>
    <xdr:to>
      <xdr:col>20</xdr:col>
      <xdr:colOff>942975</xdr:colOff>
      <xdr:row>40</xdr:row>
      <xdr:rowOff>333375</xdr:rowOff>
    </xdr:to>
    <xdr:sp macro="" textlink="">
      <xdr:nvSpPr>
        <xdr:cNvPr id="62" name="AutoShape 36"/>
        <xdr:cNvSpPr>
          <a:spLocks noChangeArrowheads="1"/>
        </xdr:cNvSpPr>
      </xdr:nvSpPr>
      <xdr:spPr bwMode="auto">
        <a:xfrm>
          <a:off x="18040350" y="18888075"/>
          <a:ext cx="1614487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15</xdr:col>
      <xdr:colOff>0</xdr:colOff>
      <xdr:row>30</xdr:row>
      <xdr:rowOff>28575</xdr:rowOff>
    </xdr:from>
    <xdr:to>
      <xdr:col>15</xdr:col>
      <xdr:colOff>0</xdr:colOff>
      <xdr:row>36</xdr:row>
      <xdr:rowOff>371475</xdr:rowOff>
    </xdr:to>
    <xdr:sp macro="" textlink="">
      <xdr:nvSpPr>
        <xdr:cNvPr id="63" name="Line 40"/>
        <xdr:cNvSpPr>
          <a:spLocks noChangeShapeType="1"/>
        </xdr:cNvSpPr>
      </xdr:nvSpPr>
      <xdr:spPr bwMode="auto">
        <a:xfrm rot="-5400000">
          <a:off x="24155400" y="16573500"/>
          <a:ext cx="3086100" cy="0"/>
        </a:xfrm>
        <a:prstGeom prst="line">
          <a:avLst/>
        </a:prstGeom>
        <a:noFill/>
        <a:ln w="127000">
          <a:solidFill>
            <a:srgbClr val="000080"/>
          </a:solidFill>
          <a:round/>
          <a:headEnd/>
          <a:tailEnd/>
        </a:ln>
      </xdr:spPr>
    </xdr:sp>
    <xdr:clientData/>
  </xdr:twoCellAnchor>
  <xdr:twoCellAnchor>
    <xdr:from>
      <xdr:col>2</xdr:col>
      <xdr:colOff>1095375</xdr:colOff>
      <xdr:row>30</xdr:row>
      <xdr:rowOff>142875</xdr:rowOff>
    </xdr:from>
    <xdr:to>
      <xdr:col>2</xdr:col>
      <xdr:colOff>1095375</xdr:colOff>
      <xdr:row>38</xdr:row>
      <xdr:rowOff>400050</xdr:rowOff>
    </xdr:to>
    <xdr:sp macro="" textlink="">
      <xdr:nvSpPr>
        <xdr:cNvPr id="64" name="Line 70"/>
        <xdr:cNvSpPr>
          <a:spLocks noChangeShapeType="1"/>
        </xdr:cNvSpPr>
      </xdr:nvSpPr>
      <xdr:spPr bwMode="auto">
        <a:xfrm>
          <a:off x="7800975" y="15144750"/>
          <a:ext cx="0" cy="3914775"/>
        </a:xfrm>
        <a:prstGeom prst="line">
          <a:avLst/>
        </a:prstGeom>
        <a:noFill/>
        <a:ln w="76200">
          <a:solidFill>
            <a:srgbClr val="0000FF"/>
          </a:solidFill>
          <a:round/>
          <a:headEnd/>
          <a:tailEnd/>
        </a:ln>
      </xdr:spPr>
    </xdr:sp>
    <xdr:clientData/>
  </xdr:twoCellAnchor>
  <xdr:twoCellAnchor>
    <xdr:from>
      <xdr:col>9</xdr:col>
      <xdr:colOff>0</xdr:colOff>
      <xdr:row>37</xdr:row>
      <xdr:rowOff>0</xdr:rowOff>
    </xdr:from>
    <xdr:to>
      <xdr:col>15</xdr:col>
      <xdr:colOff>28575</xdr:colOff>
      <xdr:row>37</xdr:row>
      <xdr:rowOff>0</xdr:rowOff>
    </xdr:to>
    <xdr:sp macro="" textlink="">
      <xdr:nvSpPr>
        <xdr:cNvPr id="65" name="Line 72"/>
        <xdr:cNvSpPr>
          <a:spLocks noChangeShapeType="1"/>
        </xdr:cNvSpPr>
      </xdr:nvSpPr>
      <xdr:spPr bwMode="auto">
        <a:xfrm>
          <a:off x="16316325" y="18202275"/>
          <a:ext cx="9410700" cy="0"/>
        </a:xfrm>
        <a:prstGeom prst="line">
          <a:avLst/>
        </a:prstGeom>
        <a:noFill/>
        <a:ln w="127000">
          <a:solidFill>
            <a:srgbClr val="0000FF"/>
          </a:solidFill>
          <a:round/>
          <a:headEnd/>
          <a:tailEnd/>
        </a:ln>
      </xdr:spPr>
    </xdr:sp>
    <xdr:clientData/>
  </xdr:twoCellAnchor>
  <xdr:twoCellAnchor>
    <xdr:from>
      <xdr:col>2</xdr:col>
      <xdr:colOff>1133475</xdr:colOff>
      <xdr:row>16</xdr:row>
      <xdr:rowOff>428625</xdr:rowOff>
    </xdr:from>
    <xdr:to>
      <xdr:col>2</xdr:col>
      <xdr:colOff>1162050</xdr:colOff>
      <xdr:row>30</xdr:row>
      <xdr:rowOff>28575</xdr:rowOff>
    </xdr:to>
    <xdr:sp macro="" textlink="">
      <xdr:nvSpPr>
        <xdr:cNvPr id="66" name="Line 8"/>
        <xdr:cNvSpPr>
          <a:spLocks noChangeShapeType="1"/>
        </xdr:cNvSpPr>
      </xdr:nvSpPr>
      <xdr:spPr bwMode="auto">
        <a:xfrm flipV="1">
          <a:off x="7800975" y="9029700"/>
          <a:ext cx="0" cy="6000750"/>
        </a:xfrm>
        <a:prstGeom prst="line">
          <a:avLst/>
        </a:prstGeom>
        <a:noFill/>
        <a:ln w="228600">
          <a:solidFill>
            <a:srgbClr val="FF0000"/>
          </a:solidFill>
          <a:round/>
          <a:headEnd/>
          <a:tailEnd/>
        </a:ln>
      </xdr:spPr>
    </xdr:sp>
    <xdr:clientData/>
  </xdr:twoCellAnchor>
  <xdr:twoCellAnchor>
    <xdr:from>
      <xdr:col>10</xdr:col>
      <xdr:colOff>0</xdr:colOff>
      <xdr:row>38</xdr:row>
      <xdr:rowOff>228600</xdr:rowOff>
    </xdr:from>
    <xdr:to>
      <xdr:col>20</xdr:col>
      <xdr:colOff>942975</xdr:colOff>
      <xdr:row>40</xdr:row>
      <xdr:rowOff>333375</xdr:rowOff>
    </xdr:to>
    <xdr:sp macro="" textlink="">
      <xdr:nvSpPr>
        <xdr:cNvPr id="67" name="AutoShape 43"/>
        <xdr:cNvSpPr>
          <a:spLocks noChangeArrowheads="1"/>
        </xdr:cNvSpPr>
      </xdr:nvSpPr>
      <xdr:spPr bwMode="auto">
        <a:xfrm>
          <a:off x="18040350" y="18888075"/>
          <a:ext cx="1614487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3</xdr:col>
      <xdr:colOff>23812</xdr:colOff>
      <xdr:row>37</xdr:row>
      <xdr:rowOff>23812</xdr:rowOff>
    </xdr:from>
    <xdr:to>
      <xdr:col>9</xdr:col>
      <xdr:colOff>0</xdr:colOff>
      <xdr:row>37</xdr:row>
      <xdr:rowOff>23812</xdr:rowOff>
    </xdr:to>
    <xdr:sp macro="" textlink="">
      <xdr:nvSpPr>
        <xdr:cNvPr id="68" name="Line 45"/>
        <xdr:cNvSpPr>
          <a:spLocks noChangeShapeType="1"/>
        </xdr:cNvSpPr>
      </xdr:nvSpPr>
      <xdr:spPr bwMode="auto">
        <a:xfrm>
          <a:off x="7824787" y="18226087"/>
          <a:ext cx="8491538" cy="0"/>
        </a:xfrm>
        <a:prstGeom prst="line">
          <a:avLst/>
        </a:prstGeom>
        <a:noFill/>
        <a:ln w="127000">
          <a:solidFill>
            <a:srgbClr val="0000D4"/>
          </a:solidFill>
          <a:round/>
          <a:headEnd/>
          <a:tailEnd/>
        </a:ln>
      </xdr:spPr>
    </xdr:sp>
    <xdr:clientData/>
  </xdr:twoCellAnchor>
  <xdr:twoCellAnchor>
    <xdr:from>
      <xdr:col>15</xdr:col>
      <xdr:colOff>0</xdr:colOff>
      <xdr:row>30</xdr:row>
      <xdr:rowOff>28575</xdr:rowOff>
    </xdr:from>
    <xdr:to>
      <xdr:col>15</xdr:col>
      <xdr:colOff>0</xdr:colOff>
      <xdr:row>36</xdr:row>
      <xdr:rowOff>371475</xdr:rowOff>
    </xdr:to>
    <xdr:sp macro="" textlink="">
      <xdr:nvSpPr>
        <xdr:cNvPr id="69" name="Line 46"/>
        <xdr:cNvSpPr>
          <a:spLocks noChangeShapeType="1"/>
        </xdr:cNvSpPr>
      </xdr:nvSpPr>
      <xdr:spPr bwMode="auto">
        <a:xfrm rot="-5400000">
          <a:off x="24155400" y="16573500"/>
          <a:ext cx="3086100" cy="0"/>
        </a:xfrm>
        <a:prstGeom prst="line">
          <a:avLst/>
        </a:prstGeom>
        <a:noFill/>
        <a:ln w="127000">
          <a:solidFill>
            <a:srgbClr val="000090"/>
          </a:solidFill>
          <a:round/>
          <a:headEnd/>
          <a:tailEnd/>
        </a:ln>
      </xdr:spPr>
    </xdr:sp>
    <xdr:clientData/>
  </xdr:twoCellAnchor>
  <xdr:twoCellAnchor>
    <xdr:from>
      <xdr:col>25</xdr:col>
      <xdr:colOff>0</xdr:colOff>
      <xdr:row>18</xdr:row>
      <xdr:rowOff>419100</xdr:rowOff>
    </xdr:from>
    <xdr:to>
      <xdr:col>30</xdr:col>
      <xdr:colOff>0</xdr:colOff>
      <xdr:row>18</xdr:row>
      <xdr:rowOff>419100</xdr:rowOff>
    </xdr:to>
    <xdr:sp macro="" textlink="">
      <xdr:nvSpPr>
        <xdr:cNvPr id="70" name="Line 59"/>
        <xdr:cNvSpPr>
          <a:spLocks noChangeShapeType="1"/>
        </xdr:cNvSpPr>
      </xdr:nvSpPr>
      <xdr:spPr bwMode="auto">
        <a:xfrm flipV="1">
          <a:off x="40986075" y="9934575"/>
          <a:ext cx="6172200" cy="0"/>
        </a:xfrm>
        <a:prstGeom prst="line">
          <a:avLst/>
        </a:prstGeom>
        <a:noFill/>
        <a:ln w="228600">
          <a:solidFill>
            <a:srgbClr val="FF0000"/>
          </a:solidFill>
          <a:round/>
          <a:headEnd/>
          <a:tailEnd/>
        </a:ln>
      </xdr:spPr>
    </xdr:sp>
    <xdr:clientData/>
  </xdr:twoCellAnchor>
  <xdr:twoCellAnchor>
    <xdr:from>
      <xdr:col>26</xdr:col>
      <xdr:colOff>193431</xdr:colOff>
      <xdr:row>32</xdr:row>
      <xdr:rowOff>120161</xdr:rowOff>
    </xdr:from>
    <xdr:to>
      <xdr:col>30</xdr:col>
      <xdr:colOff>0</xdr:colOff>
      <xdr:row>34</xdr:row>
      <xdr:rowOff>196362</xdr:rowOff>
    </xdr:to>
    <xdr:sp macro="" textlink="">
      <xdr:nvSpPr>
        <xdr:cNvPr id="71" name="AutoShape 62"/>
        <xdr:cNvSpPr>
          <a:spLocks noChangeArrowheads="1"/>
        </xdr:cNvSpPr>
      </xdr:nvSpPr>
      <xdr:spPr bwMode="auto">
        <a:xfrm>
          <a:off x="42570156" y="16036436"/>
          <a:ext cx="4588119" cy="990601"/>
        </a:xfrm>
        <a:prstGeom prst="wedgeRoundRectCallout">
          <a:avLst>
            <a:gd name="adj1" fmla="val -83435"/>
            <a:gd name="adj2" fmla="val -38954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2</xdr:col>
      <xdr:colOff>1152525</xdr:colOff>
      <xdr:row>16</xdr:row>
      <xdr:rowOff>400050</xdr:rowOff>
    </xdr:from>
    <xdr:to>
      <xdr:col>2</xdr:col>
      <xdr:colOff>1152525</xdr:colOff>
      <xdr:row>29</xdr:row>
      <xdr:rowOff>390525</xdr:rowOff>
    </xdr:to>
    <xdr:sp macro="" textlink="">
      <xdr:nvSpPr>
        <xdr:cNvPr id="72" name="Line 65"/>
        <xdr:cNvSpPr>
          <a:spLocks noChangeShapeType="1"/>
        </xdr:cNvSpPr>
      </xdr:nvSpPr>
      <xdr:spPr bwMode="auto">
        <a:xfrm rot="16200000" flipV="1">
          <a:off x="4833937" y="11968163"/>
          <a:ext cx="5934075" cy="0"/>
        </a:xfrm>
        <a:prstGeom prst="line">
          <a:avLst/>
        </a:prstGeom>
        <a:noFill/>
        <a:ln w="228600">
          <a:solidFill>
            <a:srgbClr val="FF0000"/>
          </a:solidFill>
          <a:round/>
          <a:headEnd/>
          <a:tailEnd/>
        </a:ln>
      </xdr:spPr>
    </xdr:sp>
    <xdr:clientData/>
  </xdr:twoCellAnchor>
  <xdr:twoCellAnchor>
    <xdr:from>
      <xdr:col>2</xdr:col>
      <xdr:colOff>1123950</xdr:colOff>
      <xdr:row>30</xdr:row>
      <xdr:rowOff>142875</xdr:rowOff>
    </xdr:from>
    <xdr:to>
      <xdr:col>2</xdr:col>
      <xdr:colOff>1123950</xdr:colOff>
      <xdr:row>38</xdr:row>
      <xdr:rowOff>400050</xdr:rowOff>
    </xdr:to>
    <xdr:sp macro="" textlink="">
      <xdr:nvSpPr>
        <xdr:cNvPr id="73" name="Line 69"/>
        <xdr:cNvSpPr>
          <a:spLocks noChangeShapeType="1"/>
        </xdr:cNvSpPr>
      </xdr:nvSpPr>
      <xdr:spPr bwMode="auto">
        <a:xfrm>
          <a:off x="7800975" y="15144750"/>
          <a:ext cx="0" cy="3914775"/>
        </a:xfrm>
        <a:prstGeom prst="line">
          <a:avLst/>
        </a:prstGeom>
        <a:noFill/>
        <a:ln w="76200">
          <a:solidFill>
            <a:srgbClr val="0000D4"/>
          </a:solidFill>
          <a:round/>
          <a:headEnd/>
          <a:tailEnd/>
        </a:ln>
      </xdr:spPr>
    </xdr:sp>
    <xdr:clientData/>
  </xdr:twoCellAnchor>
  <xdr:twoCellAnchor>
    <xdr:from>
      <xdr:col>9</xdr:col>
      <xdr:colOff>0</xdr:colOff>
      <xdr:row>37</xdr:row>
      <xdr:rowOff>0</xdr:rowOff>
    </xdr:from>
    <xdr:to>
      <xdr:col>15</xdr:col>
      <xdr:colOff>28575</xdr:colOff>
      <xdr:row>37</xdr:row>
      <xdr:rowOff>0</xdr:rowOff>
    </xdr:to>
    <xdr:sp macro="" textlink="">
      <xdr:nvSpPr>
        <xdr:cNvPr id="74" name="Line 71"/>
        <xdr:cNvSpPr>
          <a:spLocks noChangeShapeType="1"/>
        </xdr:cNvSpPr>
      </xdr:nvSpPr>
      <xdr:spPr bwMode="auto">
        <a:xfrm>
          <a:off x="16316325" y="18202275"/>
          <a:ext cx="9410700" cy="0"/>
        </a:xfrm>
        <a:prstGeom prst="line">
          <a:avLst/>
        </a:prstGeom>
        <a:noFill/>
        <a:ln w="127000">
          <a:solidFill>
            <a:srgbClr val="0000D4"/>
          </a:solidFill>
          <a:round/>
          <a:headEnd/>
          <a:tailEnd/>
        </a:ln>
      </xdr:spPr>
    </xdr:sp>
    <xdr:clientData/>
  </xdr:twoCellAnchor>
  <xdr:twoCellAnchor>
    <xdr:from>
      <xdr:col>19</xdr:col>
      <xdr:colOff>842141</xdr:colOff>
      <xdr:row>5</xdr:row>
      <xdr:rowOff>419100</xdr:rowOff>
    </xdr:from>
    <xdr:to>
      <xdr:col>23</xdr:col>
      <xdr:colOff>228600</xdr:colOff>
      <xdr:row>5</xdr:row>
      <xdr:rowOff>1028700</xdr:rowOff>
    </xdr:to>
    <xdr:sp macro="" textlink="">
      <xdr:nvSpPr>
        <xdr:cNvPr id="75" name="AutoShape 62"/>
        <xdr:cNvSpPr>
          <a:spLocks noChangeArrowheads="1"/>
        </xdr:cNvSpPr>
      </xdr:nvSpPr>
      <xdr:spPr bwMode="auto">
        <a:xfrm>
          <a:off x="32436566" y="3362325"/>
          <a:ext cx="5463409" cy="609600"/>
        </a:xfrm>
        <a:prstGeom prst="wedgeRoundRectCallout">
          <a:avLst>
            <a:gd name="adj1" fmla="val -19146"/>
            <a:gd name="adj2" fmla="val 441899"/>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chemeClr val="tx1"/>
              </a:solidFill>
              <a:latin typeface="Arial"/>
              <a:cs typeface="Arial"/>
            </a:rPr>
            <a:t>Joint meeting  with 802.1</a:t>
          </a:r>
        </a:p>
      </xdr:txBody>
    </xdr:sp>
    <xdr:clientData/>
  </xdr:twoCellAnchor>
  <xdr:twoCellAnchor>
    <xdr:from>
      <xdr:col>2</xdr:col>
      <xdr:colOff>0</xdr:colOff>
      <xdr:row>17</xdr:row>
      <xdr:rowOff>0</xdr:rowOff>
    </xdr:from>
    <xdr:to>
      <xdr:col>2</xdr:col>
      <xdr:colOff>0</xdr:colOff>
      <xdr:row>29</xdr:row>
      <xdr:rowOff>138454</xdr:rowOff>
    </xdr:to>
    <xdr:sp macro="" textlink="">
      <xdr:nvSpPr>
        <xdr:cNvPr id="76" name="Line 86"/>
        <xdr:cNvSpPr>
          <a:spLocks noChangeShapeType="1"/>
        </xdr:cNvSpPr>
      </xdr:nvSpPr>
      <xdr:spPr bwMode="auto">
        <a:xfrm flipH="1">
          <a:off x="7800975" y="9058275"/>
          <a:ext cx="0" cy="5624854"/>
        </a:xfrm>
        <a:prstGeom prst="line">
          <a:avLst/>
        </a:prstGeom>
        <a:noFill/>
        <a:ln w="228600">
          <a:solidFill>
            <a:srgbClr val="FF0000"/>
          </a:solidFill>
          <a:round/>
          <a:headEnd/>
          <a:tailEnd/>
        </a:ln>
      </xdr:spPr>
    </xdr:sp>
    <xdr:clientData/>
  </xdr:twoCellAnchor>
  <xdr:twoCellAnchor>
    <xdr:from>
      <xdr:col>2</xdr:col>
      <xdr:colOff>-1</xdr:colOff>
      <xdr:row>11</xdr:row>
      <xdr:rowOff>280738</xdr:rowOff>
    </xdr:from>
    <xdr:to>
      <xdr:col>2</xdr:col>
      <xdr:colOff>38088</xdr:colOff>
      <xdr:row>29</xdr:row>
      <xdr:rowOff>381000</xdr:rowOff>
    </xdr:to>
    <xdr:sp macro="" textlink="">
      <xdr:nvSpPr>
        <xdr:cNvPr id="77" name="Line 86"/>
        <xdr:cNvSpPr>
          <a:spLocks noChangeShapeType="1"/>
        </xdr:cNvSpPr>
      </xdr:nvSpPr>
      <xdr:spPr bwMode="auto">
        <a:xfrm flipH="1">
          <a:off x="7800975" y="6595813"/>
          <a:ext cx="0" cy="8329862"/>
        </a:xfrm>
        <a:prstGeom prst="line">
          <a:avLst/>
        </a:prstGeom>
        <a:noFill/>
        <a:ln w="228600">
          <a:solidFill>
            <a:srgbClr val="FF0000"/>
          </a:solidFill>
          <a:round/>
          <a:headEnd/>
          <a:tailEnd/>
        </a:ln>
      </xdr:spPr>
    </xdr:sp>
    <xdr:clientData/>
  </xdr:twoCellAnchor>
  <xdr:twoCellAnchor>
    <xdr:from>
      <xdr:col>3</xdr:col>
      <xdr:colOff>23812</xdr:colOff>
      <xdr:row>37</xdr:row>
      <xdr:rowOff>23812</xdr:rowOff>
    </xdr:from>
    <xdr:to>
      <xdr:col>9</xdr:col>
      <xdr:colOff>0</xdr:colOff>
      <xdr:row>37</xdr:row>
      <xdr:rowOff>23812</xdr:rowOff>
    </xdr:to>
    <xdr:sp macro="" textlink="">
      <xdr:nvSpPr>
        <xdr:cNvPr id="78" name="Line 45"/>
        <xdr:cNvSpPr>
          <a:spLocks noChangeShapeType="1"/>
        </xdr:cNvSpPr>
      </xdr:nvSpPr>
      <xdr:spPr bwMode="auto">
        <a:xfrm>
          <a:off x="7824787" y="18226087"/>
          <a:ext cx="8491538" cy="0"/>
        </a:xfrm>
        <a:prstGeom prst="line">
          <a:avLst/>
        </a:prstGeom>
        <a:noFill/>
        <a:ln w="127000">
          <a:solidFill>
            <a:srgbClr val="0000D4"/>
          </a:solidFill>
          <a:round/>
          <a:headEnd/>
          <a:tailEnd/>
        </a:ln>
      </xdr:spPr>
    </xdr:sp>
    <xdr:clientData/>
  </xdr:twoCellAnchor>
  <xdr:twoCellAnchor>
    <xdr:from>
      <xdr:col>9</xdr:col>
      <xdr:colOff>0</xdr:colOff>
      <xdr:row>9</xdr:row>
      <xdr:rowOff>381480</xdr:rowOff>
    </xdr:from>
    <xdr:to>
      <xdr:col>9</xdr:col>
      <xdr:colOff>0</xdr:colOff>
      <xdr:row>16</xdr:row>
      <xdr:rowOff>38099</xdr:rowOff>
    </xdr:to>
    <xdr:sp macro="" textlink="">
      <xdr:nvSpPr>
        <xdr:cNvPr id="79" name="Line 35"/>
        <xdr:cNvSpPr>
          <a:spLocks noChangeShapeType="1"/>
        </xdr:cNvSpPr>
      </xdr:nvSpPr>
      <xdr:spPr bwMode="auto">
        <a:xfrm rot="16200000">
          <a:off x="14887815" y="7210665"/>
          <a:ext cx="2857019" cy="0"/>
        </a:xfrm>
        <a:prstGeom prst="line">
          <a:avLst/>
        </a:prstGeom>
        <a:noFill/>
        <a:ln w="228600">
          <a:solidFill>
            <a:srgbClr val="FF0000"/>
          </a:solidFill>
          <a:round/>
          <a:headEnd/>
          <a:tailEnd/>
        </a:ln>
      </xdr:spPr>
    </xdr:sp>
    <xdr:clientData/>
  </xdr:twoCellAnchor>
  <xdr:twoCellAnchor>
    <xdr:from>
      <xdr:col>3</xdr:col>
      <xdr:colOff>70185</xdr:colOff>
      <xdr:row>16</xdr:row>
      <xdr:rowOff>76199</xdr:rowOff>
    </xdr:from>
    <xdr:to>
      <xdr:col>3</xdr:col>
      <xdr:colOff>70185</xdr:colOff>
      <xdr:row>30</xdr:row>
      <xdr:rowOff>0</xdr:rowOff>
    </xdr:to>
    <xdr:sp macro="" textlink="">
      <xdr:nvSpPr>
        <xdr:cNvPr id="80" name="Line 60"/>
        <xdr:cNvSpPr>
          <a:spLocks noChangeShapeType="1"/>
        </xdr:cNvSpPr>
      </xdr:nvSpPr>
      <xdr:spPr bwMode="auto">
        <a:xfrm flipH="1">
          <a:off x="7871160" y="8677274"/>
          <a:ext cx="0" cy="6324601"/>
        </a:xfrm>
        <a:prstGeom prst="line">
          <a:avLst/>
        </a:prstGeom>
        <a:noFill/>
        <a:ln w="228600">
          <a:solidFill>
            <a:srgbClr val="FF0000"/>
          </a:solidFill>
          <a:round/>
          <a:headEnd/>
          <a:tailEnd/>
        </a:ln>
      </xdr:spPr>
    </xdr:sp>
    <xdr:clientData/>
  </xdr:twoCellAnchor>
  <xdr:twoCellAnchor>
    <xdr:from>
      <xdr:col>3</xdr:col>
      <xdr:colOff>114300</xdr:colOff>
      <xdr:row>16</xdr:row>
      <xdr:rowOff>38100</xdr:rowOff>
    </xdr:from>
    <xdr:to>
      <xdr:col>9</xdr:col>
      <xdr:colOff>84083</xdr:colOff>
      <xdr:row>16</xdr:row>
      <xdr:rowOff>38101</xdr:rowOff>
    </xdr:to>
    <xdr:sp macro="" textlink="">
      <xdr:nvSpPr>
        <xdr:cNvPr id="81" name="Line 35"/>
        <xdr:cNvSpPr>
          <a:spLocks noChangeShapeType="1"/>
        </xdr:cNvSpPr>
      </xdr:nvSpPr>
      <xdr:spPr bwMode="auto">
        <a:xfrm flipV="1">
          <a:off x="7915275" y="8639175"/>
          <a:ext cx="8485133" cy="1"/>
        </a:xfrm>
        <a:prstGeom prst="line">
          <a:avLst/>
        </a:prstGeom>
        <a:noFill/>
        <a:ln w="228600">
          <a:solidFill>
            <a:srgbClr val="FF0000"/>
          </a:solidFill>
          <a:round/>
          <a:headEnd/>
          <a:tailEnd/>
        </a:ln>
      </xdr:spPr>
    </xdr:sp>
    <xdr:clientData/>
  </xdr:twoCellAnchor>
  <xdr:twoCellAnchor>
    <xdr:from>
      <xdr:col>1</xdr:col>
      <xdr:colOff>3335215</xdr:colOff>
      <xdr:row>2</xdr:row>
      <xdr:rowOff>76200</xdr:rowOff>
    </xdr:from>
    <xdr:to>
      <xdr:col>5</xdr:col>
      <xdr:colOff>126023</xdr:colOff>
      <xdr:row>5</xdr:row>
      <xdr:rowOff>685800</xdr:rowOff>
    </xdr:to>
    <xdr:sp macro="" textlink="">
      <xdr:nvSpPr>
        <xdr:cNvPr id="82" name="AutoShape 67"/>
        <xdr:cNvSpPr>
          <a:spLocks noChangeArrowheads="1"/>
        </xdr:cNvSpPr>
      </xdr:nvSpPr>
      <xdr:spPr bwMode="auto">
        <a:xfrm>
          <a:off x="5926015" y="990600"/>
          <a:ext cx="3496408" cy="2667000"/>
        </a:xfrm>
        <a:prstGeom prst="wedgeRoundRectCallout">
          <a:avLst>
            <a:gd name="adj1" fmla="val 26412"/>
            <a:gd name="adj2" fmla="val 151962"/>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3200" b="1" i="0" u="none" strike="noStrike" baseline="0">
              <a:solidFill>
                <a:srgbClr val="FFFFFF"/>
              </a:solidFill>
              <a:latin typeface="Arial"/>
              <a:cs typeface="Arial"/>
            </a:rPr>
            <a:t>802.11 </a:t>
          </a:r>
        </a:p>
        <a:p>
          <a:pPr algn="ctr" rtl="0">
            <a:defRPr sz="1000"/>
          </a:pPr>
          <a:r>
            <a:rPr lang="en-US" sz="3600" b="1">
              <a:solidFill>
                <a:schemeClr val="bg1"/>
              </a:solidFill>
            </a:rPr>
            <a:t>AD HOC</a:t>
          </a:r>
          <a:r>
            <a:rPr lang="en-US" sz="3200" b="1" i="0" u="none" strike="noStrike" baseline="0">
              <a:solidFill>
                <a:schemeClr val="bg1"/>
              </a:solidFill>
              <a:latin typeface="Arial"/>
              <a:cs typeface="Arial"/>
            </a:rPr>
            <a:t> </a:t>
          </a:r>
          <a:r>
            <a:rPr lang="en-US" sz="3200" b="1" i="0" u="none" strike="noStrike" baseline="0">
              <a:solidFill>
                <a:srgbClr val="FFFFFF"/>
              </a:solidFill>
              <a:latin typeface="Arial"/>
              <a:cs typeface="Arial"/>
            </a:rPr>
            <a:t>Sessions  </a:t>
          </a:r>
        </a:p>
        <a:p>
          <a:pPr algn="ctr" rtl="0">
            <a:defRPr sz="1000"/>
          </a:pPr>
          <a:r>
            <a:rPr lang="en-US" sz="3200" b="1" i="0" u="none" strike="noStrike" baseline="0">
              <a:solidFill>
                <a:srgbClr val="FFFFFF"/>
              </a:solidFill>
              <a:latin typeface="Arial"/>
              <a:cs typeface="Arial"/>
            </a:rPr>
            <a:t>Extra Credit </a:t>
          </a:r>
        </a:p>
      </xdr:txBody>
    </xdr:sp>
    <xdr:clientData/>
  </xdr:twoCellAnchor>
  <xdr:twoCellAnchor>
    <xdr:from>
      <xdr:col>4</xdr:col>
      <xdr:colOff>1066800</xdr:colOff>
      <xdr:row>5</xdr:row>
      <xdr:rowOff>266700</xdr:rowOff>
    </xdr:from>
    <xdr:to>
      <xdr:col>9</xdr:col>
      <xdr:colOff>304800</xdr:colOff>
      <xdr:row>5</xdr:row>
      <xdr:rowOff>907300</xdr:rowOff>
    </xdr:to>
    <xdr:sp macro="" textlink="">
      <xdr:nvSpPr>
        <xdr:cNvPr id="83" name="AutoShape 62"/>
        <xdr:cNvSpPr>
          <a:spLocks noChangeArrowheads="1"/>
        </xdr:cNvSpPr>
      </xdr:nvSpPr>
      <xdr:spPr bwMode="auto">
        <a:xfrm>
          <a:off x="10287000" y="3209925"/>
          <a:ext cx="6334125" cy="640600"/>
        </a:xfrm>
        <a:prstGeom prst="wedgeRoundRectCallout">
          <a:avLst>
            <a:gd name="adj1" fmla="val 165"/>
            <a:gd name="adj2" fmla="val 504127"/>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chemeClr val="tx1"/>
              </a:solidFill>
              <a:latin typeface="Arial"/>
              <a:cs typeface="Arial"/>
            </a:rPr>
            <a:t>Joint meeting  with  AQ                             </a:t>
          </a:r>
          <a:r>
            <a:rPr lang="en-US" sz="2800"/>
            <a:t> </a:t>
          </a:r>
          <a:endParaRPr lang="en-US" sz="2600" b="1" i="0" u="none" strike="noStrike" baseline="0">
            <a:solidFill>
              <a:schemeClr val="tx1"/>
            </a:solidFill>
            <a:latin typeface="Arial"/>
            <a:cs typeface="Arial"/>
          </a:endParaRPr>
        </a:p>
      </xdr:txBody>
    </xdr:sp>
    <xdr:clientData/>
  </xdr:twoCellAnchor>
  <xdr:oneCellAnchor>
    <xdr:from>
      <xdr:col>15</xdr:col>
      <xdr:colOff>1393372</xdr:colOff>
      <xdr:row>11</xdr:row>
      <xdr:rowOff>121734</xdr:rowOff>
    </xdr:from>
    <xdr:ext cx="892627" cy="1469954"/>
    <xdr:sp macro="" textlink="">
      <xdr:nvSpPr>
        <xdr:cNvPr id="84" name="Rectangle 83"/>
        <xdr:cNvSpPr/>
      </xdr:nvSpPr>
      <xdr:spPr>
        <a:xfrm>
          <a:off x="25701172" y="6484434"/>
          <a:ext cx="892627" cy="1469954"/>
        </a:xfrm>
        <a:prstGeom prst="rect">
          <a:avLst/>
        </a:prstGeom>
        <a:noFill/>
      </xdr:spPr>
      <xdr:txBody>
        <a:bodyPr wrap="square" lIns="91440" tIns="45720" rIns="91440" bIns="45720">
          <a:spAutoFit/>
        </a:bodyPr>
        <a:lstStyle/>
        <a:p>
          <a:pPr algn="ctr"/>
          <a:r>
            <a:rPr lang="en-US" sz="8800" b="1" cap="none" spc="0">
              <a:ln w="17780" cmpd="sng">
                <a:solidFill>
                  <a:schemeClr val="tx1"/>
                </a:solidFill>
                <a:prstDash val="solid"/>
                <a:miter lim="800000"/>
              </a:ln>
              <a:solidFill>
                <a:schemeClr val="tx1"/>
              </a:solidFill>
              <a:effectLst>
                <a:outerShdw blurRad="50800" algn="tl" rotWithShape="0">
                  <a:srgbClr val="000000"/>
                </a:outerShdw>
              </a:effectLst>
            </a:rPr>
            <a:t>X</a:t>
          </a:r>
        </a:p>
      </xdr:txBody>
    </xdr:sp>
    <xdr:clientData/>
  </xdr:oneCellAnchor>
  <xdr:oneCellAnchor>
    <xdr:from>
      <xdr:col>10</xdr:col>
      <xdr:colOff>288472</xdr:colOff>
      <xdr:row>16</xdr:row>
      <xdr:rowOff>197934</xdr:rowOff>
    </xdr:from>
    <xdr:ext cx="892627" cy="1469954"/>
    <xdr:sp macro="" textlink="">
      <xdr:nvSpPr>
        <xdr:cNvPr id="85" name="Rectangle 84"/>
        <xdr:cNvSpPr/>
      </xdr:nvSpPr>
      <xdr:spPr>
        <a:xfrm>
          <a:off x="16938172" y="8846634"/>
          <a:ext cx="892627" cy="1469954"/>
        </a:xfrm>
        <a:prstGeom prst="rect">
          <a:avLst/>
        </a:prstGeom>
        <a:noFill/>
      </xdr:spPr>
      <xdr:txBody>
        <a:bodyPr wrap="square" lIns="91440" tIns="45720" rIns="91440" bIns="45720">
          <a:spAutoFit/>
        </a:bodyPr>
        <a:lstStyle/>
        <a:p>
          <a:pPr algn="ctr"/>
          <a:r>
            <a:rPr lang="en-US" sz="8800" b="1" cap="none" spc="0">
              <a:ln w="17780" cmpd="sng">
                <a:solidFill>
                  <a:schemeClr val="tx1"/>
                </a:solidFill>
                <a:prstDash val="solid"/>
                <a:miter lim="800000"/>
              </a:ln>
              <a:solidFill>
                <a:schemeClr val="tx1"/>
              </a:solidFill>
              <a:effectLst>
                <a:outerShdw blurRad="50800" algn="tl" rotWithShape="0">
                  <a:srgbClr val="000000"/>
                </a:outerShdw>
              </a:effectLst>
            </a:rPr>
            <a:t>X</a:t>
          </a:r>
        </a:p>
      </xdr:txBody>
    </xdr:sp>
    <xdr:clientData/>
  </xdr:oneCellAnchor>
  <xdr:oneCellAnchor>
    <xdr:from>
      <xdr:col>9</xdr:col>
      <xdr:colOff>174173</xdr:colOff>
      <xdr:row>22</xdr:row>
      <xdr:rowOff>152400</xdr:rowOff>
    </xdr:from>
    <xdr:ext cx="778328" cy="1469954"/>
    <xdr:sp macro="" textlink="">
      <xdr:nvSpPr>
        <xdr:cNvPr id="86" name="Rectangle 85"/>
        <xdr:cNvSpPr/>
      </xdr:nvSpPr>
      <xdr:spPr>
        <a:xfrm>
          <a:off x="15109373" y="11544300"/>
          <a:ext cx="778328" cy="1469954"/>
        </a:xfrm>
        <a:prstGeom prst="rect">
          <a:avLst/>
        </a:prstGeom>
        <a:noFill/>
      </xdr:spPr>
      <xdr:txBody>
        <a:bodyPr wrap="square" lIns="91440" tIns="45720" rIns="91440" bIns="45720">
          <a:spAutoFit/>
        </a:bodyPr>
        <a:lstStyle/>
        <a:p>
          <a:pPr algn="ctr"/>
          <a:r>
            <a:rPr lang="en-US" sz="8800" b="1" cap="none" spc="0">
              <a:ln w="17780" cmpd="sng">
                <a:solidFill>
                  <a:schemeClr val="tx1"/>
                </a:solidFill>
                <a:prstDash val="solid"/>
                <a:miter lim="800000"/>
              </a:ln>
              <a:solidFill>
                <a:schemeClr val="bg1"/>
              </a:solidFill>
              <a:effectLst>
                <a:outerShdw blurRad="50800" algn="tl" rotWithShape="0">
                  <a:srgbClr val="000000"/>
                </a:outerShdw>
              </a:effectLst>
            </a:rPr>
            <a:t>X</a:t>
          </a:r>
        </a:p>
      </xdr:txBody>
    </xdr:sp>
    <xdr:clientData/>
  </xdr:oneCellAnchor>
  <xdr:oneCellAnchor>
    <xdr:from>
      <xdr:col>8</xdr:col>
      <xdr:colOff>1355272</xdr:colOff>
      <xdr:row>16</xdr:row>
      <xdr:rowOff>159834</xdr:rowOff>
    </xdr:from>
    <xdr:ext cx="892627" cy="1469954"/>
    <xdr:sp macro="" textlink="">
      <xdr:nvSpPr>
        <xdr:cNvPr id="87" name="Rectangle 86"/>
        <xdr:cNvSpPr/>
      </xdr:nvSpPr>
      <xdr:spPr>
        <a:xfrm>
          <a:off x="14880772" y="8808534"/>
          <a:ext cx="892627" cy="1469954"/>
        </a:xfrm>
        <a:prstGeom prst="rect">
          <a:avLst/>
        </a:prstGeom>
        <a:noFill/>
      </xdr:spPr>
      <xdr:txBody>
        <a:bodyPr wrap="square" lIns="91440" tIns="45720" rIns="91440" bIns="45720">
          <a:spAutoFit/>
        </a:bodyPr>
        <a:lstStyle/>
        <a:p>
          <a:pPr algn="ctr"/>
          <a:r>
            <a:rPr lang="en-US" sz="8800" b="1" cap="none" spc="0">
              <a:ln w="17780" cmpd="sng">
                <a:solidFill>
                  <a:schemeClr val="tx1"/>
                </a:solidFill>
                <a:prstDash val="solid"/>
                <a:miter lim="800000"/>
              </a:ln>
              <a:solidFill>
                <a:schemeClr val="tx1"/>
              </a:solidFill>
              <a:effectLst>
                <a:outerShdw blurRad="50800" algn="tl" rotWithShape="0">
                  <a:srgbClr val="000000"/>
                </a:outerShdw>
              </a:effectLst>
            </a:rPr>
            <a:t>X</a:t>
          </a:r>
        </a:p>
      </xdr:txBody>
    </xdr:sp>
    <xdr:clientData/>
  </xdr:oneCellAnchor>
  <xdr:oneCellAnchor>
    <xdr:from>
      <xdr:col>15</xdr:col>
      <xdr:colOff>250372</xdr:colOff>
      <xdr:row>27</xdr:row>
      <xdr:rowOff>121734</xdr:rowOff>
    </xdr:from>
    <xdr:ext cx="892627" cy="1469954"/>
    <xdr:sp macro="" textlink="">
      <xdr:nvSpPr>
        <xdr:cNvPr id="88" name="Rectangle 87"/>
        <xdr:cNvSpPr/>
      </xdr:nvSpPr>
      <xdr:spPr>
        <a:xfrm>
          <a:off x="24558172" y="13799634"/>
          <a:ext cx="892627" cy="1469954"/>
        </a:xfrm>
        <a:prstGeom prst="rect">
          <a:avLst/>
        </a:prstGeom>
        <a:noFill/>
      </xdr:spPr>
      <xdr:txBody>
        <a:bodyPr wrap="square" lIns="91440" tIns="45720" rIns="91440" bIns="45720">
          <a:spAutoFit/>
        </a:bodyPr>
        <a:lstStyle/>
        <a:p>
          <a:pPr algn="ctr"/>
          <a:r>
            <a:rPr lang="en-US" sz="8800" b="1" cap="none" spc="0">
              <a:ln w="17780" cmpd="sng">
                <a:solidFill>
                  <a:schemeClr val="tx1"/>
                </a:solidFill>
                <a:prstDash val="solid"/>
                <a:miter lim="800000"/>
              </a:ln>
              <a:solidFill>
                <a:schemeClr val="tx1"/>
              </a:solidFill>
              <a:effectLst>
                <a:outerShdw blurRad="50800" algn="tl" rotWithShape="0">
                  <a:srgbClr val="000000"/>
                </a:outerShdw>
              </a:effectLst>
            </a:rPr>
            <a:t>X</a:t>
          </a:r>
        </a:p>
      </xdr:txBody>
    </xdr:sp>
    <xdr:clientData/>
  </xdr:oneCellAnchor>
  <xdr:oneCellAnchor>
    <xdr:from>
      <xdr:col>20</xdr:col>
      <xdr:colOff>1393372</xdr:colOff>
      <xdr:row>11</xdr:row>
      <xdr:rowOff>274134</xdr:rowOff>
    </xdr:from>
    <xdr:ext cx="892627" cy="1469954"/>
    <xdr:sp macro="" textlink="">
      <xdr:nvSpPr>
        <xdr:cNvPr id="91" name="Rectangle 90"/>
        <xdr:cNvSpPr/>
      </xdr:nvSpPr>
      <xdr:spPr>
        <a:xfrm>
          <a:off x="33206872" y="6636834"/>
          <a:ext cx="892627" cy="1469954"/>
        </a:xfrm>
        <a:prstGeom prst="rect">
          <a:avLst/>
        </a:prstGeom>
        <a:noFill/>
      </xdr:spPr>
      <xdr:txBody>
        <a:bodyPr wrap="square" lIns="91440" tIns="45720" rIns="91440" bIns="45720">
          <a:spAutoFit/>
        </a:bodyPr>
        <a:lstStyle/>
        <a:p>
          <a:pPr algn="ctr"/>
          <a:r>
            <a:rPr lang="en-US" sz="8800" b="1" cap="none" spc="0">
              <a:ln w="17780" cmpd="sng">
                <a:solidFill>
                  <a:schemeClr val="tx1"/>
                </a:solidFill>
                <a:prstDash val="solid"/>
                <a:miter lim="800000"/>
              </a:ln>
              <a:solidFill>
                <a:srgbClr val="FFC000"/>
              </a:solidFill>
              <a:effectLst>
                <a:outerShdw blurRad="50800" algn="tl" rotWithShape="0">
                  <a:srgbClr val="000000"/>
                </a:outerShdw>
              </a:effectLst>
            </a:rPr>
            <a:t>X</a:t>
          </a:r>
        </a:p>
      </xdr:txBody>
    </xdr:sp>
    <xdr:clientData/>
  </xdr:oneCellAnchor>
  <xdr:oneCellAnchor>
    <xdr:from>
      <xdr:col>21</xdr:col>
      <xdr:colOff>21772</xdr:colOff>
      <xdr:row>16</xdr:row>
      <xdr:rowOff>236034</xdr:rowOff>
    </xdr:from>
    <xdr:ext cx="892627" cy="1469954"/>
    <xdr:sp macro="" textlink="">
      <xdr:nvSpPr>
        <xdr:cNvPr id="92" name="Rectangle 91"/>
        <xdr:cNvSpPr/>
      </xdr:nvSpPr>
      <xdr:spPr>
        <a:xfrm>
          <a:off x="33244972" y="8884734"/>
          <a:ext cx="892627" cy="1469954"/>
        </a:xfrm>
        <a:prstGeom prst="rect">
          <a:avLst/>
        </a:prstGeom>
        <a:noFill/>
      </xdr:spPr>
      <xdr:txBody>
        <a:bodyPr wrap="square" lIns="91440" tIns="45720" rIns="91440" bIns="45720">
          <a:spAutoFit/>
        </a:bodyPr>
        <a:lstStyle/>
        <a:p>
          <a:pPr algn="ctr"/>
          <a:r>
            <a:rPr lang="en-US" sz="8800" b="1" cap="none" spc="0">
              <a:ln w="17780" cmpd="sng">
                <a:solidFill>
                  <a:schemeClr val="tx1"/>
                </a:solidFill>
                <a:prstDash val="solid"/>
                <a:miter lim="800000"/>
              </a:ln>
              <a:solidFill>
                <a:srgbClr val="FFC000"/>
              </a:solidFill>
              <a:effectLst>
                <a:outerShdw blurRad="50800" algn="tl" rotWithShape="0">
                  <a:srgbClr val="000000"/>
                </a:outerShdw>
              </a:effectLst>
            </a:rPr>
            <a:t>X</a:t>
          </a:r>
        </a:p>
      </xdr:txBody>
    </xdr:sp>
    <xdr:clientData/>
  </xdr:oneCellAnchor>
  <xdr:oneCellAnchor>
    <xdr:from>
      <xdr:col>21</xdr:col>
      <xdr:colOff>1317172</xdr:colOff>
      <xdr:row>11</xdr:row>
      <xdr:rowOff>236034</xdr:rowOff>
    </xdr:from>
    <xdr:ext cx="892627" cy="1469954"/>
    <xdr:sp macro="" textlink="">
      <xdr:nvSpPr>
        <xdr:cNvPr id="93" name="Rectangle 92"/>
        <xdr:cNvSpPr/>
      </xdr:nvSpPr>
      <xdr:spPr>
        <a:xfrm>
          <a:off x="34540372" y="6598734"/>
          <a:ext cx="892627" cy="1469954"/>
        </a:xfrm>
        <a:prstGeom prst="rect">
          <a:avLst/>
        </a:prstGeom>
        <a:noFill/>
      </xdr:spPr>
      <xdr:txBody>
        <a:bodyPr wrap="square" lIns="91440" tIns="45720" rIns="91440" bIns="45720">
          <a:spAutoFit/>
        </a:bodyPr>
        <a:lstStyle/>
        <a:p>
          <a:pPr algn="ctr"/>
          <a:r>
            <a:rPr lang="en-US" sz="8800" b="1" cap="none" spc="0">
              <a:ln w="17780" cmpd="sng">
                <a:solidFill>
                  <a:schemeClr val="tx1"/>
                </a:solidFill>
                <a:prstDash val="solid"/>
                <a:miter lim="800000"/>
              </a:ln>
              <a:solidFill>
                <a:srgbClr val="FFC000"/>
              </a:solidFill>
              <a:effectLst>
                <a:outerShdw blurRad="50800" algn="tl" rotWithShape="0">
                  <a:srgbClr val="000000"/>
                </a:outerShdw>
              </a:effectLst>
              <a:latin typeface="Symbol" pitchFamily="18" charset="2"/>
            </a:rPr>
            <a:t>D</a:t>
          </a:r>
        </a:p>
      </xdr:txBody>
    </xdr:sp>
    <xdr:clientData/>
  </xdr:oneCellAnchor>
  <xdr:oneCellAnchor>
    <xdr:from>
      <xdr:col>16</xdr:col>
      <xdr:colOff>1202872</xdr:colOff>
      <xdr:row>27</xdr:row>
      <xdr:rowOff>83634</xdr:rowOff>
    </xdr:from>
    <xdr:ext cx="892627" cy="1469954"/>
    <xdr:sp macro="" textlink="">
      <xdr:nvSpPr>
        <xdr:cNvPr id="94" name="Rectangle 93"/>
        <xdr:cNvSpPr/>
      </xdr:nvSpPr>
      <xdr:spPr>
        <a:xfrm>
          <a:off x="26920372" y="13761534"/>
          <a:ext cx="892627" cy="1469954"/>
        </a:xfrm>
        <a:prstGeom prst="rect">
          <a:avLst/>
        </a:prstGeom>
        <a:noFill/>
      </xdr:spPr>
      <xdr:txBody>
        <a:bodyPr wrap="square" lIns="91440" tIns="45720" rIns="91440" bIns="45720">
          <a:spAutoFit/>
        </a:bodyPr>
        <a:lstStyle/>
        <a:p>
          <a:pPr algn="ctr"/>
          <a:r>
            <a:rPr lang="en-US" sz="8800" b="1" cap="none" spc="0">
              <a:ln w="17780" cmpd="sng">
                <a:solidFill>
                  <a:schemeClr val="tx1"/>
                </a:solidFill>
                <a:prstDash val="solid"/>
                <a:miter lim="800000"/>
              </a:ln>
              <a:solidFill>
                <a:srgbClr val="FFC000"/>
              </a:solidFill>
              <a:effectLst>
                <a:outerShdw blurRad="50800" algn="tl" rotWithShape="0">
                  <a:srgbClr val="000000"/>
                </a:outerShdw>
              </a:effectLst>
              <a:latin typeface="Symbol" pitchFamily="18" charset="2"/>
            </a:rPr>
            <a:t>D</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7</xdr:col>
      <xdr:colOff>121921</xdr:colOff>
      <xdr:row>13</xdr:row>
      <xdr:rowOff>71120</xdr:rowOff>
    </xdr:from>
    <xdr:ext cx="6204583" cy="4711574"/>
    <xdr:sp macro="" textlink="">
      <xdr:nvSpPr>
        <xdr:cNvPr id="2" name="Rectangle 1"/>
        <xdr:cNvSpPr/>
      </xdr:nvSpPr>
      <xdr:spPr>
        <a:xfrm rot="19888915">
          <a:off x="2265681" y="2773680"/>
          <a:ext cx="6204583" cy="4711574"/>
        </a:xfrm>
        <a:prstGeom prst="rect">
          <a:avLst/>
        </a:prstGeom>
        <a:noFill/>
      </xdr:spPr>
      <xdr:txBody>
        <a:bodyPr wrap="none" lIns="91440" tIns="45720" rIns="91440" bIns="45720">
          <a:noAutofit/>
          <a:scene3d>
            <a:camera prst="orthographicFront"/>
            <a:lightRig rig="soft" dir="t">
              <a:rot lat="0" lon="0" rev="10800000"/>
            </a:lightRig>
          </a:scene3d>
          <a:sp3d>
            <a:bevelT w="27940" h="12700"/>
            <a:contourClr>
              <a:srgbClr val="DDDDDD"/>
            </a:contourClr>
          </a:sp3d>
        </a:bodyPr>
        <a:lstStyle/>
        <a:p>
          <a:pPr algn="ctr"/>
          <a:r>
            <a:rPr lang="en-US" sz="5400" b="1" cap="none" spc="150">
              <a:ln w="11430"/>
              <a:solidFill>
                <a:srgbClr val="FF0000"/>
              </a:solidFill>
              <a:effectLst>
                <a:outerShdw blurRad="25400" algn="tl" rotWithShape="0">
                  <a:srgbClr val="000000">
                    <a:alpha val="43000"/>
                  </a:srgbClr>
                </a:outerShdw>
              </a:effectLst>
            </a:rPr>
            <a:t>No meeting</a:t>
          </a:r>
        </a:p>
        <a:p>
          <a:pPr algn="ctr"/>
          <a:r>
            <a:rPr lang="en-US" sz="5400" b="1" cap="none" spc="150">
              <a:ln w="11430"/>
              <a:solidFill>
                <a:srgbClr val="FF0000"/>
              </a:solidFill>
              <a:effectLst>
                <a:outerShdw blurRad="25400" algn="tl" rotWithShape="0">
                  <a:srgbClr val="000000">
                    <a:alpha val="43000"/>
                  </a:srgbClr>
                </a:outerShdw>
              </a:effectLst>
            </a:rPr>
            <a:t>Published</a:t>
          </a:r>
        </a:p>
        <a:p>
          <a:pPr algn="ctr"/>
          <a:endParaRPr lang="en-US" sz="5400" b="1" cap="none" spc="150">
            <a:ln w="11430"/>
            <a:solidFill>
              <a:srgbClr val="FF0000"/>
            </a:solidFill>
            <a:effectLst>
              <a:outerShdw blurRad="25400" algn="tl" rotWithShape="0">
                <a:srgbClr val="000000">
                  <a:alpha val="43000"/>
                </a:srgbClr>
              </a:outerShdw>
            </a:effectLst>
          </a:endParaRPr>
        </a:p>
        <a:p>
          <a:pPr algn="ctr"/>
          <a:r>
            <a:rPr lang="en-US" sz="5400" b="1" cap="none" spc="150">
              <a:ln w="11430"/>
              <a:solidFill>
                <a:srgbClr val="FF0000"/>
              </a:solidFill>
              <a:effectLst>
                <a:outerShdw blurRad="25400" algn="tl" rotWithShape="0">
                  <a:srgbClr val="000000">
                    <a:alpha val="43000"/>
                  </a:srgbClr>
                </a:outerShdw>
              </a:effectLst>
            </a:rPr>
            <a:t>Awards</a:t>
          </a:r>
          <a:r>
            <a:rPr lang="en-US" sz="5400" b="1" cap="none" spc="150" baseline="0">
              <a:ln w="11430"/>
              <a:solidFill>
                <a:srgbClr val="FF0000"/>
              </a:solidFill>
              <a:effectLst>
                <a:outerShdw blurRad="25400" algn="tl" rotWithShape="0">
                  <a:srgbClr val="000000">
                    <a:alpha val="43000"/>
                  </a:srgbClr>
                </a:outerShdw>
              </a:effectLst>
            </a:rPr>
            <a:t> March</a:t>
          </a:r>
          <a:r>
            <a:rPr lang="en-US" sz="5400" b="1" cap="none" spc="150">
              <a:ln w="11430"/>
              <a:solidFill>
                <a:srgbClr val="FF0000"/>
              </a:solidFill>
              <a:effectLst>
                <a:outerShdw blurRad="25400" algn="tl" rotWithShape="0">
                  <a:srgbClr val="000000">
                    <a:alpha val="43000"/>
                  </a:srgbClr>
                </a:outerShdw>
              </a:effectLst>
            </a:rPr>
            <a:t> 2013</a:t>
          </a:r>
        </a:p>
        <a:p>
          <a:pPr algn="ctr"/>
          <a:r>
            <a:rPr lang="en-US" sz="5400" b="1" cap="none" spc="150">
              <a:ln w="11430"/>
              <a:solidFill>
                <a:srgbClr val="FF0000"/>
              </a:solidFill>
              <a:effectLst>
                <a:outerShdw blurRad="25400" algn="tl" rotWithShape="0">
                  <a:srgbClr val="000000">
                    <a:alpha val="43000"/>
                  </a:srgbClr>
                </a:outerShdw>
              </a:effectLst>
            </a:rPr>
            <a:t>Orlando, Florida</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8.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5.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0.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1.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bkraemer@ieee.org" TargetMode="External"/><Relationship Id="rId18" Type="http://schemas.openxmlformats.org/officeDocument/2006/relationships/hyperlink" Target="http://grouper.ieee.org/groups/802/11/Photographs/officers.htm" TargetMode="External"/><Relationship Id="rId26" Type="http://schemas.openxmlformats.org/officeDocument/2006/relationships/drawing" Target="../drawings/drawing1.xml"/><Relationship Id="rId3" Type="http://schemas.openxmlformats.org/officeDocument/2006/relationships/printerSettings" Target="../printerSettings/printerSettings4.bin"/><Relationship Id="rId21" Type="http://schemas.openxmlformats.org/officeDocument/2006/relationships/hyperlink" Target="http://standards.ieee.org/faqs/affiliationFAQ.html" TargetMode="External"/><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10.bin"/><Relationship Id="rId2" Type="http://schemas.openxmlformats.org/officeDocument/2006/relationships/printerSettings" Target="../printerSettings/printerSettings3.bin"/><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jrosdahl@ieee.org" TargetMode="External"/><Relationship Id="rId24" Type="http://schemas.openxmlformats.org/officeDocument/2006/relationships/hyperlink" Target="http://grouper.ieee.org/groups/802/11" TargetMode="External"/><Relationship Id="rId5" Type="http://schemas.openxmlformats.org/officeDocument/2006/relationships/printerSettings" Target="../printerSettings/printerSettings6.bin"/><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bkraemer@ieee.org" TargetMode="External"/><Relationship Id="rId19" Type="http://schemas.openxmlformats.org/officeDocument/2006/relationships/hyperlink" Target="http://standards.ieee.org/about/sasb/patcom/materials.html"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mailto:adrian.p.stephens@intel.com" TargetMode="External"/><Relationship Id="rId22" Type="http://schemas.openxmlformats.org/officeDocument/2006/relationships/hyperlink" Target="http://standards.ieee.org/board/pat/loa.pdf"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4.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mailto:stds-802-11-tgah@listserv.ieee.org" TargetMode="External"/><Relationship Id="rId13" Type="http://schemas.openxmlformats.org/officeDocument/2006/relationships/hyperlink" Target="mailto:stds-802-11-tgak@listserv.ieee.org" TargetMode="External"/><Relationship Id="rId18" Type="http://schemas.openxmlformats.org/officeDocument/2006/relationships/hyperlink" Target="http://grouper.ieee.org/groups/802/11/Photographs/officers.htm" TargetMode="External"/><Relationship Id="rId3" Type="http://schemas.openxmlformats.org/officeDocument/2006/relationships/hyperlink" Target="http://www.802wirelessworld.com/" TargetMode="External"/><Relationship Id="rId21" Type="http://schemas.openxmlformats.org/officeDocument/2006/relationships/hyperlink" Target="http://standards.ieee.org/faqs/affiliationFAQ.html" TargetMode="External"/><Relationship Id="rId7" Type="http://schemas.openxmlformats.org/officeDocument/2006/relationships/hyperlink" Target="mailto:stds-802-11-tgaf@listserv.ieee.org" TargetMode="External"/><Relationship Id="rId12" Type="http://schemas.openxmlformats.org/officeDocument/2006/relationships/hyperlink" Target="mailto:stds-802-11-tgad@listserv.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35.bin"/><Relationship Id="rId2" Type="http://schemas.openxmlformats.org/officeDocument/2006/relationships/hyperlink" Target="http://www.ieee802.org/11/" TargetMode="External"/><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listsev.ieee.org" TargetMode="External"/><Relationship Id="rId11" Type="http://schemas.openxmlformats.org/officeDocument/2006/relationships/hyperlink" Target="mailto:stds-802-11-tgm@listserv.ieee.org" TargetMode="External"/><Relationship Id="rId24" Type="http://schemas.openxmlformats.org/officeDocument/2006/relationships/hyperlink" Target="http://grouper.ieee.org/groups/802/11" TargetMode="External"/><Relationship Id="rId5" Type="http://schemas.openxmlformats.org/officeDocument/2006/relationships/hyperlink" Target="mailto:stds-802-11-tgaj@listserv.ieee.org" TargetMode="External"/><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stds-802-11@listserv.ieee.org" TargetMode="External"/><Relationship Id="rId19" Type="http://schemas.openxmlformats.org/officeDocument/2006/relationships/hyperlink" Target="http://standards.ieee.org/about/sasb/patcom/materials.html" TargetMode="External"/><Relationship Id="rId4" Type="http://schemas.openxmlformats.org/officeDocument/2006/relationships/hyperlink" Target="mailto:stds-802-11-tgac@listserv.ieee.org" TargetMode="External"/><Relationship Id="rId9" Type="http://schemas.openxmlformats.org/officeDocument/2006/relationships/hyperlink" Target="mailto:stds-802-11-tgai@listserv.ieee.org" TargetMode="External"/><Relationship Id="rId14" Type="http://schemas.openxmlformats.org/officeDocument/2006/relationships/hyperlink" Target="mailto:stds-802-11-tgaq@listserv.ieee.org" TargetMode="External"/><Relationship Id="rId22" Type="http://schemas.openxmlformats.org/officeDocument/2006/relationships/hyperlink" Target="http://standards.ieee.org/board/pat/loa.pdf"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about/sasb/patcom/materials.html"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resources/antitrust-guidelines.pdf" TargetMode="External"/><Relationship Id="rId13" Type="http://schemas.openxmlformats.org/officeDocument/2006/relationships/hyperlink" Target="http://standards.ieee.org/faqs/affiliationFAQ.html" TargetMode="External"/><Relationship Id="rId18" Type="http://schemas.openxmlformats.org/officeDocument/2006/relationships/hyperlink" Target="http://www.ieee802.org/1/pages/802.html" TargetMode="External"/><Relationship Id="rId3" Type="http://schemas.openxmlformats.org/officeDocument/2006/relationships/hyperlink" Target="http://grouper.ieee.org/groups/802/24/index.shtml" TargetMode="External"/><Relationship Id="rId21" Type="http://schemas.openxmlformats.org/officeDocument/2006/relationships/drawing" Target="../drawings/drawing3.xml"/><Relationship Id="rId7" Type="http://schemas.openxmlformats.org/officeDocument/2006/relationships/hyperlink" Target="http://www.ieee.org/web/membership/ethics/code_ethics.html" TargetMode="External"/><Relationship Id="rId12" Type="http://schemas.openxmlformats.org/officeDocument/2006/relationships/hyperlink" Target="http://standards.ieee.org/board/pat/faq.pdf" TargetMode="External"/><Relationship Id="rId17" Type="http://schemas.openxmlformats.org/officeDocument/2006/relationships/hyperlink" Target="http://grouper.ieee.org/groups/802/OmniRANsg/index.html" TargetMode="External"/><Relationship Id="rId2" Type="http://schemas.openxmlformats.org/officeDocument/2006/relationships/hyperlink" Target="http://grouper.ieee.org/groups/802/24/index.shtml" TargetMode="External"/><Relationship Id="rId16" Type="http://schemas.openxmlformats.org/officeDocument/2006/relationships/hyperlink" Target="http://grouper.ieee.org/groups/802/11" TargetMode="External"/><Relationship Id="rId20" Type="http://schemas.openxmlformats.org/officeDocument/2006/relationships/printerSettings" Target="../printerSettings/printerSettings20.bin"/><Relationship Id="rId1" Type="http://schemas.openxmlformats.org/officeDocument/2006/relationships/hyperlink" Target="http://www.ieee802.org/1/pages/802.html" TargetMode="External"/><Relationship Id="rId6" Type="http://schemas.openxmlformats.org/officeDocument/2006/relationships/hyperlink" Target="http://grouper.ieee.org/groups/802/OmniRANsg/index.html" TargetMode="External"/><Relationship Id="rId11" Type="http://schemas.openxmlformats.org/officeDocument/2006/relationships/hyperlink" Target="http://standards.ieee.org/about/sasb/patcom/materials.html" TargetMode="External"/><Relationship Id="rId5" Type="http://schemas.openxmlformats.org/officeDocument/2006/relationships/hyperlink" Target="http://grouper.ieee.org/groups/802/OmniRANsg/index.html" TargetMode="External"/><Relationship Id="rId15" Type="http://schemas.openxmlformats.org/officeDocument/2006/relationships/hyperlink" Target="http://grouper.ieee.org/groups/802/11/" TargetMode="External"/><Relationship Id="rId10" Type="http://schemas.openxmlformats.org/officeDocument/2006/relationships/hyperlink" Target="http://grouper.ieee.org/groups/802/11/Photographs/officers.htm" TargetMode="External"/><Relationship Id="rId19" Type="http://schemas.openxmlformats.org/officeDocument/2006/relationships/hyperlink" Target="http://grouper.ieee.org/groups/802/24/index.shtml" TargetMode="External"/><Relationship Id="rId4" Type="http://schemas.openxmlformats.org/officeDocument/2006/relationships/hyperlink" Target="http://grouper.ieee.org/groups/802/OmniRANsg/index.html" TargetMode="External"/><Relationship Id="rId9" Type="http://schemas.openxmlformats.org/officeDocument/2006/relationships/hyperlink" Target="http://standards.ieee.org/board/pat/index.html" TargetMode="External"/><Relationship Id="rId14" Type="http://schemas.openxmlformats.org/officeDocument/2006/relationships/hyperlink" Target="http://standards.ieee.org/board/pat/loa.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www.ieee802.org/1/pages/802.html" TargetMode="External"/><Relationship Id="rId3" Type="http://schemas.openxmlformats.org/officeDocument/2006/relationships/hyperlink" Target="http://grouper.ieee.org/groups/802/24/index.shtml" TargetMode="External"/><Relationship Id="rId7" Type="http://schemas.openxmlformats.org/officeDocument/2006/relationships/hyperlink" Target="http://grouper.ieee.org/groups/802/OmniRANsg/index.html" TargetMode="External"/><Relationship Id="rId2" Type="http://schemas.openxmlformats.org/officeDocument/2006/relationships/hyperlink" Target="http://grouper.ieee.org/groups/802/24/index.shtml" TargetMode="External"/><Relationship Id="rId1" Type="http://schemas.openxmlformats.org/officeDocument/2006/relationships/hyperlink" Target="http://www.ieee802.org/1/pages/802.html" TargetMode="External"/><Relationship Id="rId6" Type="http://schemas.openxmlformats.org/officeDocument/2006/relationships/hyperlink" Target="http://grouper.ieee.org/groups/802/OmniRANsg/index.html" TargetMode="External"/><Relationship Id="rId11" Type="http://schemas.openxmlformats.org/officeDocument/2006/relationships/drawing" Target="../drawings/drawing4.xml"/><Relationship Id="rId5" Type="http://schemas.openxmlformats.org/officeDocument/2006/relationships/hyperlink" Target="http://grouper.ieee.org/groups/802/OmniRANsg/index.html" TargetMode="External"/><Relationship Id="rId10" Type="http://schemas.openxmlformats.org/officeDocument/2006/relationships/printerSettings" Target="../printerSettings/printerSettings21.bin"/><Relationship Id="rId4" Type="http://schemas.openxmlformats.org/officeDocument/2006/relationships/hyperlink" Target="http://grouper.ieee.org/groups/802/OmniRANsg/index.html" TargetMode="External"/><Relationship Id="rId9" Type="http://schemas.openxmlformats.org/officeDocument/2006/relationships/hyperlink" Target="http://grouper.ieee.org/groups/802/24/index.shtml"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about/sasb/patcom/materials.html" TargetMode="External"/><Relationship Id="rId13" Type="http://schemas.openxmlformats.org/officeDocument/2006/relationships/hyperlink" Target="https://mentor.ieee.org/802.11/dcn/11/11-11-0270-14-0000-ana-database.xls" TargetMode="External"/><Relationship Id="rId18" Type="http://schemas.openxmlformats.org/officeDocument/2006/relationships/hyperlink" Target="http://standards.ieee.org/about/sasb/patcom/materials.html" TargetMode="External"/><Relationship Id="rId3" Type="http://schemas.openxmlformats.org/officeDocument/2006/relationships/hyperlink" Target="http://grouper.ieee.org/groups/802/PNP/approved/IEEE_802_WG_PandP_v12.pdf"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2.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4.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about/sasb/patcom/materials.html"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R455"/>
  <sheetViews>
    <sheetView showGridLines="0" zoomScale="66" zoomScaleNormal="66" workbookViewId="0">
      <selection activeCell="F4" sqref="F4"/>
    </sheetView>
  </sheetViews>
  <sheetFormatPr defaultColWidth="9.140625" defaultRowHeight="20.100000000000001" customHeight="1" x14ac:dyDescent="0.25"/>
  <cols>
    <col min="1" max="1" width="1.42578125" style="52" customWidth="1"/>
    <col min="2" max="2" width="14.140625" style="54" customWidth="1"/>
    <col min="3" max="3" width="1.42578125" style="53" customWidth="1"/>
    <col min="4" max="4" width="1.42578125" style="59" customWidth="1"/>
    <col min="5" max="5" width="19.7109375" style="49" customWidth="1"/>
    <col min="6" max="6" width="11.140625" style="40" customWidth="1"/>
    <col min="7" max="8" width="9.140625" style="40"/>
    <col min="9" max="9" width="14.140625" style="40" customWidth="1"/>
    <col min="10" max="10" width="9.140625" style="40"/>
    <col min="11" max="11" width="15.28515625" style="40" customWidth="1"/>
    <col min="12" max="12" width="15.140625" style="40" customWidth="1"/>
    <col min="13" max="16384" width="9.140625" style="40"/>
  </cols>
  <sheetData>
    <row r="1" spans="1:18" s="37" customFormat="1" ht="20.100000000000001" customHeight="1" x14ac:dyDescent="0.15">
      <c r="A1" s="1249"/>
      <c r="B1" s="1250" t="s">
        <v>726</v>
      </c>
      <c r="C1" s="1251"/>
      <c r="D1" s="58"/>
      <c r="E1" s="962"/>
      <c r="F1" s="962"/>
      <c r="G1" s="962"/>
      <c r="H1" s="962"/>
      <c r="I1" s="962"/>
      <c r="J1" s="962"/>
      <c r="K1" s="962"/>
      <c r="L1" s="962"/>
      <c r="M1" s="962"/>
      <c r="N1" s="962"/>
      <c r="O1" s="962"/>
      <c r="P1" s="962"/>
      <c r="Q1" s="962"/>
      <c r="R1" s="962"/>
    </row>
    <row r="2" spans="1:18" ht="20.100000000000001" customHeight="1" thickBot="1" x14ac:dyDescent="0.35">
      <c r="A2" s="599"/>
      <c r="B2" s="835"/>
      <c r="E2" s="963"/>
      <c r="F2" s="969" t="s">
        <v>176</v>
      </c>
      <c r="G2" s="964"/>
      <c r="H2" s="964"/>
      <c r="I2" s="964"/>
      <c r="J2" s="964"/>
      <c r="K2" s="964"/>
      <c r="L2" s="964"/>
      <c r="M2" s="964"/>
      <c r="N2" s="964"/>
      <c r="O2" s="964"/>
      <c r="P2" s="964"/>
    </row>
    <row r="3" spans="1:18" ht="20.100000000000001" customHeight="1" thickBot="1" x14ac:dyDescent="0.35">
      <c r="A3" s="599"/>
      <c r="B3" s="369" t="s">
        <v>589</v>
      </c>
      <c r="E3" s="963"/>
      <c r="F3" s="956" t="s">
        <v>177</v>
      </c>
      <c r="G3" s="964"/>
      <c r="H3" s="964"/>
      <c r="I3" s="964"/>
      <c r="J3" s="964"/>
      <c r="K3" s="964"/>
      <c r="L3" s="964"/>
      <c r="M3" s="964"/>
      <c r="N3" s="964"/>
      <c r="O3" s="964"/>
      <c r="P3" s="964"/>
    </row>
    <row r="4" spans="1:18" ht="20.100000000000001" customHeight="1" x14ac:dyDescent="0.3">
      <c r="A4" s="599"/>
      <c r="B4" s="1270" t="s">
        <v>768</v>
      </c>
      <c r="E4" s="971" t="s">
        <v>178</v>
      </c>
      <c r="F4" s="956" t="s">
        <v>770</v>
      </c>
      <c r="G4" s="964"/>
      <c r="H4" s="964"/>
      <c r="I4" s="964"/>
      <c r="J4" s="964"/>
      <c r="K4" s="964"/>
      <c r="L4" s="964"/>
      <c r="M4" s="964"/>
      <c r="N4" s="964"/>
      <c r="O4" s="964"/>
      <c r="P4" s="964"/>
    </row>
    <row r="5" spans="1:18" ht="20.100000000000001" customHeight="1" x14ac:dyDescent="0.3">
      <c r="A5" s="599"/>
      <c r="B5" s="1271"/>
      <c r="E5" s="971" t="s">
        <v>179</v>
      </c>
      <c r="F5" s="958" t="s">
        <v>593</v>
      </c>
      <c r="G5" s="964"/>
      <c r="H5" s="964"/>
      <c r="I5" s="964"/>
      <c r="J5" s="965"/>
      <c r="K5" s="964"/>
      <c r="L5" s="964"/>
      <c r="M5" s="964"/>
      <c r="N5" s="964"/>
      <c r="O5" s="964"/>
      <c r="P5" s="964"/>
    </row>
    <row r="6" spans="1:18" ht="20.100000000000001" customHeight="1" thickBot="1" x14ac:dyDescent="0.35">
      <c r="A6" s="599"/>
      <c r="B6" s="1272"/>
      <c r="E6" s="971" t="s">
        <v>180</v>
      </c>
      <c r="F6" s="959" t="s">
        <v>275</v>
      </c>
      <c r="G6" s="964"/>
      <c r="H6" s="964"/>
      <c r="I6" s="964"/>
      <c r="J6" s="964"/>
      <c r="K6" s="964"/>
      <c r="L6" s="964"/>
      <c r="M6" s="964"/>
      <c r="N6" s="964"/>
      <c r="O6" s="964"/>
      <c r="P6" s="964"/>
    </row>
    <row r="7" spans="1:18" s="41" customFormat="1" ht="20.100000000000001" customHeight="1" thickBot="1" x14ac:dyDescent="0.35">
      <c r="A7" s="599"/>
      <c r="B7" s="54"/>
      <c r="C7" s="537"/>
      <c r="D7" s="60"/>
      <c r="E7" s="972"/>
      <c r="F7" s="967"/>
      <c r="G7" s="967"/>
      <c r="H7" s="967"/>
      <c r="I7" s="967"/>
      <c r="J7" s="967"/>
      <c r="K7" s="967"/>
      <c r="L7" s="967"/>
      <c r="M7" s="967"/>
      <c r="N7" s="967"/>
      <c r="O7" s="967"/>
      <c r="P7" s="967"/>
    </row>
    <row r="8" spans="1:18" s="42" customFormat="1" ht="20.100000000000001" customHeight="1" x14ac:dyDescent="0.3">
      <c r="A8" s="599"/>
      <c r="B8" s="937" t="s">
        <v>96</v>
      </c>
      <c r="C8" s="496"/>
      <c r="D8" s="59"/>
      <c r="E8" s="973" t="s">
        <v>181</v>
      </c>
      <c r="F8" s="960" t="s">
        <v>590</v>
      </c>
      <c r="G8" s="961"/>
      <c r="H8" s="961"/>
      <c r="I8" s="961"/>
      <c r="J8" s="961"/>
      <c r="K8" s="968"/>
      <c r="L8" s="968"/>
      <c r="M8" s="968"/>
      <c r="N8" s="968"/>
      <c r="O8" s="968"/>
      <c r="P8" s="968"/>
    </row>
    <row r="9" spans="1:18" ht="20.100000000000001" customHeight="1" x14ac:dyDescent="0.3">
      <c r="A9" s="599"/>
      <c r="B9" s="658" t="s">
        <v>123</v>
      </c>
      <c r="C9" s="496"/>
      <c r="E9" s="971" t="s">
        <v>182</v>
      </c>
      <c r="F9" s="1072" t="s">
        <v>769</v>
      </c>
      <c r="G9" s="957"/>
      <c r="H9" s="957"/>
      <c r="I9" s="957"/>
      <c r="J9" s="957"/>
      <c r="K9" s="964"/>
      <c r="L9" s="964"/>
      <c r="M9" s="964"/>
      <c r="N9" s="964"/>
      <c r="O9" s="964"/>
      <c r="P9" s="964"/>
    </row>
    <row r="10" spans="1:18" ht="20.100000000000001" customHeight="1" x14ac:dyDescent="0.3">
      <c r="A10" s="599"/>
      <c r="B10" s="659"/>
      <c r="C10" s="660"/>
      <c r="E10" s="971" t="s">
        <v>183</v>
      </c>
      <c r="F10" s="959" t="s">
        <v>276</v>
      </c>
      <c r="G10" s="959"/>
      <c r="H10" s="959"/>
      <c r="I10" s="959"/>
      <c r="J10" s="959"/>
      <c r="K10" s="966"/>
      <c r="L10" s="959" t="s">
        <v>74</v>
      </c>
      <c r="M10" s="959"/>
      <c r="N10" s="957"/>
      <c r="O10" s="957"/>
      <c r="P10" s="957"/>
    </row>
    <row r="11" spans="1:18" ht="20.100000000000001" customHeight="1" x14ac:dyDescent="0.3">
      <c r="A11" s="599"/>
      <c r="B11" s="661" t="s">
        <v>375</v>
      </c>
      <c r="C11" s="496"/>
      <c r="E11" s="955"/>
      <c r="F11" s="959" t="s">
        <v>184</v>
      </c>
      <c r="G11" s="959"/>
      <c r="H11" s="959"/>
      <c r="I11" s="959"/>
      <c r="J11" s="959"/>
      <c r="K11" s="966"/>
      <c r="L11" s="959" t="s">
        <v>75</v>
      </c>
      <c r="M11" s="959"/>
      <c r="N11" s="957"/>
      <c r="O11" s="957"/>
      <c r="P11" s="957"/>
    </row>
    <row r="12" spans="1:18" ht="20.100000000000001" customHeight="1" x14ac:dyDescent="0.3">
      <c r="B12" s="662" t="s">
        <v>376</v>
      </c>
      <c r="E12" s="955"/>
      <c r="F12" s="959" t="s">
        <v>187</v>
      </c>
      <c r="G12" s="959" t="s">
        <v>389</v>
      </c>
      <c r="H12" s="959"/>
      <c r="I12" s="959"/>
      <c r="J12" s="959"/>
      <c r="K12" s="966"/>
      <c r="L12" s="959" t="s">
        <v>406</v>
      </c>
      <c r="M12" s="959"/>
      <c r="N12" s="957"/>
      <c r="O12" s="957"/>
      <c r="P12" s="957"/>
    </row>
    <row r="13" spans="1:18" ht="20.100000000000001" customHeight="1" x14ac:dyDescent="0.3">
      <c r="A13" s="599"/>
      <c r="B13" s="663" t="s">
        <v>149</v>
      </c>
      <c r="C13" s="496"/>
      <c r="E13" s="955"/>
      <c r="F13" s="959" t="s">
        <v>188</v>
      </c>
      <c r="G13" s="959" t="s">
        <v>277</v>
      </c>
      <c r="H13" s="959"/>
      <c r="I13" s="959"/>
      <c r="J13" s="959"/>
      <c r="K13" s="966"/>
      <c r="L13" s="957" t="s">
        <v>407</v>
      </c>
      <c r="M13" s="959"/>
      <c r="N13" s="957"/>
      <c r="O13" s="957"/>
      <c r="P13" s="957"/>
    </row>
    <row r="14" spans="1:18" ht="20.100000000000001" customHeight="1" x14ac:dyDescent="0.3">
      <c r="B14" s="664" t="s">
        <v>246</v>
      </c>
      <c r="C14" s="496"/>
      <c r="E14" s="955"/>
      <c r="F14" s="959" t="s">
        <v>189</v>
      </c>
      <c r="G14" s="959" t="s">
        <v>277</v>
      </c>
      <c r="H14" s="959"/>
      <c r="I14" s="959"/>
      <c r="J14" s="959"/>
      <c r="K14" s="966"/>
      <c r="L14" s="959" t="s">
        <v>76</v>
      </c>
      <c r="M14" s="959"/>
      <c r="N14" s="957"/>
      <c r="O14" s="957"/>
      <c r="P14" s="957"/>
    </row>
    <row r="15" spans="1:18" ht="20.100000000000001" customHeight="1" x14ac:dyDescent="0.3">
      <c r="B15" s="497" t="s">
        <v>273</v>
      </c>
      <c r="C15" s="496"/>
      <c r="E15" s="955"/>
      <c r="F15" s="959" t="s">
        <v>247</v>
      </c>
      <c r="G15" s="959"/>
      <c r="H15" s="959"/>
      <c r="I15" s="959"/>
      <c r="J15" s="959"/>
      <c r="K15" s="966"/>
      <c r="L15" s="966"/>
      <c r="M15" s="966"/>
      <c r="N15" s="964"/>
      <c r="O15" s="964"/>
      <c r="P15" s="964"/>
    </row>
    <row r="16" spans="1:18" ht="20.100000000000001" customHeight="1" x14ac:dyDescent="0.25">
      <c r="B16" s="498" t="s">
        <v>334</v>
      </c>
      <c r="C16" s="499"/>
      <c r="F16" s="964"/>
      <c r="G16" s="964"/>
      <c r="H16" s="964"/>
      <c r="I16" s="964"/>
      <c r="J16" s="964"/>
      <c r="K16" s="964"/>
      <c r="L16" s="964"/>
      <c r="M16" s="964"/>
      <c r="N16" s="964"/>
      <c r="O16" s="964"/>
      <c r="P16" s="964"/>
    </row>
    <row r="17" spans="1:17" ht="20.100000000000001" customHeight="1" x14ac:dyDescent="0.3">
      <c r="C17" s="458"/>
      <c r="E17" s="955"/>
      <c r="F17" s="964"/>
      <c r="G17" s="964"/>
      <c r="H17" s="964"/>
      <c r="I17" s="964"/>
      <c r="J17" s="964"/>
      <c r="K17" s="964"/>
      <c r="L17" s="964"/>
      <c r="M17" s="964"/>
      <c r="N17" s="964"/>
      <c r="O17" s="964"/>
      <c r="P17" s="964"/>
    </row>
    <row r="18" spans="1:17" ht="20.100000000000001" customHeight="1" x14ac:dyDescent="0.3">
      <c r="E18" s="970" t="s">
        <v>190</v>
      </c>
      <c r="F18" s="1275" t="s">
        <v>522</v>
      </c>
      <c r="G18" s="1276"/>
      <c r="H18" s="1276"/>
      <c r="I18" s="1276"/>
      <c r="J18" s="1276"/>
      <c r="K18" s="1276"/>
      <c r="L18" s="1276"/>
      <c r="M18" s="1276"/>
      <c r="N18" s="1276"/>
      <c r="O18" s="1276"/>
      <c r="P18" s="1276"/>
      <c r="Q18" s="1276"/>
    </row>
    <row r="19" spans="1:17" ht="20.100000000000001" customHeight="1" x14ac:dyDescent="0.25">
      <c r="A19" s="599"/>
      <c r="B19" s="897" t="s">
        <v>377</v>
      </c>
      <c r="C19" s="496"/>
      <c r="F19" s="1277"/>
      <c r="G19" s="1277"/>
      <c r="H19" s="1277"/>
      <c r="I19" s="1277"/>
      <c r="J19" s="1277"/>
      <c r="K19" s="1277"/>
      <c r="L19" s="1277"/>
      <c r="M19" s="1277"/>
      <c r="N19" s="1277"/>
      <c r="O19" s="1277"/>
      <c r="P19" s="1277"/>
      <c r="Q19" s="1277"/>
    </row>
    <row r="20" spans="1:17" ht="20.100000000000001" customHeight="1" x14ac:dyDescent="0.25">
      <c r="B20" s="662" t="s">
        <v>378</v>
      </c>
      <c r="F20" s="1278"/>
      <c r="G20" s="1278"/>
      <c r="H20" s="1278"/>
      <c r="I20" s="1278"/>
      <c r="J20" s="1278"/>
      <c r="K20" s="1278"/>
      <c r="L20" s="1278"/>
      <c r="M20" s="1278"/>
      <c r="N20" s="1278"/>
      <c r="O20" s="1278"/>
      <c r="P20" s="1278"/>
      <c r="Q20" s="1278"/>
    </row>
    <row r="21" spans="1:17" ht="20.100000000000001" customHeight="1" x14ac:dyDescent="0.25">
      <c r="A21" s="599"/>
      <c r="B21" s="938" t="s">
        <v>413</v>
      </c>
      <c r="C21" s="496"/>
    </row>
    <row r="22" spans="1:17" ht="20.100000000000001" customHeight="1" x14ac:dyDescent="0.25">
      <c r="B22" s="898" t="s">
        <v>333</v>
      </c>
      <c r="C22" s="496"/>
    </row>
    <row r="23" spans="1:17" ht="20.100000000000001" customHeight="1" x14ac:dyDescent="0.25">
      <c r="B23" s="939" t="s">
        <v>523</v>
      </c>
      <c r="C23" s="496"/>
    </row>
    <row r="24" spans="1:17" ht="20.100000000000001" customHeight="1" x14ac:dyDescent="0.25">
      <c r="B24" s="899" t="s">
        <v>349</v>
      </c>
      <c r="C24" s="496"/>
    </row>
    <row r="25" spans="1:17" ht="20.100000000000001" customHeight="1" x14ac:dyDescent="0.25">
      <c r="B25" s="940" t="s">
        <v>17</v>
      </c>
      <c r="C25" s="496"/>
    </row>
    <row r="26" spans="1:17" ht="20.100000000000001" customHeight="1" x14ac:dyDescent="0.25">
      <c r="B26" s="941" t="s">
        <v>16</v>
      </c>
      <c r="C26" s="496"/>
    </row>
    <row r="27" spans="1:17" ht="20.100000000000001" customHeight="1" x14ac:dyDescent="0.25">
      <c r="B27" s="942" t="s">
        <v>478</v>
      </c>
      <c r="C27" s="496"/>
    </row>
    <row r="28" spans="1:17" ht="20.100000000000001" customHeight="1" x14ac:dyDescent="0.25">
      <c r="B28" s="1146" t="s">
        <v>524</v>
      </c>
      <c r="E28" s="51"/>
      <c r="F28" s="1274"/>
      <c r="G28" s="1274"/>
      <c r="H28" s="1274"/>
      <c r="I28" s="1274"/>
    </row>
    <row r="29" spans="1:17" ht="20.100000000000001" customHeight="1" x14ac:dyDescent="0.25">
      <c r="A29" s="599"/>
      <c r="B29" s="945" t="s">
        <v>525</v>
      </c>
      <c r="C29" s="496"/>
      <c r="E29" s="50"/>
      <c r="F29" s="43"/>
      <c r="G29" s="43"/>
      <c r="H29" s="43"/>
      <c r="I29" s="43"/>
    </row>
    <row r="30" spans="1:17" ht="20.100000000000001" customHeight="1" x14ac:dyDescent="0.25">
      <c r="C30" s="496"/>
      <c r="E30" s="50"/>
      <c r="F30" s="1273"/>
      <c r="G30" s="1273"/>
      <c r="H30" s="1273"/>
      <c r="I30" s="1273"/>
    </row>
    <row r="31" spans="1:17" ht="20.100000000000001" customHeight="1" x14ac:dyDescent="0.25">
      <c r="C31" s="496"/>
      <c r="E31" s="50"/>
      <c r="F31" s="43"/>
      <c r="G31" s="43"/>
      <c r="H31" s="43"/>
      <c r="I31" s="43"/>
    </row>
    <row r="32" spans="1:17" ht="20.100000000000001" customHeight="1" x14ac:dyDescent="0.25">
      <c r="E32" s="50"/>
      <c r="F32" s="1273"/>
      <c r="G32" s="1273"/>
      <c r="H32" s="1273"/>
      <c r="I32" s="1273"/>
    </row>
    <row r="33" spans="1:9" ht="20.100000000000001" customHeight="1" x14ac:dyDescent="0.25">
      <c r="B33" s="661" t="s">
        <v>379</v>
      </c>
      <c r="F33" s="1273"/>
      <c r="G33" s="1273"/>
      <c r="H33" s="1273"/>
      <c r="I33" s="1273"/>
    </row>
    <row r="34" spans="1:9" ht="20.100000000000001" customHeight="1" x14ac:dyDescent="0.25">
      <c r="B34" s="662" t="s">
        <v>380</v>
      </c>
    </row>
    <row r="36" spans="1:9" ht="20.100000000000001" customHeight="1" x14ac:dyDescent="0.25">
      <c r="A36" s="599"/>
      <c r="C36" s="496"/>
    </row>
    <row r="38" spans="1:9" ht="20.100000000000001" customHeight="1" x14ac:dyDescent="0.25">
      <c r="C38" s="496"/>
    </row>
    <row r="39" spans="1:9" ht="20.100000000000001" customHeight="1" x14ac:dyDescent="0.25">
      <c r="B39" s="1268" t="s">
        <v>393</v>
      </c>
      <c r="C39" s="496"/>
    </row>
    <row r="40" spans="1:9" ht="20.100000000000001" customHeight="1" x14ac:dyDescent="0.25">
      <c r="A40" s="54"/>
      <c r="B40" s="1269"/>
      <c r="C40" s="54"/>
    </row>
    <row r="41" spans="1:9" ht="20.100000000000001" customHeight="1" x14ac:dyDescent="0.25">
      <c r="A41" s="54"/>
      <c r="B41" s="820" t="s">
        <v>390</v>
      </c>
      <c r="C41" s="54"/>
    </row>
    <row r="42" spans="1:9" ht="20.100000000000001" customHeight="1" x14ac:dyDescent="0.25">
      <c r="A42" s="54"/>
      <c r="B42" s="948" t="s">
        <v>348</v>
      </c>
      <c r="C42" s="54"/>
    </row>
    <row r="43" spans="1:9" ht="20.100000000000001" customHeight="1" thickBot="1" x14ac:dyDescent="0.3">
      <c r="A43" s="54"/>
      <c r="C43" s="54"/>
    </row>
    <row r="44" spans="1:9" ht="20.100000000000001" customHeight="1" x14ac:dyDescent="0.25">
      <c r="B44" s="587" t="s">
        <v>289</v>
      </c>
    </row>
    <row r="45" spans="1:9" ht="20.100000000000001" customHeight="1" x14ac:dyDescent="0.25">
      <c r="B45" s="588" t="s">
        <v>253</v>
      </c>
    </row>
    <row r="46" spans="1:9" ht="20.100000000000001" customHeight="1" x14ac:dyDescent="0.25">
      <c r="B46" s="501" t="s">
        <v>240</v>
      </c>
      <c r="C46" s="500"/>
    </row>
    <row r="47" spans="1:9" ht="20.100000000000001" customHeight="1" x14ac:dyDescent="0.25">
      <c r="B47" s="502" t="s">
        <v>97</v>
      </c>
      <c r="C47" s="500"/>
    </row>
    <row r="48" spans="1:9" ht="20.100000000000001" customHeight="1" x14ac:dyDescent="0.25">
      <c r="B48" s="503" t="s">
        <v>98</v>
      </c>
      <c r="C48" s="500"/>
    </row>
    <row r="49" spans="1:3" ht="20.100000000000001" customHeight="1" x14ac:dyDescent="0.25">
      <c r="B49" s="946" t="s">
        <v>95</v>
      </c>
      <c r="C49" s="500"/>
    </row>
    <row r="50" spans="1:3" ht="20.100000000000001" customHeight="1" x14ac:dyDescent="0.25">
      <c r="B50" s="504" t="s">
        <v>249</v>
      </c>
      <c r="C50" s="500"/>
    </row>
    <row r="51" spans="1:3" ht="20.100000000000001" customHeight="1" x14ac:dyDescent="0.25">
      <c r="B51" s="504" t="s">
        <v>250</v>
      </c>
      <c r="C51" s="500"/>
    </row>
    <row r="52" spans="1:3" ht="20.100000000000001" customHeight="1" x14ac:dyDescent="0.25">
      <c r="B52" s="504" t="s">
        <v>127</v>
      </c>
      <c r="C52" s="500"/>
    </row>
    <row r="53" spans="1:3" ht="20.100000000000001" customHeight="1" x14ac:dyDescent="0.25">
      <c r="B53" s="504" t="s">
        <v>255</v>
      </c>
      <c r="C53" s="500"/>
    </row>
    <row r="54" spans="1:3" ht="20.100000000000001" customHeight="1" x14ac:dyDescent="0.25">
      <c r="B54" s="504" t="s">
        <v>251</v>
      </c>
      <c r="C54" s="500"/>
    </row>
    <row r="55" spans="1:3" ht="20.100000000000001" customHeight="1" x14ac:dyDescent="0.25">
      <c r="B55" s="1154" t="s">
        <v>126</v>
      </c>
      <c r="C55" s="500"/>
    </row>
    <row r="56" spans="1:3" ht="20.100000000000001" customHeight="1" x14ac:dyDescent="0.25">
      <c r="B56" s="504" t="s">
        <v>252</v>
      </c>
      <c r="C56" s="500"/>
    </row>
    <row r="57" spans="1:3" ht="20.100000000000001" customHeight="1" x14ac:dyDescent="0.25">
      <c r="B57" s="665" t="s">
        <v>99</v>
      </c>
      <c r="C57" s="500"/>
    </row>
    <row r="58" spans="1:3" ht="20.100000000000001" customHeight="1" x14ac:dyDescent="0.25">
      <c r="C58" s="500"/>
    </row>
    <row r="59" spans="1:3" ht="20.100000000000001" customHeight="1" x14ac:dyDescent="0.25">
      <c r="C59" s="500"/>
    </row>
    <row r="61" spans="1:3" ht="20.100000000000001" customHeight="1" x14ac:dyDescent="0.25">
      <c r="A61" s="1249"/>
      <c r="B61" s="1250" t="s">
        <v>726</v>
      </c>
      <c r="C61" s="1251"/>
    </row>
    <row r="62" spans="1:3" ht="20.100000000000001" customHeight="1" x14ac:dyDescent="0.25">
      <c r="A62" s="1155"/>
      <c r="B62" s="1155"/>
      <c r="C62" s="1155"/>
    </row>
    <row r="63" spans="1:3" ht="20.100000000000001" customHeight="1" x14ac:dyDescent="0.25">
      <c r="A63" s="1155"/>
      <c r="B63" s="1155"/>
      <c r="C63" s="1155"/>
    </row>
    <row r="64" spans="1:3" ht="20.100000000000001" customHeight="1" x14ac:dyDescent="0.25">
      <c r="A64" s="1155"/>
      <c r="B64" s="1155"/>
      <c r="C64" s="1155"/>
    </row>
    <row r="65" spans="1:3" ht="20.100000000000001" customHeight="1" x14ac:dyDescent="0.25">
      <c r="A65" s="1155"/>
      <c r="B65" s="1155"/>
      <c r="C65" s="1155"/>
    </row>
    <row r="66" spans="1:3" ht="20.100000000000001" customHeight="1" x14ac:dyDescent="0.25">
      <c r="A66" s="1155"/>
      <c r="B66" s="1155"/>
      <c r="C66" s="1155"/>
    </row>
    <row r="67" spans="1:3" ht="20.100000000000001" customHeight="1" x14ac:dyDescent="0.25">
      <c r="A67" s="1155"/>
      <c r="B67" s="1155"/>
      <c r="C67" s="1155"/>
    </row>
    <row r="68" spans="1:3" ht="20.100000000000001" customHeight="1" x14ac:dyDescent="0.25">
      <c r="A68" s="1129"/>
      <c r="B68" s="1129"/>
      <c r="C68" s="1129"/>
    </row>
    <row r="69" spans="1:3" ht="20.100000000000001" customHeight="1" x14ac:dyDescent="0.25">
      <c r="A69" s="1129"/>
      <c r="B69" s="1129"/>
      <c r="C69" s="1129"/>
    </row>
    <row r="70" spans="1:3" ht="20.100000000000001" customHeight="1" x14ac:dyDescent="0.25">
      <c r="A70" s="1129"/>
      <c r="B70" s="1129"/>
      <c r="C70" s="1129"/>
    </row>
    <row r="71" spans="1:3" ht="20.100000000000001" customHeight="1" x14ac:dyDescent="0.25">
      <c r="A71" s="1129"/>
      <c r="B71" s="1129"/>
      <c r="C71" s="1129"/>
    </row>
    <row r="72" spans="1:3" ht="20.100000000000001" customHeight="1" x14ac:dyDescent="0.25">
      <c r="A72" s="1129"/>
      <c r="B72" s="1129"/>
      <c r="C72" s="1129"/>
    </row>
    <row r="73" spans="1:3" ht="20.100000000000001" customHeight="1" x14ac:dyDescent="0.25">
      <c r="A73" s="1129"/>
      <c r="B73" s="1129"/>
      <c r="C73" s="1129"/>
    </row>
    <row r="74" spans="1:3" ht="20.100000000000001" customHeight="1" x14ac:dyDescent="0.25">
      <c r="A74" s="1129"/>
      <c r="B74" s="1129"/>
      <c r="C74" s="1129"/>
    </row>
    <row r="75" spans="1:3" ht="20.100000000000001" customHeight="1" x14ac:dyDescent="0.25">
      <c r="A75" s="1129"/>
      <c r="B75" s="1129"/>
      <c r="C75" s="1129"/>
    </row>
    <row r="76" spans="1:3" ht="20.100000000000001" customHeight="1" x14ac:dyDescent="0.25">
      <c r="A76" s="1129"/>
      <c r="B76" s="1129"/>
      <c r="C76" s="1129"/>
    </row>
    <row r="77" spans="1:3" ht="20.100000000000001" customHeight="1" x14ac:dyDescent="0.25">
      <c r="A77" s="1129"/>
      <c r="B77" s="1129"/>
      <c r="C77" s="1129"/>
    </row>
    <row r="78" spans="1:3" ht="20.100000000000001" customHeight="1" x14ac:dyDescent="0.25">
      <c r="A78"/>
      <c r="B78"/>
      <c r="C78"/>
    </row>
    <row r="79" spans="1:3" ht="20.100000000000001" customHeight="1" x14ac:dyDescent="0.25">
      <c r="A79"/>
      <c r="B79"/>
      <c r="C79"/>
    </row>
    <row r="80" spans="1:3" ht="20.100000000000001" customHeight="1" x14ac:dyDescent="0.25">
      <c r="A80"/>
      <c r="B80"/>
      <c r="C80"/>
    </row>
    <row r="81" spans="1:3" ht="20.100000000000001" customHeight="1" x14ac:dyDescent="0.25">
      <c r="A81"/>
      <c r="B81"/>
      <c r="C81"/>
    </row>
    <row r="82" spans="1:3" ht="20.100000000000001" customHeight="1" x14ac:dyDescent="0.25">
      <c r="A82"/>
      <c r="B82"/>
      <c r="C82"/>
    </row>
    <row r="83" spans="1:3" ht="20.100000000000001" customHeight="1" x14ac:dyDescent="0.25">
      <c r="A83"/>
      <c r="B83"/>
      <c r="C83"/>
    </row>
    <row r="84" spans="1:3" ht="20.100000000000001" customHeight="1" x14ac:dyDescent="0.25">
      <c r="A84"/>
      <c r="B84"/>
      <c r="C84"/>
    </row>
    <row r="85" spans="1:3" ht="20.100000000000001" customHeight="1" x14ac:dyDescent="0.25">
      <c r="A85"/>
      <c r="B85"/>
      <c r="C85"/>
    </row>
    <row r="86" spans="1:3" ht="20.100000000000001" customHeight="1" x14ac:dyDescent="0.25">
      <c r="A86"/>
      <c r="B86"/>
      <c r="C86"/>
    </row>
    <row r="87" spans="1:3" ht="20.100000000000001" customHeight="1" x14ac:dyDescent="0.25">
      <c r="A87"/>
      <c r="B87"/>
      <c r="C87"/>
    </row>
    <row r="88" spans="1:3" ht="20.100000000000001" customHeight="1" x14ac:dyDescent="0.25">
      <c r="A88"/>
      <c r="B88"/>
      <c r="C88"/>
    </row>
    <row r="89" spans="1:3" ht="20.100000000000001" customHeight="1" x14ac:dyDescent="0.25">
      <c r="A89"/>
      <c r="B89"/>
      <c r="C89"/>
    </row>
    <row r="90" spans="1:3" ht="20.100000000000001" customHeight="1" x14ac:dyDescent="0.25">
      <c r="A90"/>
      <c r="B90"/>
      <c r="C90"/>
    </row>
    <row r="91" spans="1:3" ht="20.100000000000001" customHeight="1" x14ac:dyDescent="0.25">
      <c r="A91"/>
      <c r="B91"/>
      <c r="C91"/>
    </row>
    <row r="92" spans="1:3" ht="20.100000000000001" customHeight="1" x14ac:dyDescent="0.25">
      <c r="A92"/>
      <c r="B92"/>
      <c r="C92"/>
    </row>
    <row r="93" spans="1:3" ht="20.100000000000001" customHeight="1" x14ac:dyDescent="0.25">
      <c r="A93"/>
      <c r="B93"/>
      <c r="C93"/>
    </row>
    <row r="94" spans="1:3" ht="20.100000000000001" customHeight="1" x14ac:dyDescent="0.25">
      <c r="A94"/>
      <c r="B94"/>
      <c r="C94"/>
    </row>
    <row r="95" spans="1:3" ht="20.100000000000001" customHeight="1" x14ac:dyDescent="0.25">
      <c r="A95"/>
      <c r="B95"/>
      <c r="C95"/>
    </row>
    <row r="96" spans="1:3" ht="20.100000000000001" customHeight="1" x14ac:dyDescent="0.25">
      <c r="A96"/>
      <c r="B96"/>
      <c r="C96"/>
    </row>
    <row r="97" spans="1:3" ht="20.100000000000001" customHeight="1" x14ac:dyDescent="0.25">
      <c r="A97"/>
      <c r="B97"/>
      <c r="C97"/>
    </row>
    <row r="98" spans="1:3" ht="20.100000000000001" customHeight="1" x14ac:dyDescent="0.25">
      <c r="A98"/>
      <c r="B98"/>
      <c r="C98"/>
    </row>
    <row r="99" spans="1:3" ht="20.100000000000001" customHeight="1" x14ac:dyDescent="0.25">
      <c r="A99"/>
      <c r="B99"/>
      <c r="C99"/>
    </row>
    <row r="100" spans="1:3" ht="20.100000000000001" customHeight="1" x14ac:dyDescent="0.25">
      <c r="A100"/>
      <c r="B100"/>
      <c r="C100"/>
    </row>
    <row r="101" spans="1:3" ht="20.100000000000001" customHeight="1" x14ac:dyDescent="0.25">
      <c r="A101"/>
      <c r="B101"/>
      <c r="C101"/>
    </row>
    <row r="102" spans="1:3" ht="20.100000000000001" customHeight="1" x14ac:dyDescent="0.25">
      <c r="A102"/>
      <c r="B102"/>
      <c r="C102"/>
    </row>
    <row r="103" spans="1:3" ht="20.100000000000001" customHeight="1" x14ac:dyDescent="0.25">
      <c r="A103"/>
      <c r="B103"/>
      <c r="C103"/>
    </row>
    <row r="104" spans="1:3" ht="20.100000000000001" customHeight="1" x14ac:dyDescent="0.25">
      <c r="A104"/>
      <c r="B104"/>
      <c r="C104"/>
    </row>
    <row r="105" spans="1:3" ht="20.100000000000001" customHeight="1" x14ac:dyDescent="0.25">
      <c r="A105"/>
      <c r="B105"/>
      <c r="C105"/>
    </row>
    <row r="106" spans="1:3" ht="20.100000000000001" customHeight="1" x14ac:dyDescent="0.25">
      <c r="A106"/>
      <c r="B106"/>
      <c r="C106"/>
    </row>
    <row r="107" spans="1:3" ht="20.100000000000001" customHeight="1" x14ac:dyDescent="0.25">
      <c r="A107"/>
      <c r="B107"/>
      <c r="C107"/>
    </row>
    <row r="108" spans="1:3" ht="20.100000000000001" customHeight="1" x14ac:dyDescent="0.25">
      <c r="A108"/>
      <c r="B108"/>
      <c r="C108"/>
    </row>
    <row r="109" spans="1:3" ht="20.100000000000001" customHeight="1" x14ac:dyDescent="0.25">
      <c r="A109"/>
      <c r="B109"/>
      <c r="C109"/>
    </row>
    <row r="110" spans="1:3" ht="20.100000000000001" customHeight="1" x14ac:dyDescent="0.25">
      <c r="A110"/>
      <c r="B110"/>
      <c r="C110"/>
    </row>
    <row r="111" spans="1:3" ht="20.100000000000001" customHeight="1" x14ac:dyDescent="0.25">
      <c r="A111"/>
      <c r="B111"/>
      <c r="C111"/>
    </row>
    <row r="112" spans="1:3" ht="20.100000000000001" customHeight="1" x14ac:dyDescent="0.25">
      <c r="A112"/>
      <c r="B112"/>
      <c r="C112"/>
    </row>
    <row r="113" spans="1:3" ht="20.100000000000001" customHeight="1" x14ac:dyDescent="0.25">
      <c r="A113"/>
      <c r="B113"/>
      <c r="C113"/>
    </row>
    <row r="114" spans="1:3" ht="20.100000000000001" customHeight="1" x14ac:dyDescent="0.25">
      <c r="A114"/>
      <c r="B114"/>
      <c r="C114"/>
    </row>
    <row r="115" spans="1:3" ht="20.100000000000001" customHeight="1" x14ac:dyDescent="0.25">
      <c r="A115"/>
      <c r="B115"/>
      <c r="C115"/>
    </row>
    <row r="116" spans="1:3" ht="20.100000000000001" customHeight="1" x14ac:dyDescent="0.25">
      <c r="A116"/>
      <c r="B116"/>
      <c r="C116"/>
    </row>
    <row r="117" spans="1:3" ht="20.100000000000001" customHeight="1" x14ac:dyDescent="0.25">
      <c r="A117"/>
      <c r="B117"/>
      <c r="C117"/>
    </row>
    <row r="118" spans="1:3" ht="20.100000000000001" customHeight="1" x14ac:dyDescent="0.25">
      <c r="A118"/>
      <c r="B118"/>
      <c r="C118"/>
    </row>
    <row r="119" spans="1:3" ht="20.100000000000001" customHeight="1" x14ac:dyDescent="0.25">
      <c r="A119"/>
      <c r="B119"/>
      <c r="C119"/>
    </row>
    <row r="120" spans="1:3" ht="20.100000000000001" customHeight="1" x14ac:dyDescent="0.25">
      <c r="A120"/>
      <c r="B120"/>
      <c r="C120"/>
    </row>
    <row r="121" spans="1:3" ht="20.100000000000001" customHeight="1" x14ac:dyDescent="0.25">
      <c r="A121"/>
      <c r="B121"/>
      <c r="C121"/>
    </row>
    <row r="122" spans="1:3" ht="20.100000000000001" customHeight="1" x14ac:dyDescent="0.25">
      <c r="A122"/>
      <c r="B122"/>
      <c r="C122"/>
    </row>
    <row r="123" spans="1:3" ht="20.100000000000001" customHeight="1" x14ac:dyDescent="0.25">
      <c r="A123"/>
      <c r="B123"/>
      <c r="C123"/>
    </row>
    <row r="124" spans="1:3" ht="20.100000000000001" customHeight="1" x14ac:dyDescent="0.25">
      <c r="A124"/>
      <c r="B124"/>
      <c r="C124"/>
    </row>
    <row r="125" spans="1:3" ht="20.100000000000001" customHeight="1" x14ac:dyDescent="0.25">
      <c r="A125"/>
      <c r="B125"/>
      <c r="C125"/>
    </row>
    <row r="126" spans="1:3" ht="20.100000000000001" customHeight="1" x14ac:dyDescent="0.25">
      <c r="A126"/>
      <c r="B126"/>
      <c r="C126"/>
    </row>
    <row r="127" spans="1:3" ht="20.100000000000001" customHeight="1" x14ac:dyDescent="0.25">
      <c r="A127"/>
      <c r="B127"/>
      <c r="C127"/>
    </row>
    <row r="128" spans="1:3" ht="20.100000000000001" customHeight="1" x14ac:dyDescent="0.25">
      <c r="A128"/>
      <c r="B128"/>
      <c r="C128"/>
    </row>
    <row r="129" spans="1:3" ht="20.100000000000001" customHeight="1" x14ac:dyDescent="0.25">
      <c r="A129"/>
      <c r="B129"/>
      <c r="C129"/>
    </row>
    <row r="130" spans="1:3" ht="20.100000000000001" customHeight="1" x14ac:dyDescent="0.25">
      <c r="A130"/>
      <c r="B130"/>
      <c r="C130"/>
    </row>
    <row r="131" spans="1:3" ht="20.100000000000001" customHeight="1" x14ac:dyDescent="0.25">
      <c r="A131"/>
      <c r="B131"/>
      <c r="C131"/>
    </row>
    <row r="132" spans="1:3" ht="20.100000000000001" customHeight="1" x14ac:dyDescent="0.25">
      <c r="A132"/>
      <c r="B132"/>
      <c r="C132"/>
    </row>
    <row r="133" spans="1:3" ht="20.100000000000001" customHeight="1" x14ac:dyDescent="0.25">
      <c r="A133"/>
      <c r="B133"/>
      <c r="C133"/>
    </row>
    <row r="134" spans="1:3" ht="20.100000000000001" customHeight="1" x14ac:dyDescent="0.25">
      <c r="A134"/>
      <c r="B134"/>
      <c r="C134"/>
    </row>
    <row r="135" spans="1:3" ht="20.100000000000001" customHeight="1" x14ac:dyDescent="0.25">
      <c r="A135"/>
      <c r="B135"/>
      <c r="C135"/>
    </row>
    <row r="136" spans="1:3" ht="20.100000000000001" customHeight="1" x14ac:dyDescent="0.25">
      <c r="A136"/>
      <c r="B136"/>
      <c r="C136"/>
    </row>
    <row r="137" spans="1:3" ht="20.100000000000001" customHeight="1" x14ac:dyDescent="0.25">
      <c r="A137"/>
      <c r="B137"/>
      <c r="C137"/>
    </row>
    <row r="138" spans="1:3" ht="20.100000000000001" customHeight="1" x14ac:dyDescent="0.25">
      <c r="A138"/>
      <c r="B138"/>
      <c r="C138"/>
    </row>
    <row r="139" spans="1:3" ht="20.100000000000001" customHeight="1" x14ac:dyDescent="0.25">
      <c r="A139"/>
      <c r="B139"/>
      <c r="C139"/>
    </row>
    <row r="140" spans="1:3" ht="20.100000000000001" customHeight="1" x14ac:dyDescent="0.25">
      <c r="A140"/>
      <c r="B140"/>
      <c r="C140"/>
    </row>
    <row r="141" spans="1:3" ht="20.100000000000001" customHeight="1" x14ac:dyDescent="0.25">
      <c r="A141"/>
      <c r="B141"/>
      <c r="C141"/>
    </row>
    <row r="142" spans="1:3" ht="20.100000000000001" customHeight="1" x14ac:dyDescent="0.25">
      <c r="A142"/>
      <c r="B142"/>
      <c r="C142"/>
    </row>
    <row r="143" spans="1:3" ht="20.100000000000001" customHeight="1" x14ac:dyDescent="0.25">
      <c r="A143"/>
      <c r="B143"/>
      <c r="C143"/>
    </row>
    <row r="144" spans="1:3" ht="20.100000000000001" customHeight="1" x14ac:dyDescent="0.25">
      <c r="A144"/>
      <c r="B144"/>
      <c r="C144"/>
    </row>
    <row r="145" spans="1:3" ht="20.100000000000001" customHeight="1" x14ac:dyDescent="0.25">
      <c r="A145"/>
      <c r="B145"/>
      <c r="C145"/>
    </row>
    <row r="146" spans="1:3" ht="20.100000000000001" customHeight="1" x14ac:dyDescent="0.25">
      <c r="A146"/>
      <c r="B146"/>
      <c r="C146"/>
    </row>
    <row r="147" spans="1:3" ht="20.100000000000001" customHeight="1" x14ac:dyDescent="0.25">
      <c r="A147"/>
      <c r="B147"/>
      <c r="C147"/>
    </row>
    <row r="148" spans="1:3" ht="20.100000000000001" customHeight="1" x14ac:dyDescent="0.25">
      <c r="A148"/>
      <c r="B148"/>
      <c r="C148"/>
    </row>
    <row r="149" spans="1:3" ht="20.100000000000001" customHeight="1" x14ac:dyDescent="0.25">
      <c r="A149"/>
      <c r="B149"/>
      <c r="C149"/>
    </row>
    <row r="150" spans="1:3" ht="20.100000000000001" customHeight="1" x14ac:dyDescent="0.25">
      <c r="A150"/>
      <c r="B150"/>
      <c r="C150"/>
    </row>
    <row r="151" spans="1:3" ht="20.100000000000001" customHeight="1" x14ac:dyDescent="0.25">
      <c r="A151"/>
      <c r="B151"/>
      <c r="C151"/>
    </row>
    <row r="152" spans="1:3" ht="20.100000000000001" customHeight="1" x14ac:dyDescent="0.25">
      <c r="A152"/>
      <c r="B152"/>
      <c r="C152"/>
    </row>
    <row r="153" spans="1:3" ht="20.100000000000001" customHeight="1" x14ac:dyDescent="0.25">
      <c r="A153"/>
      <c r="B153"/>
      <c r="C153"/>
    </row>
    <row r="154" spans="1:3" ht="20.100000000000001" customHeight="1" x14ac:dyDescent="0.25">
      <c r="A154"/>
      <c r="B154"/>
      <c r="C154"/>
    </row>
    <row r="155" spans="1:3" ht="20.100000000000001" customHeight="1" x14ac:dyDescent="0.25">
      <c r="A155"/>
      <c r="B155"/>
      <c r="C155"/>
    </row>
    <row r="156" spans="1:3" ht="20.100000000000001" customHeight="1" x14ac:dyDescent="0.25">
      <c r="A156"/>
      <c r="B156"/>
      <c r="C156"/>
    </row>
    <row r="157" spans="1:3" ht="20.100000000000001" customHeight="1" x14ac:dyDescent="0.25">
      <c r="A157"/>
      <c r="B157"/>
      <c r="C157"/>
    </row>
    <row r="158" spans="1:3" ht="20.100000000000001" customHeight="1" x14ac:dyDescent="0.25">
      <c r="A158"/>
      <c r="B158"/>
      <c r="C158"/>
    </row>
    <row r="159" spans="1:3" ht="20.100000000000001" customHeight="1" x14ac:dyDescent="0.25">
      <c r="A159"/>
      <c r="B159"/>
      <c r="C159"/>
    </row>
    <row r="160" spans="1:3" ht="20.100000000000001" customHeight="1" x14ac:dyDescent="0.25">
      <c r="A160"/>
      <c r="B160"/>
      <c r="C160"/>
    </row>
    <row r="161" spans="1:3" ht="20.100000000000001" customHeight="1" x14ac:dyDescent="0.25">
      <c r="A161"/>
      <c r="B161"/>
      <c r="C161"/>
    </row>
    <row r="162" spans="1:3" ht="20.100000000000001" customHeight="1" x14ac:dyDescent="0.25">
      <c r="A162"/>
      <c r="B162"/>
      <c r="C162"/>
    </row>
    <row r="163" spans="1:3" ht="20.100000000000001" customHeight="1" x14ac:dyDescent="0.25">
      <c r="A163"/>
      <c r="B163"/>
      <c r="C163"/>
    </row>
    <row r="164" spans="1:3" ht="20.100000000000001" customHeight="1" x14ac:dyDescent="0.25">
      <c r="A164"/>
      <c r="B164"/>
      <c r="C164"/>
    </row>
    <row r="165" spans="1:3" ht="20.100000000000001" customHeight="1" x14ac:dyDescent="0.25">
      <c r="A165"/>
      <c r="B165"/>
      <c r="C165"/>
    </row>
    <row r="166" spans="1:3" ht="20.100000000000001" customHeight="1" x14ac:dyDescent="0.25">
      <c r="A166"/>
      <c r="B166"/>
      <c r="C166"/>
    </row>
    <row r="167" spans="1:3" ht="20.100000000000001" customHeight="1" x14ac:dyDescent="0.25">
      <c r="A167"/>
      <c r="B167"/>
      <c r="C167"/>
    </row>
    <row r="168" spans="1:3" ht="20.100000000000001" customHeight="1" x14ac:dyDescent="0.25">
      <c r="A168"/>
      <c r="B168"/>
      <c r="C168"/>
    </row>
    <row r="169" spans="1:3" ht="20.100000000000001" customHeight="1" x14ac:dyDescent="0.25">
      <c r="A169"/>
      <c r="B169"/>
      <c r="C169"/>
    </row>
    <row r="170" spans="1:3" ht="20.100000000000001" customHeight="1" x14ac:dyDescent="0.25">
      <c r="A170"/>
      <c r="B170"/>
      <c r="C170"/>
    </row>
    <row r="171" spans="1:3" ht="20.100000000000001" customHeight="1" x14ac:dyDescent="0.25">
      <c r="A171"/>
      <c r="B171"/>
      <c r="C171"/>
    </row>
    <row r="172" spans="1:3" ht="20.100000000000001" customHeight="1" x14ac:dyDescent="0.25">
      <c r="A172"/>
      <c r="B172"/>
      <c r="C172"/>
    </row>
    <row r="173" spans="1:3" ht="20.100000000000001" customHeight="1" x14ac:dyDescent="0.25">
      <c r="A173"/>
      <c r="B173"/>
      <c r="C173"/>
    </row>
    <row r="174" spans="1:3" ht="20.100000000000001" customHeight="1" x14ac:dyDescent="0.25">
      <c r="A174"/>
      <c r="B174"/>
      <c r="C174"/>
    </row>
    <row r="175" spans="1:3" ht="20.100000000000001" customHeight="1" x14ac:dyDescent="0.25">
      <c r="A175"/>
      <c r="B175"/>
      <c r="C175"/>
    </row>
    <row r="176" spans="1:3" ht="20.100000000000001" customHeight="1" x14ac:dyDescent="0.25">
      <c r="A176"/>
      <c r="B176"/>
      <c r="C176"/>
    </row>
    <row r="177" spans="1:3" ht="20.100000000000001" customHeight="1" x14ac:dyDescent="0.25">
      <c r="A177"/>
      <c r="B177"/>
      <c r="C177"/>
    </row>
    <row r="178" spans="1:3" ht="20.100000000000001" customHeight="1" x14ac:dyDescent="0.25">
      <c r="A178"/>
      <c r="B178"/>
      <c r="C178"/>
    </row>
    <row r="179" spans="1:3" ht="20.100000000000001" customHeight="1" x14ac:dyDescent="0.25">
      <c r="A179"/>
      <c r="B179"/>
      <c r="C179"/>
    </row>
    <row r="180" spans="1:3" ht="20.100000000000001" customHeight="1" x14ac:dyDescent="0.25">
      <c r="A180"/>
      <c r="B180"/>
      <c r="C180"/>
    </row>
    <row r="181" spans="1:3" ht="20.100000000000001" customHeight="1" x14ac:dyDescent="0.25">
      <c r="A181"/>
      <c r="B181"/>
      <c r="C181"/>
    </row>
    <row r="182" spans="1:3" ht="20.100000000000001" customHeight="1" x14ac:dyDescent="0.25">
      <c r="A182"/>
      <c r="B182"/>
      <c r="C182"/>
    </row>
    <row r="183" spans="1:3" ht="20.100000000000001" customHeight="1" x14ac:dyDescent="0.25">
      <c r="A183"/>
      <c r="B183"/>
      <c r="C183"/>
    </row>
    <row r="184" spans="1:3" ht="20.100000000000001" customHeight="1" x14ac:dyDescent="0.25">
      <c r="A184"/>
      <c r="B184"/>
      <c r="C184"/>
    </row>
    <row r="185" spans="1:3" ht="20.100000000000001" customHeight="1" x14ac:dyDescent="0.25">
      <c r="A185"/>
      <c r="B185"/>
      <c r="C185"/>
    </row>
    <row r="186" spans="1:3" ht="20.100000000000001" customHeight="1" x14ac:dyDescent="0.25">
      <c r="A186"/>
      <c r="B186"/>
      <c r="C186"/>
    </row>
    <row r="187" spans="1:3" ht="20.100000000000001" customHeight="1" x14ac:dyDescent="0.25">
      <c r="A187"/>
      <c r="B187"/>
      <c r="C187"/>
    </row>
    <row r="188" spans="1:3" ht="20.100000000000001" customHeight="1" x14ac:dyDescent="0.25">
      <c r="A188"/>
      <c r="B188"/>
      <c r="C188"/>
    </row>
    <row r="189" spans="1:3" ht="20.100000000000001" customHeight="1" x14ac:dyDescent="0.25">
      <c r="A189"/>
      <c r="B189"/>
      <c r="C189"/>
    </row>
    <row r="190" spans="1:3" ht="20.100000000000001" customHeight="1" x14ac:dyDescent="0.25">
      <c r="A190"/>
      <c r="B190"/>
      <c r="C190"/>
    </row>
    <row r="191" spans="1:3" ht="20.100000000000001" customHeight="1" x14ac:dyDescent="0.25">
      <c r="A191"/>
      <c r="B191"/>
      <c r="C191"/>
    </row>
    <row r="192" spans="1:3" ht="20.100000000000001" customHeight="1" x14ac:dyDescent="0.25">
      <c r="A192"/>
      <c r="B192"/>
      <c r="C192"/>
    </row>
    <row r="193" spans="1:3" ht="20.100000000000001" customHeight="1" x14ac:dyDescent="0.25">
      <c r="A193"/>
      <c r="B193"/>
      <c r="C193"/>
    </row>
    <row r="194" spans="1:3" ht="20.100000000000001" customHeight="1" x14ac:dyDescent="0.25">
      <c r="A194"/>
      <c r="B194"/>
      <c r="C194"/>
    </row>
    <row r="195" spans="1:3" ht="20.100000000000001" customHeight="1" x14ac:dyDescent="0.25">
      <c r="A195"/>
      <c r="B195"/>
      <c r="C195"/>
    </row>
    <row r="196" spans="1:3" ht="20.100000000000001" customHeight="1" x14ac:dyDescent="0.25">
      <c r="A196"/>
      <c r="B196"/>
      <c r="C196"/>
    </row>
    <row r="197" spans="1:3" ht="20.100000000000001" customHeight="1" x14ac:dyDescent="0.25">
      <c r="A197"/>
      <c r="B197"/>
      <c r="C197"/>
    </row>
    <row r="198" spans="1:3" ht="20.100000000000001" customHeight="1" x14ac:dyDescent="0.25">
      <c r="A198"/>
      <c r="B198"/>
      <c r="C198"/>
    </row>
    <row r="199" spans="1:3" ht="20.100000000000001" customHeight="1" x14ac:dyDescent="0.25">
      <c r="A199"/>
      <c r="B199"/>
      <c r="C199"/>
    </row>
    <row r="200" spans="1:3" ht="20.100000000000001" customHeight="1" x14ac:dyDescent="0.25">
      <c r="A200"/>
      <c r="B200"/>
      <c r="C200"/>
    </row>
    <row r="201" spans="1:3" ht="20.100000000000001" customHeight="1" x14ac:dyDescent="0.25">
      <c r="A201"/>
      <c r="B201"/>
      <c r="C201"/>
    </row>
    <row r="202" spans="1:3" ht="20.100000000000001" customHeight="1" x14ac:dyDescent="0.25">
      <c r="A202"/>
      <c r="B202"/>
      <c r="C202"/>
    </row>
    <row r="203" spans="1:3" ht="20.100000000000001" customHeight="1" x14ac:dyDescent="0.25">
      <c r="A203"/>
      <c r="B203"/>
      <c r="C203"/>
    </row>
    <row r="204" spans="1:3" ht="20.100000000000001" customHeight="1" x14ac:dyDescent="0.25">
      <c r="A204"/>
      <c r="B204"/>
      <c r="C204"/>
    </row>
    <row r="205" spans="1:3" ht="20.100000000000001" customHeight="1" x14ac:dyDescent="0.25">
      <c r="A205"/>
      <c r="B205"/>
      <c r="C205"/>
    </row>
    <row r="206" spans="1:3" ht="20.100000000000001" customHeight="1" x14ac:dyDescent="0.25">
      <c r="A206"/>
      <c r="B206"/>
      <c r="C206"/>
    </row>
    <row r="207" spans="1:3" ht="20.100000000000001" customHeight="1" x14ac:dyDescent="0.25">
      <c r="A207"/>
      <c r="B207"/>
      <c r="C207"/>
    </row>
    <row r="208" spans="1:3" ht="20.100000000000001" customHeight="1" x14ac:dyDescent="0.25">
      <c r="A208"/>
      <c r="B208"/>
      <c r="C208"/>
    </row>
    <row r="209" spans="1:3" ht="20.100000000000001" customHeight="1" x14ac:dyDescent="0.25">
      <c r="A209"/>
      <c r="B209"/>
      <c r="C209"/>
    </row>
    <row r="210" spans="1:3" ht="20.100000000000001" customHeight="1" x14ac:dyDescent="0.25">
      <c r="A210"/>
      <c r="B210"/>
      <c r="C210"/>
    </row>
    <row r="211" spans="1:3" ht="20.100000000000001" customHeight="1" x14ac:dyDescent="0.25">
      <c r="A211"/>
      <c r="B211"/>
      <c r="C211"/>
    </row>
    <row r="212" spans="1:3" ht="20.100000000000001" customHeight="1" x14ac:dyDescent="0.25">
      <c r="A212"/>
      <c r="B212"/>
      <c r="C212"/>
    </row>
    <row r="213" spans="1:3" ht="20.100000000000001" customHeight="1" x14ac:dyDescent="0.25">
      <c r="A213"/>
      <c r="B213"/>
      <c r="C213"/>
    </row>
    <row r="214" spans="1:3" ht="20.100000000000001" customHeight="1" x14ac:dyDescent="0.25">
      <c r="A214"/>
      <c r="B214"/>
      <c r="C214"/>
    </row>
    <row r="215" spans="1:3" ht="20.100000000000001" customHeight="1" x14ac:dyDescent="0.25">
      <c r="A215"/>
      <c r="B215"/>
      <c r="C215"/>
    </row>
    <row r="216" spans="1:3" ht="20.100000000000001" customHeight="1" x14ac:dyDescent="0.25">
      <c r="A216"/>
      <c r="B216"/>
      <c r="C216"/>
    </row>
    <row r="217" spans="1:3" ht="20.100000000000001" customHeight="1" x14ac:dyDescent="0.25">
      <c r="A217"/>
      <c r="B217"/>
      <c r="C217"/>
    </row>
    <row r="218" spans="1:3" ht="20.100000000000001" customHeight="1" x14ac:dyDescent="0.25">
      <c r="A218"/>
      <c r="B218"/>
      <c r="C218"/>
    </row>
    <row r="219" spans="1:3" ht="20.100000000000001" customHeight="1" x14ac:dyDescent="0.25">
      <c r="A219"/>
      <c r="B219"/>
      <c r="C219"/>
    </row>
    <row r="220" spans="1:3" ht="20.100000000000001" customHeight="1" x14ac:dyDescent="0.25">
      <c r="A220"/>
      <c r="B220"/>
      <c r="C220"/>
    </row>
    <row r="221" spans="1:3" ht="20.100000000000001" customHeight="1" x14ac:dyDescent="0.25">
      <c r="A221"/>
      <c r="B221"/>
      <c r="C221"/>
    </row>
    <row r="222" spans="1:3" ht="20.100000000000001" customHeight="1" x14ac:dyDescent="0.25">
      <c r="A222"/>
      <c r="B222"/>
      <c r="C222"/>
    </row>
    <row r="223" spans="1:3" ht="20.100000000000001" customHeight="1" x14ac:dyDescent="0.25">
      <c r="A223"/>
      <c r="B223"/>
      <c r="C223"/>
    </row>
    <row r="224" spans="1:3" ht="20.100000000000001" customHeight="1" x14ac:dyDescent="0.25">
      <c r="A224"/>
      <c r="B224"/>
      <c r="C224"/>
    </row>
    <row r="225" spans="1:3" ht="20.100000000000001" customHeight="1" x14ac:dyDescent="0.25">
      <c r="A225"/>
      <c r="B225"/>
      <c r="C225"/>
    </row>
    <row r="226" spans="1:3" ht="20.100000000000001" customHeight="1" x14ac:dyDescent="0.25">
      <c r="A226"/>
      <c r="B226"/>
      <c r="C226"/>
    </row>
    <row r="227" spans="1:3" ht="20.100000000000001" customHeight="1" x14ac:dyDescent="0.25">
      <c r="A227"/>
      <c r="B227"/>
      <c r="C227"/>
    </row>
    <row r="228" spans="1:3" ht="20.100000000000001" customHeight="1" x14ac:dyDescent="0.25">
      <c r="A228"/>
      <c r="B228"/>
      <c r="C228"/>
    </row>
    <row r="229" spans="1:3" ht="20.100000000000001" customHeight="1" x14ac:dyDescent="0.25">
      <c r="A229"/>
      <c r="B229"/>
      <c r="C229"/>
    </row>
    <row r="230" spans="1:3" ht="20.100000000000001" customHeight="1" x14ac:dyDescent="0.25">
      <c r="A230"/>
      <c r="B230"/>
      <c r="C230"/>
    </row>
    <row r="231" spans="1:3" ht="20.100000000000001" customHeight="1" x14ac:dyDescent="0.25">
      <c r="A231"/>
      <c r="B231"/>
      <c r="C231"/>
    </row>
    <row r="232" spans="1:3" ht="20.100000000000001" customHeight="1" x14ac:dyDescent="0.25">
      <c r="A232"/>
      <c r="B232"/>
      <c r="C232"/>
    </row>
    <row r="233" spans="1:3" ht="20.100000000000001" customHeight="1" x14ac:dyDescent="0.25">
      <c r="A233"/>
      <c r="B233"/>
      <c r="C233"/>
    </row>
    <row r="234" spans="1:3" ht="20.100000000000001" customHeight="1" x14ac:dyDescent="0.25">
      <c r="A234"/>
      <c r="B234"/>
      <c r="C234"/>
    </row>
    <row r="235" spans="1:3" ht="20.100000000000001" customHeight="1" x14ac:dyDescent="0.25">
      <c r="A235"/>
      <c r="B235"/>
      <c r="C235"/>
    </row>
    <row r="236" spans="1:3" ht="20.100000000000001" customHeight="1" x14ac:dyDescent="0.25">
      <c r="A236"/>
      <c r="B236"/>
      <c r="C236"/>
    </row>
    <row r="237" spans="1:3" ht="20.100000000000001" customHeight="1" x14ac:dyDescent="0.25">
      <c r="A237"/>
      <c r="B237"/>
      <c r="C237"/>
    </row>
    <row r="238" spans="1:3" ht="20.100000000000001" customHeight="1" x14ac:dyDescent="0.25">
      <c r="A238"/>
      <c r="B238"/>
      <c r="C238"/>
    </row>
    <row r="239" spans="1:3" ht="20.100000000000001" customHeight="1" x14ac:dyDescent="0.25">
      <c r="A239"/>
      <c r="B239"/>
      <c r="C239"/>
    </row>
    <row r="240" spans="1:3" ht="20.100000000000001" customHeight="1" x14ac:dyDescent="0.25">
      <c r="A240"/>
      <c r="B240"/>
      <c r="C240"/>
    </row>
    <row r="241" spans="1:3" ht="20.100000000000001" customHeight="1" x14ac:dyDescent="0.25">
      <c r="A241"/>
      <c r="B241"/>
      <c r="C241"/>
    </row>
    <row r="242" spans="1:3" ht="20.100000000000001" customHeight="1" x14ac:dyDescent="0.25">
      <c r="A242"/>
      <c r="B242"/>
      <c r="C242"/>
    </row>
    <row r="243" spans="1:3" ht="20.100000000000001" customHeight="1" x14ac:dyDescent="0.25">
      <c r="A243"/>
      <c r="B243"/>
      <c r="C243"/>
    </row>
    <row r="244" spans="1:3" ht="20.100000000000001" customHeight="1" x14ac:dyDescent="0.25">
      <c r="A244"/>
      <c r="B244"/>
      <c r="C244"/>
    </row>
    <row r="245" spans="1:3" ht="20.100000000000001" customHeight="1" x14ac:dyDescent="0.25">
      <c r="A245"/>
      <c r="B245"/>
      <c r="C245"/>
    </row>
    <row r="246" spans="1:3" ht="20.100000000000001" customHeight="1" x14ac:dyDescent="0.25">
      <c r="A246"/>
      <c r="B246"/>
      <c r="C246"/>
    </row>
    <row r="247" spans="1:3" ht="20.100000000000001" customHeight="1" x14ac:dyDescent="0.25">
      <c r="A247"/>
      <c r="B247"/>
      <c r="C247"/>
    </row>
    <row r="248" spans="1:3" ht="20.100000000000001" customHeight="1" x14ac:dyDescent="0.25">
      <c r="A248"/>
      <c r="B248"/>
      <c r="C248"/>
    </row>
    <row r="249" spans="1:3" ht="20.100000000000001" customHeight="1" x14ac:dyDescent="0.25">
      <c r="A249"/>
      <c r="B249"/>
      <c r="C249"/>
    </row>
    <row r="250" spans="1:3" ht="20.100000000000001" customHeight="1" x14ac:dyDescent="0.25">
      <c r="A250"/>
      <c r="B250"/>
      <c r="C250"/>
    </row>
    <row r="251" spans="1:3" ht="20.100000000000001" customHeight="1" x14ac:dyDescent="0.25">
      <c r="A251"/>
      <c r="B251"/>
      <c r="C251"/>
    </row>
    <row r="252" spans="1:3" ht="20.100000000000001" customHeight="1" x14ac:dyDescent="0.25">
      <c r="A252"/>
      <c r="B252"/>
      <c r="C252"/>
    </row>
    <row r="253" spans="1:3" ht="20.100000000000001" customHeight="1" x14ac:dyDescent="0.25">
      <c r="A253"/>
      <c r="B253"/>
      <c r="C253"/>
    </row>
    <row r="254" spans="1:3" ht="20.100000000000001" customHeight="1" x14ac:dyDescent="0.25">
      <c r="A254"/>
      <c r="B254"/>
      <c r="C254"/>
    </row>
    <row r="255" spans="1:3" ht="20.100000000000001" customHeight="1" x14ac:dyDescent="0.25">
      <c r="A255"/>
      <c r="B255"/>
      <c r="C255"/>
    </row>
    <row r="256" spans="1:3" ht="20.100000000000001" customHeight="1" x14ac:dyDescent="0.25">
      <c r="A256"/>
      <c r="B256"/>
      <c r="C256"/>
    </row>
    <row r="257" spans="1:3" ht="20.100000000000001" customHeight="1" x14ac:dyDescent="0.25">
      <c r="A257"/>
      <c r="B257"/>
      <c r="C257"/>
    </row>
    <row r="258" spans="1:3" ht="20.100000000000001" customHeight="1" x14ac:dyDescent="0.25">
      <c r="A258"/>
      <c r="B258"/>
      <c r="C258"/>
    </row>
    <row r="259" spans="1:3" ht="20.100000000000001" customHeight="1" x14ac:dyDescent="0.25">
      <c r="A259"/>
      <c r="B259"/>
      <c r="C259"/>
    </row>
    <row r="260" spans="1:3" ht="20.100000000000001" customHeight="1" x14ac:dyDescent="0.25">
      <c r="A260"/>
      <c r="B260"/>
      <c r="C260"/>
    </row>
    <row r="261" spans="1:3" ht="20.100000000000001" customHeight="1" x14ac:dyDescent="0.25">
      <c r="A261"/>
      <c r="B261"/>
      <c r="C261"/>
    </row>
    <row r="262" spans="1:3" ht="20.100000000000001" customHeight="1" x14ac:dyDescent="0.25">
      <c r="A262"/>
      <c r="B262"/>
      <c r="C262"/>
    </row>
    <row r="263" spans="1:3" ht="20.100000000000001" customHeight="1" x14ac:dyDescent="0.25">
      <c r="A263"/>
      <c r="B263"/>
      <c r="C263"/>
    </row>
    <row r="264" spans="1:3" ht="20.100000000000001" customHeight="1" x14ac:dyDescent="0.25">
      <c r="A264"/>
      <c r="B264"/>
      <c r="C264"/>
    </row>
    <row r="265" spans="1:3" ht="20.100000000000001" customHeight="1" x14ac:dyDescent="0.25">
      <c r="A265"/>
      <c r="B265"/>
      <c r="C265"/>
    </row>
    <row r="266" spans="1:3" ht="20.100000000000001" customHeight="1" x14ac:dyDescent="0.25">
      <c r="A266"/>
      <c r="B266"/>
      <c r="C266"/>
    </row>
    <row r="267" spans="1:3" ht="20.100000000000001" customHeight="1" x14ac:dyDescent="0.25">
      <c r="A267"/>
      <c r="B267"/>
      <c r="C267"/>
    </row>
    <row r="268" spans="1:3" ht="20.100000000000001" customHeight="1" x14ac:dyDescent="0.25">
      <c r="A268"/>
      <c r="B268"/>
      <c r="C268"/>
    </row>
    <row r="269" spans="1:3" ht="20.100000000000001" customHeight="1" x14ac:dyDescent="0.25">
      <c r="A269"/>
      <c r="B269"/>
      <c r="C269"/>
    </row>
    <row r="270" spans="1:3" ht="20.100000000000001" customHeight="1" x14ac:dyDescent="0.25">
      <c r="A270"/>
      <c r="B270"/>
      <c r="C270"/>
    </row>
    <row r="271" spans="1:3" ht="20.100000000000001" customHeight="1" x14ac:dyDescent="0.25">
      <c r="A271"/>
      <c r="B271"/>
      <c r="C271"/>
    </row>
    <row r="272" spans="1:3" ht="20.100000000000001" customHeight="1" x14ac:dyDescent="0.25">
      <c r="A272"/>
      <c r="B272"/>
      <c r="C272"/>
    </row>
    <row r="273" spans="1:3" ht="20.100000000000001" customHeight="1" x14ac:dyDescent="0.25">
      <c r="A273"/>
      <c r="B273"/>
      <c r="C273"/>
    </row>
    <row r="274" spans="1:3" ht="20.100000000000001" customHeight="1" x14ac:dyDescent="0.25">
      <c r="A274"/>
      <c r="B274"/>
      <c r="C274"/>
    </row>
    <row r="275" spans="1:3" ht="20.100000000000001" customHeight="1" x14ac:dyDescent="0.25">
      <c r="A275"/>
      <c r="B275"/>
      <c r="C275"/>
    </row>
    <row r="276" spans="1:3" ht="20.100000000000001" customHeight="1" x14ac:dyDescent="0.25">
      <c r="A276"/>
      <c r="B276"/>
      <c r="C276"/>
    </row>
    <row r="277" spans="1:3" ht="20.100000000000001" customHeight="1" x14ac:dyDescent="0.25">
      <c r="A277"/>
      <c r="B277"/>
      <c r="C277"/>
    </row>
    <row r="278" spans="1:3" ht="20.100000000000001" customHeight="1" x14ac:dyDescent="0.25">
      <c r="A278"/>
      <c r="B278"/>
      <c r="C278"/>
    </row>
    <row r="279" spans="1:3" ht="20.100000000000001" customHeight="1" x14ac:dyDescent="0.25">
      <c r="A279"/>
      <c r="B279"/>
      <c r="C279"/>
    </row>
    <row r="280" spans="1:3" ht="20.100000000000001" customHeight="1" x14ac:dyDescent="0.25">
      <c r="A280"/>
      <c r="B280"/>
      <c r="C280"/>
    </row>
    <row r="281" spans="1:3" ht="20.100000000000001" customHeight="1" x14ac:dyDescent="0.25">
      <c r="A281"/>
      <c r="B281"/>
      <c r="C281"/>
    </row>
    <row r="282" spans="1:3" ht="20.100000000000001" customHeight="1" x14ac:dyDescent="0.25">
      <c r="A282"/>
      <c r="B282"/>
      <c r="C282"/>
    </row>
    <row r="283" spans="1:3" ht="20.100000000000001" customHeight="1" x14ac:dyDescent="0.25">
      <c r="A283"/>
      <c r="B283"/>
      <c r="C283"/>
    </row>
    <row r="284" spans="1:3" ht="20.100000000000001" customHeight="1" x14ac:dyDescent="0.25">
      <c r="A284"/>
      <c r="B284"/>
      <c r="C284"/>
    </row>
    <row r="285" spans="1:3" ht="20.100000000000001" customHeight="1" x14ac:dyDescent="0.25">
      <c r="A285"/>
      <c r="B285"/>
      <c r="C285"/>
    </row>
    <row r="286" spans="1:3" ht="20.100000000000001" customHeight="1" x14ac:dyDescent="0.25">
      <c r="A286"/>
      <c r="B286"/>
      <c r="C286"/>
    </row>
    <row r="287" spans="1:3" ht="20.100000000000001" customHeight="1" x14ac:dyDescent="0.25">
      <c r="A287"/>
      <c r="B287"/>
      <c r="C287"/>
    </row>
    <row r="288" spans="1:3" ht="20.100000000000001" customHeight="1" x14ac:dyDescent="0.25">
      <c r="A288"/>
      <c r="B288"/>
      <c r="C288"/>
    </row>
    <row r="289" spans="1:3" ht="20.100000000000001" customHeight="1" x14ac:dyDescent="0.25">
      <c r="A289"/>
      <c r="B289"/>
      <c r="C289"/>
    </row>
    <row r="290" spans="1:3" ht="20.100000000000001" customHeight="1" x14ac:dyDescent="0.25">
      <c r="A290"/>
      <c r="B290"/>
      <c r="C290"/>
    </row>
    <row r="291" spans="1:3" ht="20.100000000000001" customHeight="1" x14ac:dyDescent="0.25">
      <c r="A291"/>
      <c r="B291"/>
      <c r="C291"/>
    </row>
    <row r="292" spans="1:3" ht="20.100000000000001" customHeight="1" x14ac:dyDescent="0.25">
      <c r="A292"/>
      <c r="B292"/>
      <c r="C292"/>
    </row>
    <row r="293" spans="1:3" ht="20.100000000000001" customHeight="1" x14ac:dyDescent="0.25">
      <c r="A293"/>
      <c r="B293"/>
      <c r="C293"/>
    </row>
    <row r="294" spans="1:3" ht="20.100000000000001" customHeight="1" x14ac:dyDescent="0.25">
      <c r="A294"/>
      <c r="B294"/>
      <c r="C294"/>
    </row>
    <row r="295" spans="1:3" ht="20.100000000000001" customHeight="1" x14ac:dyDescent="0.25">
      <c r="A295"/>
      <c r="B295"/>
      <c r="C295"/>
    </row>
    <row r="296" spans="1:3" ht="20.100000000000001" customHeight="1" x14ac:dyDescent="0.25">
      <c r="A296"/>
      <c r="B296"/>
      <c r="C296"/>
    </row>
    <row r="297" spans="1:3" ht="20.100000000000001" customHeight="1" x14ac:dyDescent="0.25">
      <c r="A297"/>
      <c r="B297"/>
      <c r="C297"/>
    </row>
    <row r="298" spans="1:3" ht="20.100000000000001" customHeight="1" x14ac:dyDescent="0.25">
      <c r="A298"/>
      <c r="B298"/>
      <c r="C298"/>
    </row>
    <row r="299" spans="1:3" ht="20.100000000000001" customHeight="1" x14ac:dyDescent="0.25">
      <c r="A299"/>
      <c r="B299"/>
      <c r="C299"/>
    </row>
    <row r="300" spans="1:3" ht="20.100000000000001" customHeight="1" x14ac:dyDescent="0.25">
      <c r="A300"/>
      <c r="B300"/>
      <c r="C300"/>
    </row>
    <row r="301" spans="1:3" ht="20.100000000000001" customHeight="1" x14ac:dyDescent="0.25">
      <c r="A301"/>
      <c r="B301"/>
      <c r="C301"/>
    </row>
    <row r="302" spans="1:3" ht="20.100000000000001" customHeight="1" x14ac:dyDescent="0.25">
      <c r="A302"/>
      <c r="B302"/>
      <c r="C302"/>
    </row>
    <row r="303" spans="1:3" ht="20.100000000000001" customHeight="1" x14ac:dyDescent="0.25">
      <c r="A303"/>
      <c r="B303"/>
      <c r="C303"/>
    </row>
    <row r="304" spans="1:3" ht="20.100000000000001" customHeight="1" x14ac:dyDescent="0.25">
      <c r="A304"/>
      <c r="B304"/>
      <c r="C304"/>
    </row>
    <row r="305" spans="1:3" ht="20.100000000000001" customHeight="1" x14ac:dyDescent="0.25">
      <c r="A305"/>
      <c r="B305"/>
      <c r="C305"/>
    </row>
    <row r="306" spans="1:3" ht="20.100000000000001" customHeight="1" x14ac:dyDescent="0.25">
      <c r="A306"/>
      <c r="B306"/>
      <c r="C306"/>
    </row>
    <row r="307" spans="1:3" ht="20.100000000000001" customHeight="1" x14ac:dyDescent="0.25">
      <c r="A307"/>
      <c r="B307"/>
      <c r="C307"/>
    </row>
    <row r="308" spans="1:3" ht="20.100000000000001" customHeight="1" x14ac:dyDescent="0.25">
      <c r="A308"/>
      <c r="B308"/>
      <c r="C308"/>
    </row>
    <row r="309" spans="1:3" ht="20.100000000000001" customHeight="1" x14ac:dyDescent="0.25">
      <c r="A309"/>
      <c r="B309"/>
      <c r="C309"/>
    </row>
    <row r="310" spans="1:3" ht="20.100000000000001" customHeight="1" x14ac:dyDescent="0.25">
      <c r="A310"/>
      <c r="B310"/>
      <c r="C310"/>
    </row>
    <row r="311" spans="1:3" ht="20.100000000000001" customHeight="1" x14ac:dyDescent="0.25">
      <c r="A311"/>
      <c r="B311"/>
      <c r="C311"/>
    </row>
    <row r="312" spans="1:3" ht="20.100000000000001" customHeight="1" x14ac:dyDescent="0.25">
      <c r="A312"/>
      <c r="B312"/>
      <c r="C312"/>
    </row>
    <row r="313" spans="1:3" ht="20.100000000000001" customHeight="1" x14ac:dyDescent="0.25">
      <c r="A313"/>
      <c r="B313"/>
      <c r="C313"/>
    </row>
    <row r="314" spans="1:3" ht="20.100000000000001" customHeight="1" x14ac:dyDescent="0.25">
      <c r="A314"/>
      <c r="B314"/>
      <c r="C314"/>
    </row>
    <row r="315" spans="1:3" ht="20.100000000000001" customHeight="1" x14ac:dyDescent="0.25">
      <c r="A315"/>
      <c r="B315"/>
      <c r="C315"/>
    </row>
    <row r="316" spans="1:3" ht="20.100000000000001" customHeight="1" x14ac:dyDescent="0.25">
      <c r="A316"/>
      <c r="B316"/>
      <c r="C316"/>
    </row>
    <row r="317" spans="1:3" ht="20.100000000000001" customHeight="1" x14ac:dyDescent="0.25">
      <c r="A317"/>
      <c r="B317"/>
      <c r="C317"/>
    </row>
    <row r="318" spans="1:3" ht="20.100000000000001" customHeight="1" x14ac:dyDescent="0.25">
      <c r="A318"/>
      <c r="B318"/>
      <c r="C318"/>
    </row>
    <row r="319" spans="1:3" ht="20.100000000000001" customHeight="1" x14ac:dyDescent="0.25">
      <c r="A319"/>
      <c r="B319"/>
      <c r="C319"/>
    </row>
    <row r="320" spans="1:3" ht="20.100000000000001" customHeight="1" x14ac:dyDescent="0.25">
      <c r="A320"/>
      <c r="B320"/>
      <c r="C320"/>
    </row>
    <row r="321" spans="1:3" ht="20.100000000000001" customHeight="1" x14ac:dyDescent="0.25">
      <c r="A321"/>
      <c r="B321"/>
      <c r="C321"/>
    </row>
    <row r="322" spans="1:3" ht="20.100000000000001" customHeight="1" x14ac:dyDescent="0.25">
      <c r="A322"/>
      <c r="B322"/>
      <c r="C322"/>
    </row>
    <row r="323" spans="1:3" ht="20.100000000000001" customHeight="1" x14ac:dyDescent="0.25">
      <c r="A323"/>
      <c r="B323"/>
      <c r="C323"/>
    </row>
    <row r="324" spans="1:3" ht="20.100000000000001" customHeight="1" x14ac:dyDescent="0.25">
      <c r="A324"/>
      <c r="B324"/>
      <c r="C324"/>
    </row>
    <row r="325" spans="1:3" ht="20.100000000000001" customHeight="1" x14ac:dyDescent="0.25">
      <c r="A325"/>
      <c r="B325"/>
      <c r="C325"/>
    </row>
    <row r="326" spans="1:3" ht="20.100000000000001" customHeight="1" x14ac:dyDescent="0.25">
      <c r="A326"/>
      <c r="B326"/>
      <c r="C326"/>
    </row>
    <row r="327" spans="1:3" ht="20.100000000000001" customHeight="1" x14ac:dyDescent="0.25">
      <c r="A327"/>
      <c r="B327"/>
      <c r="C327"/>
    </row>
    <row r="328" spans="1:3" ht="20.100000000000001" customHeight="1" x14ac:dyDescent="0.25">
      <c r="A328"/>
      <c r="B328"/>
      <c r="C328"/>
    </row>
    <row r="329" spans="1:3" ht="20.100000000000001" customHeight="1" x14ac:dyDescent="0.25">
      <c r="A329"/>
      <c r="B329"/>
      <c r="C329"/>
    </row>
    <row r="330" spans="1:3" ht="20.100000000000001" customHeight="1" x14ac:dyDescent="0.25">
      <c r="A330"/>
      <c r="B330"/>
      <c r="C330"/>
    </row>
    <row r="331" spans="1:3" ht="20.100000000000001" customHeight="1" x14ac:dyDescent="0.25">
      <c r="A331"/>
      <c r="B331"/>
      <c r="C331"/>
    </row>
    <row r="332" spans="1:3" ht="20.100000000000001" customHeight="1" x14ac:dyDescent="0.25">
      <c r="A332"/>
      <c r="B332"/>
      <c r="C332"/>
    </row>
    <row r="333" spans="1:3" ht="20.100000000000001" customHeight="1" x14ac:dyDescent="0.25">
      <c r="A333"/>
      <c r="B333"/>
      <c r="C333"/>
    </row>
    <row r="334" spans="1:3" ht="20.100000000000001" customHeight="1" x14ac:dyDescent="0.25">
      <c r="A334"/>
      <c r="B334"/>
      <c r="C334"/>
    </row>
    <row r="335" spans="1:3" ht="20.100000000000001" customHeight="1" x14ac:dyDescent="0.25">
      <c r="A335"/>
      <c r="B335"/>
      <c r="C335"/>
    </row>
    <row r="336" spans="1:3" ht="20.100000000000001" customHeight="1" x14ac:dyDescent="0.25">
      <c r="A336"/>
      <c r="B336"/>
      <c r="C336"/>
    </row>
    <row r="337" spans="1:3" ht="20.100000000000001" customHeight="1" x14ac:dyDescent="0.25">
      <c r="A337"/>
      <c r="B337"/>
      <c r="C337"/>
    </row>
    <row r="338" spans="1:3" ht="20.100000000000001" customHeight="1" x14ac:dyDescent="0.25">
      <c r="A338"/>
      <c r="B338"/>
      <c r="C338"/>
    </row>
    <row r="339" spans="1:3" ht="20.100000000000001" customHeight="1" x14ac:dyDescent="0.25">
      <c r="A339"/>
      <c r="B339"/>
      <c r="C339"/>
    </row>
    <row r="340" spans="1:3" ht="20.100000000000001" customHeight="1" x14ac:dyDescent="0.25">
      <c r="A340"/>
      <c r="B340"/>
      <c r="C340"/>
    </row>
    <row r="341" spans="1:3" ht="20.100000000000001" customHeight="1" x14ac:dyDescent="0.25">
      <c r="A341"/>
      <c r="B341"/>
      <c r="C341"/>
    </row>
    <row r="342" spans="1:3" ht="20.100000000000001" customHeight="1" x14ac:dyDescent="0.25">
      <c r="A342"/>
      <c r="B342"/>
      <c r="C342"/>
    </row>
    <row r="343" spans="1:3" ht="20.100000000000001" customHeight="1" x14ac:dyDescent="0.25">
      <c r="A343"/>
      <c r="B343"/>
      <c r="C343"/>
    </row>
    <row r="344" spans="1:3" ht="20.100000000000001" customHeight="1" x14ac:dyDescent="0.25">
      <c r="A344"/>
      <c r="B344"/>
      <c r="C344"/>
    </row>
    <row r="345" spans="1:3" ht="20.100000000000001" customHeight="1" x14ac:dyDescent="0.25">
      <c r="A345"/>
      <c r="B345"/>
      <c r="C345"/>
    </row>
    <row r="346" spans="1:3" ht="20.100000000000001" customHeight="1" x14ac:dyDescent="0.25">
      <c r="A346"/>
      <c r="B346"/>
      <c r="C346"/>
    </row>
    <row r="347" spans="1:3" ht="20.100000000000001" customHeight="1" x14ac:dyDescent="0.25">
      <c r="A347"/>
      <c r="B347"/>
      <c r="C347"/>
    </row>
    <row r="348" spans="1:3" ht="20.100000000000001" customHeight="1" x14ac:dyDescent="0.25">
      <c r="A348"/>
      <c r="B348"/>
      <c r="C348"/>
    </row>
    <row r="349" spans="1:3" ht="20.100000000000001" customHeight="1" x14ac:dyDescent="0.25">
      <c r="A349"/>
      <c r="B349"/>
      <c r="C349"/>
    </row>
    <row r="350" spans="1:3" ht="20.100000000000001" customHeight="1" x14ac:dyDescent="0.25">
      <c r="A350"/>
      <c r="B350"/>
      <c r="C350"/>
    </row>
    <row r="351" spans="1:3" ht="20.100000000000001" customHeight="1" x14ac:dyDescent="0.25">
      <c r="A351"/>
      <c r="B351"/>
      <c r="C351"/>
    </row>
    <row r="352" spans="1:3" ht="20.100000000000001" customHeight="1" x14ac:dyDescent="0.25">
      <c r="A352"/>
      <c r="B352"/>
      <c r="C352"/>
    </row>
    <row r="353" spans="1:3" ht="20.100000000000001" customHeight="1" x14ac:dyDescent="0.25">
      <c r="A353"/>
      <c r="B353"/>
      <c r="C353"/>
    </row>
    <row r="354" spans="1:3" ht="20.100000000000001" customHeight="1" x14ac:dyDescent="0.25">
      <c r="A354"/>
      <c r="B354"/>
      <c r="C354"/>
    </row>
    <row r="355" spans="1:3" ht="20.100000000000001" customHeight="1" x14ac:dyDescent="0.25">
      <c r="A355"/>
      <c r="B355"/>
      <c r="C355"/>
    </row>
    <row r="356" spans="1:3" ht="20.100000000000001" customHeight="1" x14ac:dyDescent="0.25">
      <c r="A356"/>
      <c r="B356"/>
      <c r="C356"/>
    </row>
    <row r="357" spans="1:3" ht="20.100000000000001" customHeight="1" x14ac:dyDescent="0.25">
      <c r="A357"/>
      <c r="B357"/>
      <c r="C357"/>
    </row>
    <row r="358" spans="1:3" ht="20.100000000000001" customHeight="1" x14ac:dyDescent="0.25">
      <c r="A358"/>
      <c r="B358"/>
      <c r="C358"/>
    </row>
    <row r="359" spans="1:3" ht="20.100000000000001" customHeight="1" x14ac:dyDescent="0.25">
      <c r="A359"/>
      <c r="B359"/>
      <c r="C359"/>
    </row>
    <row r="360" spans="1:3" ht="20.100000000000001" customHeight="1" x14ac:dyDescent="0.25">
      <c r="A360"/>
      <c r="B360"/>
      <c r="C360"/>
    </row>
    <row r="361" spans="1:3" ht="20.100000000000001" customHeight="1" x14ac:dyDescent="0.25">
      <c r="A361"/>
      <c r="B361"/>
      <c r="C361"/>
    </row>
    <row r="362" spans="1:3" ht="20.100000000000001" customHeight="1" x14ac:dyDescent="0.25">
      <c r="A362"/>
      <c r="B362"/>
      <c r="C362"/>
    </row>
    <row r="363" spans="1:3" ht="20.100000000000001" customHeight="1" x14ac:dyDescent="0.25">
      <c r="A363"/>
      <c r="B363"/>
      <c r="C363"/>
    </row>
    <row r="364" spans="1:3" ht="20.100000000000001" customHeight="1" x14ac:dyDescent="0.25">
      <c r="A364"/>
      <c r="B364"/>
      <c r="C364"/>
    </row>
    <row r="365" spans="1:3" ht="20.100000000000001" customHeight="1" x14ac:dyDescent="0.25">
      <c r="A365"/>
      <c r="B365"/>
      <c r="C365"/>
    </row>
    <row r="366" spans="1:3" ht="20.100000000000001" customHeight="1" x14ac:dyDescent="0.25">
      <c r="A366"/>
      <c r="B366"/>
      <c r="C366"/>
    </row>
    <row r="367" spans="1:3" ht="20.100000000000001" customHeight="1" x14ac:dyDescent="0.25">
      <c r="A367"/>
      <c r="B367"/>
      <c r="C367"/>
    </row>
    <row r="368" spans="1:3" ht="20.100000000000001" customHeight="1" x14ac:dyDescent="0.25">
      <c r="A368"/>
      <c r="B368"/>
      <c r="C368"/>
    </row>
    <row r="369" spans="1:3" ht="20.100000000000001" customHeight="1" x14ac:dyDescent="0.25">
      <c r="A369"/>
      <c r="B369"/>
      <c r="C369"/>
    </row>
    <row r="370" spans="1:3" ht="20.100000000000001" customHeight="1" x14ac:dyDescent="0.25">
      <c r="A370"/>
      <c r="B370"/>
      <c r="C370"/>
    </row>
    <row r="371" spans="1:3" ht="20.100000000000001" customHeight="1" x14ac:dyDescent="0.25">
      <c r="A371"/>
      <c r="B371"/>
      <c r="C371"/>
    </row>
    <row r="372" spans="1:3" ht="20.100000000000001" customHeight="1" x14ac:dyDescent="0.25">
      <c r="A372"/>
      <c r="B372"/>
      <c r="C372"/>
    </row>
    <row r="373" spans="1:3" ht="20.100000000000001" customHeight="1" x14ac:dyDescent="0.25">
      <c r="A373"/>
      <c r="B373"/>
      <c r="C373"/>
    </row>
    <row r="374" spans="1:3" ht="20.100000000000001" customHeight="1" x14ac:dyDescent="0.25">
      <c r="A374"/>
      <c r="B374"/>
      <c r="C374"/>
    </row>
    <row r="375" spans="1:3" ht="20.100000000000001" customHeight="1" x14ac:dyDescent="0.25">
      <c r="A375"/>
      <c r="B375"/>
      <c r="C375"/>
    </row>
    <row r="376" spans="1:3" ht="20.100000000000001" customHeight="1" x14ac:dyDescent="0.25">
      <c r="A376"/>
      <c r="B376"/>
      <c r="C376"/>
    </row>
    <row r="377" spans="1:3" ht="20.100000000000001" customHeight="1" x14ac:dyDescent="0.25">
      <c r="A377"/>
      <c r="B377"/>
      <c r="C377"/>
    </row>
    <row r="378" spans="1:3" ht="20.100000000000001" customHeight="1" x14ac:dyDescent="0.25">
      <c r="A378"/>
      <c r="B378"/>
      <c r="C378"/>
    </row>
    <row r="379" spans="1:3" ht="20.100000000000001" customHeight="1" x14ac:dyDescent="0.25">
      <c r="A379"/>
      <c r="B379"/>
      <c r="C379"/>
    </row>
    <row r="380" spans="1:3" ht="20.100000000000001" customHeight="1" x14ac:dyDescent="0.25">
      <c r="A380"/>
      <c r="B380"/>
      <c r="C380"/>
    </row>
    <row r="381" spans="1:3" ht="20.100000000000001" customHeight="1" x14ac:dyDescent="0.25">
      <c r="A381"/>
      <c r="B381"/>
      <c r="C381"/>
    </row>
    <row r="382" spans="1:3" ht="20.100000000000001" customHeight="1" x14ac:dyDescent="0.25">
      <c r="A382"/>
      <c r="B382"/>
      <c r="C382"/>
    </row>
    <row r="383" spans="1:3" ht="20.100000000000001" customHeight="1" x14ac:dyDescent="0.25">
      <c r="A383"/>
      <c r="B383"/>
      <c r="C383"/>
    </row>
    <row r="384" spans="1:3" ht="20.100000000000001" customHeight="1" x14ac:dyDescent="0.25">
      <c r="A384"/>
      <c r="B384"/>
      <c r="C384"/>
    </row>
    <row r="385" spans="1:3" ht="20.100000000000001" customHeight="1" x14ac:dyDescent="0.25">
      <c r="A385"/>
      <c r="B385"/>
      <c r="C385"/>
    </row>
    <row r="386" spans="1:3" ht="20.100000000000001" customHeight="1" x14ac:dyDescent="0.25">
      <c r="A386"/>
      <c r="B386"/>
      <c r="C386"/>
    </row>
    <row r="387" spans="1:3" ht="20.100000000000001" customHeight="1" x14ac:dyDescent="0.25">
      <c r="A387"/>
      <c r="B387"/>
      <c r="C387"/>
    </row>
    <row r="388" spans="1:3" ht="20.100000000000001" customHeight="1" x14ac:dyDescent="0.25">
      <c r="A388"/>
      <c r="B388"/>
      <c r="C388"/>
    </row>
    <row r="389" spans="1:3" ht="20.100000000000001" customHeight="1" x14ac:dyDescent="0.25">
      <c r="A389"/>
      <c r="B389"/>
      <c r="C389"/>
    </row>
    <row r="390" spans="1:3" ht="20.100000000000001" customHeight="1" x14ac:dyDescent="0.25">
      <c r="A390"/>
      <c r="B390"/>
      <c r="C390"/>
    </row>
    <row r="391" spans="1:3" ht="20.100000000000001" customHeight="1" x14ac:dyDescent="0.25">
      <c r="A391"/>
      <c r="B391"/>
      <c r="C391"/>
    </row>
    <row r="392" spans="1:3" ht="20.100000000000001" customHeight="1" x14ac:dyDescent="0.25">
      <c r="A392"/>
      <c r="B392"/>
      <c r="C392"/>
    </row>
    <row r="393" spans="1:3" ht="20.100000000000001" customHeight="1" x14ac:dyDescent="0.25">
      <c r="A393"/>
      <c r="B393"/>
      <c r="C393"/>
    </row>
    <row r="394" spans="1:3" ht="20.100000000000001" customHeight="1" x14ac:dyDescent="0.25">
      <c r="A394"/>
      <c r="B394"/>
      <c r="C394"/>
    </row>
    <row r="395" spans="1:3" ht="20.100000000000001" customHeight="1" x14ac:dyDescent="0.25">
      <c r="A395"/>
      <c r="B395"/>
      <c r="C395"/>
    </row>
    <row r="396" spans="1:3" ht="20.100000000000001" customHeight="1" x14ac:dyDescent="0.25">
      <c r="A396"/>
      <c r="B396"/>
      <c r="C396"/>
    </row>
    <row r="397" spans="1:3" ht="20.100000000000001" customHeight="1" x14ac:dyDescent="0.25">
      <c r="A397"/>
      <c r="B397"/>
      <c r="C397"/>
    </row>
    <row r="398" spans="1:3" ht="20.100000000000001" customHeight="1" x14ac:dyDescent="0.25">
      <c r="A398"/>
      <c r="B398"/>
      <c r="C398"/>
    </row>
    <row r="399" spans="1:3" ht="20.100000000000001" customHeight="1" x14ac:dyDescent="0.25">
      <c r="A399"/>
      <c r="B399"/>
      <c r="C399"/>
    </row>
    <row r="400" spans="1:3" ht="20.100000000000001" customHeight="1" x14ac:dyDescent="0.25">
      <c r="A400"/>
      <c r="B400"/>
      <c r="C400"/>
    </row>
    <row r="401" spans="1:3" ht="20.100000000000001" customHeight="1" x14ac:dyDescent="0.25">
      <c r="A401"/>
      <c r="B401"/>
      <c r="C401"/>
    </row>
    <row r="402" spans="1:3" ht="20.100000000000001" customHeight="1" x14ac:dyDescent="0.25">
      <c r="A402"/>
      <c r="B402"/>
      <c r="C402"/>
    </row>
    <row r="403" spans="1:3" ht="20.100000000000001" customHeight="1" x14ac:dyDescent="0.25">
      <c r="A403"/>
      <c r="B403"/>
      <c r="C403"/>
    </row>
    <row r="404" spans="1:3" ht="20.100000000000001" customHeight="1" x14ac:dyDescent="0.25">
      <c r="A404"/>
      <c r="B404"/>
      <c r="C404"/>
    </row>
    <row r="405" spans="1:3" ht="20.100000000000001" customHeight="1" x14ac:dyDescent="0.25">
      <c r="A405"/>
      <c r="B405"/>
      <c r="C405"/>
    </row>
    <row r="406" spans="1:3" ht="20.100000000000001" customHeight="1" x14ac:dyDescent="0.25">
      <c r="A406"/>
      <c r="B406"/>
      <c r="C406"/>
    </row>
    <row r="407" spans="1:3" ht="20.100000000000001" customHeight="1" x14ac:dyDescent="0.25">
      <c r="A407"/>
      <c r="B407"/>
      <c r="C407"/>
    </row>
    <row r="408" spans="1:3" ht="20.100000000000001" customHeight="1" x14ac:dyDescent="0.25">
      <c r="A408"/>
      <c r="B408"/>
      <c r="C408"/>
    </row>
    <row r="409" spans="1:3" ht="20.100000000000001" customHeight="1" x14ac:dyDescent="0.25">
      <c r="A409"/>
      <c r="B409"/>
      <c r="C409"/>
    </row>
    <row r="410" spans="1:3" ht="20.100000000000001" customHeight="1" x14ac:dyDescent="0.25">
      <c r="A410"/>
      <c r="B410"/>
      <c r="C410"/>
    </row>
    <row r="411" spans="1:3" ht="20.100000000000001" customHeight="1" x14ac:dyDescent="0.25">
      <c r="A411"/>
      <c r="B411"/>
      <c r="C411"/>
    </row>
    <row r="412" spans="1:3" ht="20.100000000000001" customHeight="1" x14ac:dyDescent="0.25">
      <c r="A412"/>
      <c r="B412"/>
      <c r="C412"/>
    </row>
    <row r="413" spans="1:3" ht="20.100000000000001" customHeight="1" x14ac:dyDescent="0.25">
      <c r="A413"/>
      <c r="B413"/>
      <c r="C413"/>
    </row>
    <row r="414" spans="1:3" ht="20.100000000000001" customHeight="1" x14ac:dyDescent="0.25">
      <c r="A414"/>
      <c r="B414"/>
      <c r="C414"/>
    </row>
    <row r="415" spans="1:3" ht="20.100000000000001" customHeight="1" x14ac:dyDescent="0.25">
      <c r="A415"/>
      <c r="B415"/>
      <c r="C415"/>
    </row>
    <row r="416" spans="1:3" ht="20.100000000000001" customHeight="1" x14ac:dyDescent="0.25">
      <c r="A416"/>
      <c r="B416"/>
      <c r="C416"/>
    </row>
    <row r="417" spans="1:3" ht="20.100000000000001" customHeight="1" x14ac:dyDescent="0.25">
      <c r="A417"/>
      <c r="B417"/>
      <c r="C417"/>
    </row>
    <row r="418" spans="1:3" ht="20.100000000000001" customHeight="1" x14ac:dyDescent="0.25">
      <c r="A418"/>
      <c r="B418"/>
      <c r="C418"/>
    </row>
    <row r="419" spans="1:3" ht="20.100000000000001" customHeight="1" x14ac:dyDescent="0.25">
      <c r="A419"/>
      <c r="B419"/>
      <c r="C419"/>
    </row>
    <row r="420" spans="1:3" ht="20.100000000000001" customHeight="1" x14ac:dyDescent="0.25">
      <c r="A420"/>
      <c r="B420"/>
      <c r="C420"/>
    </row>
    <row r="421" spans="1:3" ht="20.100000000000001" customHeight="1" x14ac:dyDescent="0.25">
      <c r="A421"/>
      <c r="B421"/>
      <c r="C421"/>
    </row>
    <row r="422" spans="1:3" ht="20.100000000000001" customHeight="1" x14ac:dyDescent="0.25">
      <c r="A422"/>
      <c r="B422"/>
      <c r="C422"/>
    </row>
    <row r="423" spans="1:3" ht="20.100000000000001" customHeight="1" x14ac:dyDescent="0.25">
      <c r="A423"/>
      <c r="B423"/>
      <c r="C423"/>
    </row>
    <row r="424" spans="1:3" ht="20.100000000000001" customHeight="1" x14ac:dyDescent="0.25">
      <c r="A424"/>
      <c r="B424"/>
      <c r="C424"/>
    </row>
    <row r="425" spans="1:3" ht="20.100000000000001" customHeight="1" x14ac:dyDescent="0.25">
      <c r="A425"/>
      <c r="B425"/>
      <c r="C425"/>
    </row>
    <row r="426" spans="1:3" ht="20.100000000000001" customHeight="1" x14ac:dyDescent="0.25">
      <c r="A426"/>
      <c r="B426"/>
      <c r="C426"/>
    </row>
    <row r="427" spans="1:3" ht="20.100000000000001" customHeight="1" x14ac:dyDescent="0.25">
      <c r="A427"/>
      <c r="B427"/>
      <c r="C427"/>
    </row>
    <row r="428" spans="1:3" ht="20.100000000000001" customHeight="1" x14ac:dyDescent="0.25">
      <c r="A428"/>
      <c r="B428"/>
      <c r="C428"/>
    </row>
    <row r="429" spans="1:3" ht="20.100000000000001" customHeight="1" x14ac:dyDescent="0.25">
      <c r="A429"/>
      <c r="B429"/>
      <c r="C429"/>
    </row>
    <row r="430" spans="1:3" ht="20.100000000000001" customHeight="1" x14ac:dyDescent="0.25">
      <c r="A430"/>
      <c r="B430"/>
      <c r="C430"/>
    </row>
    <row r="431" spans="1:3" ht="20.100000000000001" customHeight="1" x14ac:dyDescent="0.25">
      <c r="A431"/>
      <c r="B431"/>
      <c r="C431"/>
    </row>
    <row r="432" spans="1:3" ht="20.100000000000001" customHeight="1" x14ac:dyDescent="0.25">
      <c r="A432"/>
      <c r="B432"/>
      <c r="C432"/>
    </row>
    <row r="433" spans="1:3" ht="20.100000000000001" customHeight="1" x14ac:dyDescent="0.25">
      <c r="A433"/>
      <c r="B433"/>
      <c r="C433"/>
    </row>
    <row r="434" spans="1:3" ht="20.100000000000001" customHeight="1" x14ac:dyDescent="0.25">
      <c r="A434"/>
      <c r="B434"/>
      <c r="C434"/>
    </row>
    <row r="435" spans="1:3" ht="20.100000000000001" customHeight="1" x14ac:dyDescent="0.25">
      <c r="A435"/>
      <c r="B435"/>
      <c r="C435"/>
    </row>
    <row r="436" spans="1:3" ht="20.100000000000001" customHeight="1" x14ac:dyDescent="0.25">
      <c r="A436"/>
      <c r="B436"/>
      <c r="C436"/>
    </row>
    <row r="437" spans="1:3" ht="20.100000000000001" customHeight="1" x14ac:dyDescent="0.25">
      <c r="A437"/>
      <c r="B437"/>
      <c r="C437"/>
    </row>
    <row r="438" spans="1:3" ht="20.100000000000001" customHeight="1" x14ac:dyDescent="0.25">
      <c r="A438"/>
      <c r="B438"/>
      <c r="C438"/>
    </row>
    <row r="439" spans="1:3" ht="20.100000000000001" customHeight="1" x14ac:dyDescent="0.25">
      <c r="A439"/>
      <c r="B439"/>
      <c r="C439"/>
    </row>
    <row r="440" spans="1:3" ht="20.100000000000001" customHeight="1" x14ac:dyDescent="0.25">
      <c r="A440"/>
      <c r="B440"/>
      <c r="C440"/>
    </row>
    <row r="441" spans="1:3" ht="20.100000000000001" customHeight="1" x14ac:dyDescent="0.25">
      <c r="A441"/>
      <c r="B441"/>
      <c r="C441"/>
    </row>
    <row r="442" spans="1:3" ht="20.100000000000001" customHeight="1" x14ac:dyDescent="0.25">
      <c r="A442"/>
      <c r="B442"/>
      <c r="C442"/>
    </row>
    <row r="443" spans="1:3" ht="20.100000000000001" customHeight="1" x14ac:dyDescent="0.25">
      <c r="A443"/>
      <c r="B443"/>
      <c r="C443"/>
    </row>
    <row r="444" spans="1:3" ht="20.100000000000001" customHeight="1" x14ac:dyDescent="0.25">
      <c r="A444"/>
      <c r="B444"/>
      <c r="C444"/>
    </row>
    <row r="445" spans="1:3" ht="20.100000000000001" customHeight="1" x14ac:dyDescent="0.25">
      <c r="A445"/>
      <c r="B445"/>
      <c r="C445"/>
    </row>
    <row r="446" spans="1:3" ht="20.100000000000001" customHeight="1" x14ac:dyDescent="0.25">
      <c r="A446"/>
      <c r="B446"/>
      <c r="C446"/>
    </row>
    <row r="447" spans="1:3" ht="20.100000000000001" customHeight="1" x14ac:dyDescent="0.25">
      <c r="A447"/>
      <c r="B447"/>
      <c r="C447"/>
    </row>
    <row r="448" spans="1:3" ht="20.100000000000001" customHeight="1" x14ac:dyDescent="0.25">
      <c r="A448"/>
      <c r="B448"/>
      <c r="C448"/>
    </row>
    <row r="449" spans="1:3" ht="20.100000000000001" customHeight="1" x14ac:dyDescent="0.25">
      <c r="A449"/>
      <c r="B449"/>
      <c r="C449"/>
    </row>
    <row r="450" spans="1:3" ht="20.100000000000001" customHeight="1" x14ac:dyDescent="0.25">
      <c r="A450"/>
      <c r="B450"/>
      <c r="C450"/>
    </row>
    <row r="451" spans="1:3" ht="20.100000000000001" customHeight="1" x14ac:dyDescent="0.25">
      <c r="A451"/>
      <c r="B451"/>
      <c r="C451"/>
    </row>
    <row r="452" spans="1:3" ht="20.100000000000001" customHeight="1" x14ac:dyDescent="0.25">
      <c r="A452"/>
      <c r="B452"/>
      <c r="C452"/>
    </row>
    <row r="453" spans="1:3" ht="20.100000000000001" customHeight="1" x14ac:dyDescent="0.25">
      <c r="A453"/>
      <c r="B453"/>
      <c r="C453"/>
    </row>
    <row r="454" spans="1:3" ht="20.100000000000001" customHeight="1" x14ac:dyDescent="0.25">
      <c r="A454"/>
      <c r="B454"/>
      <c r="C454"/>
    </row>
    <row r="455" spans="1:3" ht="20.100000000000001" customHeight="1" x14ac:dyDescent="0.25">
      <c r="A455"/>
      <c r="B455"/>
      <c r="C455"/>
    </row>
  </sheetData>
  <mergeCells count="6">
    <mergeCell ref="B39:B40"/>
    <mergeCell ref="B4:B6"/>
    <mergeCell ref="F30:I30"/>
    <mergeCell ref="F28:I28"/>
    <mergeCell ref="F32:I33"/>
    <mergeCell ref="F18:Q20"/>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rintOptions horizontalCentered="1"/>
  <pageMargins left="0.75" right="0.75" top="1" bottom="1" header="0.5" footer="0.5"/>
  <pageSetup scale="57" fitToHeight="2" orientation="portrait" r:id="rId1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N61"/>
  <sheetViews>
    <sheetView zoomScale="66" zoomScaleNormal="66" workbookViewId="0">
      <selection activeCell="B13" sqref="B13"/>
    </sheetView>
  </sheetViews>
  <sheetFormatPr defaultRowHeight="12.75" x14ac:dyDescent="0.2"/>
  <cols>
    <col min="1" max="1" width="1.42578125" style="1155" customWidth="1"/>
    <col min="2" max="2" width="13.5703125" style="1155" customWidth="1"/>
    <col min="3" max="3" width="1.42578125" style="1155"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 min="14" max="14" width="8.5703125" customWidth="1"/>
  </cols>
  <sheetData>
    <row r="1" spans="1:14" ht="15.75" x14ac:dyDescent="0.2">
      <c r="A1" s="1249"/>
      <c r="B1" s="1250" t="s">
        <v>726</v>
      </c>
      <c r="C1" s="1251"/>
      <c r="E1" s="467"/>
      <c r="F1" s="467"/>
      <c r="G1" s="467"/>
      <c r="H1" s="467"/>
      <c r="I1" s="467"/>
      <c r="J1" s="467"/>
      <c r="K1" s="467"/>
      <c r="L1" s="467"/>
      <c r="M1" s="468"/>
    </row>
    <row r="2" spans="1:14" ht="18.75" thickBot="1" x14ac:dyDescent="0.25">
      <c r="A2" s="599"/>
      <c r="B2" s="835"/>
      <c r="C2" s="53"/>
      <c r="E2" s="469"/>
      <c r="F2" s="1626" t="s">
        <v>373</v>
      </c>
      <c r="G2" s="1626"/>
      <c r="H2" s="1626"/>
      <c r="I2" s="1626"/>
      <c r="J2" s="1626"/>
      <c r="K2" s="1626"/>
      <c r="L2" s="1626"/>
      <c r="M2" s="1626"/>
    </row>
    <row r="3" spans="1:14" ht="18.75" thickBot="1" x14ac:dyDescent="0.25">
      <c r="A3" s="599"/>
      <c r="B3" s="369" t="str">
        <f>Title!B3</f>
        <v>Interim</v>
      </c>
      <c r="C3" s="53"/>
      <c r="E3" s="1063"/>
      <c r="F3" s="1627"/>
      <c r="G3" s="1627"/>
      <c r="H3" s="1627"/>
      <c r="I3" s="1627"/>
      <c r="J3" s="1627"/>
      <c r="K3" s="1627"/>
      <c r="L3" s="1627"/>
      <c r="M3" s="1627"/>
    </row>
    <row r="4" spans="1:14" ht="15.75" customHeight="1" x14ac:dyDescent="0.2">
      <c r="A4" s="599"/>
      <c r="B4" s="1270" t="str">
        <f>Title!B4</f>
        <v>R6</v>
      </c>
      <c r="C4" s="53"/>
      <c r="E4" s="1064"/>
      <c r="F4" s="1628" t="s">
        <v>630</v>
      </c>
      <c r="G4" s="1628"/>
      <c r="H4" s="1628"/>
      <c r="I4" s="1628"/>
      <c r="J4" s="1628"/>
      <c r="K4" s="1628"/>
      <c r="L4" s="1628"/>
      <c r="M4" s="1628"/>
    </row>
    <row r="5" spans="1:14" ht="15.75" x14ac:dyDescent="0.2">
      <c r="A5" s="599"/>
      <c r="B5" s="1271"/>
      <c r="C5" s="53"/>
      <c r="E5" s="1196"/>
      <c r="F5" s="1189"/>
      <c r="G5" s="1233" t="s">
        <v>44</v>
      </c>
      <c r="H5" s="1192"/>
      <c r="I5" s="1193"/>
      <c r="J5" s="1193"/>
      <c r="K5" s="1193"/>
      <c r="L5" s="1193"/>
      <c r="M5" s="1195"/>
    </row>
    <row r="6" spans="1:14" ht="16.5" thickBot="1" x14ac:dyDescent="0.25">
      <c r="A6" s="599"/>
      <c r="B6" s="1272"/>
      <c r="C6" s="53"/>
      <c r="E6" s="1196"/>
      <c r="F6" s="1189"/>
      <c r="G6" s="1233" t="s">
        <v>453</v>
      </c>
      <c r="H6" s="1193"/>
      <c r="I6" s="1193"/>
      <c r="J6" s="1193"/>
      <c r="K6" s="1193"/>
      <c r="L6" s="1193"/>
      <c r="M6" s="1195"/>
    </row>
    <row r="7" spans="1:14" ht="13.5" customHeight="1" thickBot="1" x14ac:dyDescent="0.25">
      <c r="A7" s="599"/>
      <c r="B7" s="54"/>
      <c r="C7" s="537"/>
      <c r="E7" s="1629" t="s">
        <v>628</v>
      </c>
      <c r="F7" s="1629"/>
      <c r="G7" s="1629"/>
      <c r="H7" s="1629"/>
      <c r="I7" s="1629"/>
      <c r="J7" s="1629"/>
      <c r="K7" s="1629"/>
      <c r="L7" s="1629"/>
      <c r="M7" s="1629"/>
      <c r="N7" s="1629"/>
    </row>
    <row r="8" spans="1:14" ht="15.75" customHeight="1" x14ac:dyDescent="0.2">
      <c r="A8" s="599"/>
      <c r="B8" s="937" t="s">
        <v>96</v>
      </c>
      <c r="C8" s="496"/>
      <c r="E8" s="1629"/>
      <c r="F8" s="1629"/>
      <c r="G8" s="1629"/>
      <c r="H8" s="1629"/>
      <c r="I8" s="1629"/>
      <c r="J8" s="1629"/>
      <c r="K8" s="1629"/>
      <c r="L8" s="1629"/>
      <c r="M8" s="1629"/>
      <c r="N8" s="1629"/>
    </row>
    <row r="9" spans="1:14" ht="15.75" customHeight="1" x14ac:dyDescent="0.2">
      <c r="A9" s="599"/>
      <c r="B9" s="658" t="s">
        <v>123</v>
      </c>
      <c r="C9" s="496"/>
      <c r="E9" s="1190"/>
      <c r="F9" s="1190"/>
      <c r="G9" s="1198">
        <v>6</v>
      </c>
      <c r="H9" s="1197" t="s">
        <v>0</v>
      </c>
      <c r="I9" s="1198" t="s">
        <v>45</v>
      </c>
      <c r="J9" s="1198" t="s">
        <v>165</v>
      </c>
      <c r="K9" s="1198" t="s">
        <v>1</v>
      </c>
      <c r="L9" s="1199">
        <v>1</v>
      </c>
      <c r="M9" s="1200">
        <v>0.66666666666666663</v>
      </c>
    </row>
    <row r="10" spans="1:14" ht="15.75" x14ac:dyDescent="0.2">
      <c r="A10" s="599"/>
      <c r="B10" s="659"/>
      <c r="C10" s="660"/>
      <c r="E10" s="1191"/>
      <c r="F10" s="1191"/>
      <c r="G10" s="1210">
        <f>G9+1</f>
        <v>7</v>
      </c>
      <c r="H10" s="1201" t="s">
        <v>0</v>
      </c>
      <c r="I10" s="1201" t="s">
        <v>295</v>
      </c>
      <c r="J10" s="1202" t="s">
        <v>165</v>
      </c>
      <c r="K10" s="1202" t="s">
        <v>1</v>
      </c>
      <c r="L10" s="1203">
        <v>1</v>
      </c>
      <c r="M10" s="1234">
        <f t="shared" ref="M10:M17" si="0">M9+TIME(0,L9,0)</f>
        <v>0.66736111111111107</v>
      </c>
    </row>
    <row r="11" spans="1:14" ht="15.75" x14ac:dyDescent="0.2">
      <c r="A11" s="599"/>
      <c r="B11" s="661" t="s">
        <v>375</v>
      </c>
      <c r="C11" s="496"/>
      <c r="E11" s="1194"/>
      <c r="F11" s="1194"/>
      <c r="G11" s="1215">
        <v>3</v>
      </c>
      <c r="H11" s="1205" t="s">
        <v>2</v>
      </c>
      <c r="I11" s="1206" t="s">
        <v>65</v>
      </c>
      <c r="J11" s="1207" t="s">
        <v>165</v>
      </c>
      <c r="K11" s="1198" t="s">
        <v>4</v>
      </c>
      <c r="L11" s="1208">
        <v>3</v>
      </c>
      <c r="M11" s="1209">
        <f t="shared" si="0"/>
        <v>0.66805555555555551</v>
      </c>
    </row>
    <row r="12" spans="1:14" ht="15.75" x14ac:dyDescent="0.2">
      <c r="A12" s="52"/>
      <c r="B12" s="662" t="s">
        <v>376</v>
      </c>
      <c r="C12" s="53"/>
      <c r="E12" s="1191"/>
      <c r="F12" s="1191"/>
      <c r="G12" s="1210">
        <v>4</v>
      </c>
      <c r="H12" s="1201" t="s">
        <v>0</v>
      </c>
      <c r="I12" s="1211" t="s">
        <v>297</v>
      </c>
      <c r="J12" s="1202" t="s">
        <v>165</v>
      </c>
      <c r="K12" s="1202" t="s">
        <v>1</v>
      </c>
      <c r="L12" s="1203">
        <v>3</v>
      </c>
      <c r="M12" s="1204">
        <f t="shared" si="0"/>
        <v>0.67013888888888884</v>
      </c>
    </row>
    <row r="13" spans="1:14" ht="15.75" x14ac:dyDescent="0.2">
      <c r="A13" s="599"/>
      <c r="B13" s="663" t="s">
        <v>149</v>
      </c>
      <c r="C13" s="496"/>
      <c r="E13" s="1194"/>
      <c r="F13" s="1194"/>
      <c r="G13" s="1215">
        <v>4.0999999999999996</v>
      </c>
      <c r="H13" s="1205" t="s">
        <v>0</v>
      </c>
      <c r="I13" s="1212" t="s">
        <v>384</v>
      </c>
      <c r="J13" s="1207" t="s">
        <v>165</v>
      </c>
      <c r="K13" s="1198" t="s">
        <v>1</v>
      </c>
      <c r="L13" s="1208">
        <v>2</v>
      </c>
      <c r="M13" s="1209">
        <f t="shared" si="0"/>
        <v>0.67222222222222217</v>
      </c>
    </row>
    <row r="14" spans="1:14" ht="15.75" x14ac:dyDescent="0.2">
      <c r="A14" s="52"/>
      <c r="B14" s="664" t="s">
        <v>246</v>
      </c>
      <c r="C14" s="496"/>
      <c r="E14" s="1191"/>
      <c r="F14" s="1191"/>
      <c r="G14" s="1213">
        <v>5</v>
      </c>
      <c r="H14" s="1202" t="s">
        <v>31</v>
      </c>
      <c r="I14" s="1202" t="s">
        <v>396</v>
      </c>
      <c r="J14" s="1202" t="s">
        <v>165</v>
      </c>
      <c r="K14" s="1202" t="s">
        <v>1</v>
      </c>
      <c r="L14" s="1203">
        <v>40</v>
      </c>
      <c r="M14" s="1204">
        <f t="shared" si="0"/>
        <v>0.67361111111111105</v>
      </c>
    </row>
    <row r="15" spans="1:14" ht="15.75" x14ac:dyDescent="0.2">
      <c r="A15" s="52"/>
      <c r="B15" s="497" t="s">
        <v>273</v>
      </c>
      <c r="C15" s="496"/>
      <c r="E15" s="1194"/>
      <c r="F15" s="1194"/>
      <c r="G15" s="1214">
        <v>6</v>
      </c>
      <c r="H15" s="1207" t="s">
        <v>41</v>
      </c>
      <c r="I15" s="1206" t="s">
        <v>629</v>
      </c>
      <c r="J15" s="1207" t="s">
        <v>165</v>
      </c>
      <c r="K15" s="1207" t="s">
        <v>4</v>
      </c>
      <c r="L15" s="1208">
        <v>30</v>
      </c>
      <c r="M15" s="1209">
        <f t="shared" si="0"/>
        <v>0.70138888888888884</v>
      </c>
    </row>
    <row r="16" spans="1:14" ht="15.75" x14ac:dyDescent="0.2">
      <c r="A16" s="52"/>
      <c r="B16" s="498" t="s">
        <v>334</v>
      </c>
      <c r="C16" s="499"/>
      <c r="E16" s="1191"/>
      <c r="F16" s="1191"/>
      <c r="G16" s="1213">
        <v>7</v>
      </c>
      <c r="H16" s="1202" t="s">
        <v>2</v>
      </c>
      <c r="I16" s="1211" t="s">
        <v>66</v>
      </c>
      <c r="J16" s="1202" t="s">
        <v>165</v>
      </c>
      <c r="K16" s="1202" t="s">
        <v>4</v>
      </c>
      <c r="L16" s="1203">
        <v>40</v>
      </c>
      <c r="M16" s="1204">
        <f t="shared" si="0"/>
        <v>0.72222222222222221</v>
      </c>
    </row>
    <row r="17" spans="1:14" ht="12.75" customHeight="1" x14ac:dyDescent="0.2">
      <c r="A17" s="52"/>
      <c r="B17" s="54"/>
      <c r="C17" s="458"/>
      <c r="E17" s="1194"/>
      <c r="F17" s="1194"/>
      <c r="G17" s="1214">
        <v>8</v>
      </c>
      <c r="H17" s="1215" t="s">
        <v>48</v>
      </c>
      <c r="I17" s="1207" t="s">
        <v>168</v>
      </c>
      <c r="J17" s="1207"/>
      <c r="K17" s="1207"/>
      <c r="L17" s="1208"/>
      <c r="M17" s="1209">
        <f t="shared" si="0"/>
        <v>0.75</v>
      </c>
    </row>
    <row r="18" spans="1:14" ht="15.75" customHeight="1" x14ac:dyDescent="0.2">
      <c r="A18" s="52"/>
      <c r="B18" s="54"/>
      <c r="C18" s="53"/>
      <c r="E18" s="1191"/>
      <c r="F18" s="1191"/>
      <c r="G18" s="1213"/>
      <c r="H18" s="1202"/>
      <c r="I18" s="1202"/>
      <c r="J18" s="1202"/>
      <c r="K18" s="1202"/>
      <c r="L18" s="1203"/>
      <c r="M18" s="1204"/>
    </row>
    <row r="19" spans="1:14" ht="15.75" x14ac:dyDescent="0.2">
      <c r="A19" s="599"/>
      <c r="B19" s="897" t="s">
        <v>377</v>
      </c>
      <c r="C19" s="496"/>
      <c r="E19" s="1216"/>
      <c r="F19" s="1217"/>
      <c r="G19" s="1218" t="s">
        <v>7</v>
      </c>
      <c r="H19" s="1218"/>
      <c r="I19" s="1219" t="s">
        <v>308</v>
      </c>
      <c r="J19" s="1220"/>
      <c r="K19" s="1220"/>
      <c r="L19" s="1220"/>
      <c r="M19" s="1221"/>
    </row>
    <row r="20" spans="1:14" ht="15.75" x14ac:dyDescent="0.2">
      <c r="A20" s="52"/>
      <c r="B20" s="662" t="s">
        <v>378</v>
      </c>
      <c r="C20" s="53"/>
      <c r="E20" s="1222"/>
      <c r="F20" s="1223"/>
      <c r="G20" s="1224"/>
      <c r="H20" s="1224"/>
      <c r="I20" s="1224" t="s">
        <v>309</v>
      </c>
      <c r="J20" s="1225"/>
      <c r="K20" s="1225"/>
      <c r="L20" s="1225"/>
      <c r="M20" s="1226"/>
    </row>
    <row r="21" spans="1:14" ht="15.75" x14ac:dyDescent="0.2">
      <c r="A21" s="599"/>
      <c r="B21" s="938" t="s">
        <v>413</v>
      </c>
      <c r="C21" s="496"/>
      <c r="E21" s="1216"/>
      <c r="F21" s="1227"/>
      <c r="G21" s="1228"/>
      <c r="H21" s="1228"/>
      <c r="I21" s="1219"/>
      <c r="J21" s="1220"/>
      <c r="K21" s="1220"/>
      <c r="L21" s="1220"/>
      <c r="M21" s="1221"/>
    </row>
    <row r="22" spans="1:14" ht="15.75" x14ac:dyDescent="0.25">
      <c r="A22" s="52"/>
      <c r="B22" s="898" t="s">
        <v>333</v>
      </c>
      <c r="C22" s="496"/>
      <c r="E22" s="465"/>
      <c r="F22" s="465"/>
      <c r="G22" s="1229"/>
      <c r="H22" s="1229"/>
      <c r="I22" s="1224" t="s">
        <v>292</v>
      </c>
      <c r="J22" s="1225"/>
      <c r="K22" s="1225"/>
      <c r="L22" s="1225"/>
      <c r="M22" s="1226"/>
    </row>
    <row r="23" spans="1:14" ht="15.75" x14ac:dyDescent="0.25">
      <c r="A23" s="52"/>
      <c r="B23" s="939" t="s">
        <v>523</v>
      </c>
      <c r="C23" s="496"/>
      <c r="E23" s="466"/>
      <c r="F23" s="466"/>
      <c r="G23" s="1228"/>
      <c r="H23" s="1228"/>
      <c r="I23" s="1219" t="s">
        <v>293</v>
      </c>
      <c r="J23" s="1220"/>
      <c r="K23" s="1220"/>
      <c r="L23" s="1220"/>
      <c r="M23" s="1221"/>
    </row>
    <row r="24" spans="1:14" ht="18" x14ac:dyDescent="0.25">
      <c r="A24" s="52"/>
      <c r="B24" s="899" t="s">
        <v>349</v>
      </c>
      <c r="C24" s="496"/>
      <c r="E24" s="1225"/>
      <c r="F24" s="1225"/>
      <c r="G24" s="1230"/>
      <c r="H24" s="1225"/>
      <c r="I24" s="1225"/>
      <c r="J24" s="1225"/>
      <c r="K24" s="1225"/>
      <c r="L24" s="1225"/>
      <c r="M24" s="1226"/>
    </row>
    <row r="25" spans="1:14" ht="15.75" x14ac:dyDescent="0.2">
      <c r="A25" s="52"/>
      <c r="B25" s="940" t="s">
        <v>17</v>
      </c>
      <c r="C25" s="496"/>
      <c r="E25" s="1231"/>
      <c r="F25" s="1630"/>
      <c r="G25" s="1630"/>
      <c r="H25" s="1630"/>
      <c r="I25" s="1630"/>
      <c r="J25" s="1630"/>
      <c r="K25" s="1630"/>
      <c r="L25" s="1630"/>
      <c r="M25" s="1630"/>
      <c r="N25" s="1630"/>
    </row>
    <row r="26" spans="1:14" ht="12.75" customHeight="1" x14ac:dyDescent="0.2">
      <c r="A26" s="52"/>
      <c r="B26" s="941" t="s">
        <v>16</v>
      </c>
      <c r="C26" s="496"/>
      <c r="E26" s="1232"/>
      <c r="F26" s="1630"/>
      <c r="G26" s="1630"/>
      <c r="H26" s="1630"/>
      <c r="I26" s="1630"/>
      <c r="J26" s="1630"/>
      <c r="K26" s="1630"/>
      <c r="L26" s="1630"/>
      <c r="M26" s="1630"/>
      <c r="N26" s="1630"/>
    </row>
    <row r="27" spans="1:14" ht="15.75" x14ac:dyDescent="0.2">
      <c r="A27" s="52"/>
      <c r="B27" s="942" t="s">
        <v>478</v>
      </c>
      <c r="C27" s="496"/>
      <c r="E27" s="1155"/>
      <c r="F27" s="1155"/>
      <c r="G27" s="1155"/>
      <c r="H27" s="1155"/>
      <c r="I27" s="1155"/>
      <c r="J27" s="1155"/>
      <c r="K27" s="1155"/>
      <c r="L27" s="1155"/>
      <c r="M27" s="1155"/>
      <c r="N27" s="1155"/>
    </row>
    <row r="28" spans="1:14" ht="15.75" x14ac:dyDescent="0.2">
      <c r="A28" s="52"/>
      <c r="B28" s="1146" t="s">
        <v>524</v>
      </c>
      <c r="C28" s="53"/>
      <c r="E28" s="1155"/>
      <c r="F28" s="1155"/>
      <c r="G28" s="1155"/>
      <c r="H28" s="1155"/>
      <c r="I28" s="1155"/>
      <c r="J28" s="1155"/>
      <c r="K28" s="1155"/>
      <c r="L28" s="1155"/>
      <c r="M28" s="1155"/>
      <c r="N28" s="1155"/>
    </row>
    <row r="29" spans="1:14" ht="15.75" x14ac:dyDescent="0.2">
      <c r="A29" s="599"/>
      <c r="B29" s="945" t="s">
        <v>525</v>
      </c>
      <c r="C29" s="496"/>
      <c r="E29" s="1155"/>
      <c r="F29" s="1155"/>
      <c r="G29" s="1155"/>
      <c r="H29" s="1155"/>
      <c r="I29" s="1155"/>
      <c r="J29" s="1155"/>
      <c r="K29" s="1155"/>
      <c r="L29" s="1155"/>
      <c r="M29" s="1155"/>
      <c r="N29" s="1155"/>
    </row>
    <row r="30" spans="1:14" ht="15.75" x14ac:dyDescent="0.2">
      <c r="A30" s="52"/>
      <c r="B30" s="54"/>
      <c r="C30" s="496"/>
      <c r="E30" s="1155"/>
      <c r="F30" s="1155"/>
      <c r="G30" s="1155"/>
      <c r="H30" s="1155"/>
      <c r="I30" s="1155"/>
      <c r="J30" s="1155"/>
      <c r="K30" s="1155"/>
      <c r="L30" s="1155"/>
      <c r="M30" s="1155"/>
      <c r="N30" s="1155"/>
    </row>
    <row r="31" spans="1:14" ht="15.75" x14ac:dyDescent="0.2">
      <c r="A31" s="52"/>
      <c r="B31" s="54"/>
      <c r="C31" s="496"/>
      <c r="E31" s="1155"/>
      <c r="F31" s="1155"/>
      <c r="G31" s="1155"/>
      <c r="H31" s="1155"/>
      <c r="I31" s="1155"/>
      <c r="J31" s="1155"/>
      <c r="K31" s="1155"/>
      <c r="L31" s="1155"/>
      <c r="M31" s="1155"/>
      <c r="N31" s="1155"/>
    </row>
    <row r="32" spans="1:14" x14ac:dyDescent="0.2">
      <c r="A32" s="52"/>
      <c r="B32" s="54"/>
      <c r="C32" s="53"/>
      <c r="E32" s="1155"/>
      <c r="F32" s="1155"/>
      <c r="G32" s="1155"/>
      <c r="H32" s="1155"/>
      <c r="I32" s="1155"/>
      <c r="J32" s="1155"/>
      <c r="K32" s="1155"/>
      <c r="L32" s="1155"/>
      <c r="M32" s="1155"/>
      <c r="N32" s="1155"/>
    </row>
    <row r="33" spans="1:14" ht="15.75" x14ac:dyDescent="0.2">
      <c r="A33" s="52"/>
      <c r="B33" s="661" t="s">
        <v>379</v>
      </c>
      <c r="C33" s="53"/>
      <c r="E33" s="1155"/>
      <c r="F33" s="1155"/>
      <c r="G33" s="1155"/>
      <c r="H33" s="1155"/>
      <c r="I33" s="1155"/>
      <c r="J33" s="1155"/>
      <c r="K33" s="1155"/>
      <c r="L33" s="1155"/>
      <c r="M33" s="1155"/>
      <c r="N33" s="1155"/>
    </row>
    <row r="34" spans="1:14" ht="15.75" x14ac:dyDescent="0.2">
      <c r="A34" s="52"/>
      <c r="B34" s="662" t="s">
        <v>380</v>
      </c>
      <c r="C34" s="53"/>
      <c r="E34" s="1155"/>
      <c r="F34" s="1155"/>
      <c r="G34" s="1155"/>
      <c r="H34" s="1155"/>
      <c r="I34" s="1155"/>
      <c r="J34" s="1155"/>
      <c r="K34" s="1155"/>
      <c r="L34" s="1155"/>
      <c r="M34" s="1155"/>
      <c r="N34" s="1155"/>
    </row>
    <row r="35" spans="1:14" x14ac:dyDescent="0.2">
      <c r="A35" s="52"/>
      <c r="B35" s="54"/>
      <c r="C35" s="53"/>
      <c r="E35" s="1155"/>
      <c r="F35" s="1155"/>
      <c r="G35" s="1155"/>
      <c r="H35" s="1155"/>
      <c r="I35" s="1155"/>
      <c r="J35" s="1155"/>
      <c r="K35" s="1155"/>
      <c r="L35" s="1155"/>
      <c r="M35" s="1155"/>
      <c r="N35" s="1155"/>
    </row>
    <row r="36" spans="1:14" ht="14.25" customHeight="1" x14ac:dyDescent="0.2">
      <c r="A36" s="599"/>
      <c r="B36" s="54"/>
      <c r="C36" s="496"/>
      <c r="E36" s="1155"/>
      <c r="F36" s="1155"/>
      <c r="G36" s="1155"/>
      <c r="H36" s="1155"/>
      <c r="I36" s="1155"/>
      <c r="J36" s="1155"/>
      <c r="K36" s="1155"/>
      <c r="L36" s="1155"/>
      <c r="M36" s="1155"/>
      <c r="N36" s="1155"/>
    </row>
    <row r="37" spans="1:14" ht="12.75" customHeight="1" x14ac:dyDescent="0.2">
      <c r="A37" s="52"/>
      <c r="B37" s="54"/>
      <c r="C37" s="53"/>
      <c r="E37" s="1155"/>
      <c r="F37" s="1155"/>
      <c r="G37" s="1155"/>
      <c r="H37" s="1155"/>
      <c r="I37" s="1155"/>
      <c r="J37" s="1155"/>
      <c r="K37" s="1155"/>
      <c r="L37" s="1155"/>
      <c r="M37" s="1155"/>
      <c r="N37" s="1155"/>
    </row>
    <row r="38" spans="1:14" ht="12.75" customHeight="1" x14ac:dyDescent="0.2">
      <c r="A38" s="52"/>
      <c r="B38" s="54"/>
      <c r="C38" s="496"/>
      <c r="E38" s="1155"/>
      <c r="F38" s="1155"/>
      <c r="G38" s="1155"/>
      <c r="H38" s="1155"/>
      <c r="I38" s="1155"/>
      <c r="J38" s="1155"/>
      <c r="K38" s="1155"/>
      <c r="L38" s="1155"/>
      <c r="M38" s="1155"/>
      <c r="N38" s="1155"/>
    </row>
    <row r="39" spans="1:14" ht="21" customHeight="1" x14ac:dyDescent="0.2">
      <c r="A39" s="52"/>
      <c r="B39" s="1268" t="s">
        <v>393</v>
      </c>
      <c r="C39" s="496"/>
      <c r="E39" s="1155"/>
      <c r="F39" s="1155"/>
      <c r="G39" s="1155"/>
      <c r="H39" s="1155"/>
      <c r="I39" s="1155"/>
      <c r="J39" s="1155"/>
      <c r="K39" s="1155"/>
      <c r="L39" s="1155"/>
      <c r="M39" s="1155"/>
      <c r="N39" s="1155"/>
    </row>
    <row r="40" spans="1:14" ht="12.75" customHeight="1" x14ac:dyDescent="0.2">
      <c r="A40" s="54"/>
      <c r="B40" s="1269"/>
      <c r="C40" s="54"/>
      <c r="E40" s="1155"/>
      <c r="F40" s="1155"/>
      <c r="G40" s="1155"/>
      <c r="H40" s="1155"/>
      <c r="I40" s="1155"/>
      <c r="J40" s="1155"/>
      <c r="K40" s="1155"/>
      <c r="L40" s="1155"/>
      <c r="M40" s="1155"/>
      <c r="N40" s="1155"/>
    </row>
    <row r="41" spans="1:14" ht="18" x14ac:dyDescent="0.2">
      <c r="A41" s="54"/>
      <c r="B41" s="820" t="s">
        <v>390</v>
      </c>
      <c r="C41" s="54"/>
      <c r="E41" s="1155"/>
      <c r="F41" s="1155"/>
      <c r="G41" s="1155"/>
      <c r="H41" s="1155"/>
      <c r="I41" s="1155"/>
      <c r="J41" s="1155"/>
      <c r="K41" s="1155"/>
      <c r="L41" s="1155"/>
      <c r="M41" s="1155"/>
      <c r="N41" s="1155"/>
    </row>
    <row r="42" spans="1:14" ht="15.75" x14ac:dyDescent="0.2">
      <c r="A42" s="54"/>
      <c r="B42" s="948" t="s">
        <v>348</v>
      </c>
      <c r="C42" s="54"/>
      <c r="E42" s="1155"/>
      <c r="F42" s="1155"/>
      <c r="G42" s="1155"/>
      <c r="H42" s="1155"/>
      <c r="I42" s="1155"/>
      <c r="J42" s="1155"/>
      <c r="K42" s="1155"/>
      <c r="L42" s="1155"/>
      <c r="M42" s="1155"/>
      <c r="N42" s="1155"/>
    </row>
    <row r="43" spans="1:14" ht="13.5" thickBot="1" x14ac:dyDescent="0.25">
      <c r="A43" s="54"/>
      <c r="B43" s="54"/>
      <c r="C43" s="54"/>
      <c r="E43" s="1155"/>
      <c r="F43" s="1155"/>
      <c r="G43" s="1155"/>
      <c r="H43" s="1155"/>
      <c r="I43" s="1155"/>
      <c r="J43" s="1155"/>
      <c r="K43" s="1155"/>
      <c r="L43" s="1155"/>
      <c r="M43" s="1155"/>
      <c r="N43" s="1155"/>
    </row>
    <row r="44" spans="1:14" ht="15" x14ac:dyDescent="0.2">
      <c r="A44" s="52"/>
      <c r="B44" s="587" t="s">
        <v>289</v>
      </c>
      <c r="C44" s="53"/>
      <c r="E44" s="1155"/>
      <c r="F44" s="1155"/>
      <c r="G44" s="1155"/>
      <c r="H44" s="1155"/>
      <c r="I44" s="1155"/>
      <c r="J44" s="1155"/>
      <c r="K44" s="1155"/>
      <c r="L44" s="1155"/>
      <c r="M44" s="1155"/>
      <c r="N44" s="1155"/>
    </row>
    <row r="45" spans="1:14" ht="15" x14ac:dyDescent="0.2">
      <c r="A45" s="52"/>
      <c r="B45" s="588" t="s">
        <v>253</v>
      </c>
      <c r="C45" s="53"/>
      <c r="E45" s="1155"/>
      <c r="F45" s="1155"/>
      <c r="G45" s="1155"/>
      <c r="H45" s="1155"/>
      <c r="I45" s="1155"/>
      <c r="J45" s="1155"/>
      <c r="K45" s="1155"/>
      <c r="L45" s="1155"/>
      <c r="M45" s="1155"/>
      <c r="N45" s="1155"/>
    </row>
    <row r="46" spans="1:14" ht="14.25" x14ac:dyDescent="0.2">
      <c r="A46" s="52"/>
      <c r="B46" s="501" t="s">
        <v>240</v>
      </c>
      <c r="C46" s="500"/>
      <c r="E46" s="1155"/>
      <c r="F46" s="1155"/>
      <c r="G46" s="1155"/>
      <c r="H46" s="1155"/>
      <c r="I46" s="1155"/>
      <c r="J46" s="1155"/>
      <c r="K46" s="1155"/>
      <c r="L46" s="1155"/>
      <c r="M46" s="1155"/>
      <c r="N46" s="1155"/>
    </row>
    <row r="47" spans="1:14" ht="14.25" x14ac:dyDescent="0.2">
      <c r="A47" s="52"/>
      <c r="B47" s="502" t="s">
        <v>97</v>
      </c>
      <c r="C47" s="500"/>
      <c r="E47" s="1155"/>
      <c r="F47" s="1155"/>
      <c r="G47" s="1155"/>
      <c r="H47" s="1155"/>
      <c r="I47" s="1155"/>
      <c r="J47" s="1155"/>
      <c r="K47" s="1155"/>
      <c r="L47" s="1155"/>
      <c r="M47" s="1155"/>
      <c r="N47" s="1155"/>
    </row>
    <row r="48" spans="1:14" ht="14.25" x14ac:dyDescent="0.2">
      <c r="A48" s="52"/>
      <c r="B48" s="503" t="s">
        <v>98</v>
      </c>
      <c r="C48" s="500"/>
      <c r="E48" s="1155"/>
      <c r="F48" s="1155"/>
      <c r="G48" s="1155"/>
      <c r="H48" s="1155"/>
      <c r="I48" s="1155"/>
      <c r="J48" s="1155"/>
      <c r="K48" s="1155"/>
      <c r="L48" s="1155"/>
      <c r="M48" s="1155"/>
      <c r="N48" s="1155"/>
    </row>
    <row r="49" spans="1:14" ht="15.75" x14ac:dyDescent="0.2">
      <c r="A49" s="52"/>
      <c r="B49" s="946" t="s">
        <v>95</v>
      </c>
      <c r="C49" s="500"/>
      <c r="E49" s="1155"/>
      <c r="F49" s="1155"/>
      <c r="G49" s="1155"/>
      <c r="H49" s="1155"/>
      <c r="I49" s="1155"/>
      <c r="J49" s="1155"/>
      <c r="K49" s="1155"/>
      <c r="L49" s="1155"/>
      <c r="M49" s="1155"/>
      <c r="N49" s="1155"/>
    </row>
    <row r="50" spans="1:14" ht="14.25" x14ac:dyDescent="0.2">
      <c r="A50" s="52"/>
      <c r="B50" s="504" t="s">
        <v>249</v>
      </c>
      <c r="C50" s="500"/>
      <c r="E50" s="1155"/>
      <c r="F50" s="1155"/>
      <c r="G50" s="1155"/>
      <c r="H50" s="1155"/>
      <c r="I50" s="1155"/>
      <c r="J50" s="1155"/>
      <c r="K50" s="1155"/>
      <c r="L50" s="1155"/>
      <c r="M50" s="1155"/>
      <c r="N50" s="1155"/>
    </row>
    <row r="51" spans="1:14" ht="14.25" x14ac:dyDescent="0.2">
      <c r="A51" s="52"/>
      <c r="B51" s="504" t="s">
        <v>250</v>
      </c>
      <c r="C51" s="500"/>
      <c r="E51" s="1155"/>
      <c r="F51" s="1155"/>
      <c r="G51" s="1155"/>
      <c r="H51" s="1155"/>
      <c r="I51" s="1155"/>
      <c r="J51" s="1155"/>
      <c r="K51" s="1155"/>
      <c r="L51" s="1155"/>
      <c r="M51" s="1155"/>
      <c r="N51" s="1155"/>
    </row>
    <row r="52" spans="1:14" ht="14.25" x14ac:dyDescent="0.2">
      <c r="A52" s="52"/>
      <c r="B52" s="504" t="s">
        <v>127</v>
      </c>
      <c r="C52" s="500"/>
      <c r="E52" s="1155"/>
      <c r="F52" s="1155"/>
      <c r="G52" s="1155"/>
      <c r="H52" s="1155"/>
      <c r="I52" s="1155"/>
      <c r="J52" s="1155"/>
      <c r="K52" s="1155"/>
      <c r="L52" s="1155"/>
      <c r="M52" s="1155"/>
      <c r="N52" s="1155"/>
    </row>
    <row r="53" spans="1:14" ht="14.25" x14ac:dyDescent="0.2">
      <c r="A53" s="52"/>
      <c r="B53" s="504" t="s">
        <v>255</v>
      </c>
      <c r="C53" s="500"/>
      <c r="E53" s="1155"/>
      <c r="F53" s="1155"/>
      <c r="G53" s="1155"/>
      <c r="H53" s="1155"/>
      <c r="I53" s="1155"/>
      <c r="J53" s="1155"/>
      <c r="K53" s="1155"/>
      <c r="L53" s="1155"/>
      <c r="M53" s="1155"/>
      <c r="N53" s="1155"/>
    </row>
    <row r="54" spans="1:14" ht="14.25" x14ac:dyDescent="0.2">
      <c r="A54" s="52"/>
      <c r="B54" s="504" t="s">
        <v>251</v>
      </c>
      <c r="C54" s="500"/>
      <c r="E54" s="1155"/>
      <c r="F54" s="1155"/>
      <c r="G54" s="1155"/>
      <c r="H54" s="1155"/>
      <c r="I54" s="1155"/>
      <c r="J54" s="1155"/>
      <c r="K54" s="1155"/>
      <c r="L54" s="1155"/>
      <c r="M54" s="1155"/>
      <c r="N54" s="1155"/>
    </row>
    <row r="55" spans="1:14" ht="14.25" x14ac:dyDescent="0.2">
      <c r="A55" s="52"/>
      <c r="B55" s="1154" t="s">
        <v>126</v>
      </c>
      <c r="C55" s="500"/>
      <c r="E55" s="1155"/>
      <c r="F55" s="1155"/>
      <c r="G55" s="1155"/>
      <c r="H55" s="1155"/>
      <c r="I55" s="1155"/>
      <c r="J55" s="1155"/>
      <c r="K55" s="1155"/>
      <c r="L55" s="1155"/>
      <c r="M55" s="1155"/>
      <c r="N55" s="1155"/>
    </row>
    <row r="56" spans="1:14" ht="14.25" x14ac:dyDescent="0.2">
      <c r="A56" s="52"/>
      <c r="B56" s="504" t="s">
        <v>252</v>
      </c>
      <c r="C56" s="500"/>
      <c r="E56" s="1155"/>
      <c r="F56" s="1155"/>
      <c r="G56" s="1155"/>
      <c r="H56" s="1155"/>
      <c r="I56" s="1155"/>
      <c r="J56" s="1155"/>
      <c r="K56" s="1155"/>
      <c r="L56" s="1155"/>
      <c r="M56" s="1155"/>
      <c r="N56" s="1155"/>
    </row>
    <row r="57" spans="1:14" ht="14.25" x14ac:dyDescent="0.2">
      <c r="A57" s="52"/>
      <c r="B57" s="665" t="s">
        <v>99</v>
      </c>
      <c r="C57" s="500"/>
    </row>
    <row r="58" spans="1:14" ht="14.25" x14ac:dyDescent="0.2">
      <c r="A58" s="52"/>
      <c r="B58" s="54"/>
      <c r="C58" s="500"/>
    </row>
    <row r="59" spans="1:14" ht="14.25" x14ac:dyDescent="0.2">
      <c r="A59" s="52"/>
      <c r="B59" s="54"/>
      <c r="C59" s="500"/>
    </row>
    <row r="60" spans="1:14" x14ac:dyDescent="0.2">
      <c r="A60" s="52"/>
      <c r="B60" s="54"/>
      <c r="C60" s="53"/>
    </row>
    <row r="61" spans="1:14" ht="15.75" x14ac:dyDescent="0.2">
      <c r="A61" s="1249"/>
      <c r="B61" s="1250" t="s">
        <v>726</v>
      </c>
      <c r="C61" s="1251"/>
    </row>
  </sheetData>
  <mergeCells count="7">
    <mergeCell ref="B39:B40"/>
    <mergeCell ref="F2:M2"/>
    <mergeCell ref="B4:B6"/>
    <mergeCell ref="F3:M3"/>
    <mergeCell ref="F4:M4"/>
    <mergeCell ref="E7:N8"/>
    <mergeCell ref="F25:N26"/>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25" bottom="0.75" header="0.5" footer="0.5"/>
  <pageSetup scale="70" orientation="portrait" r:id="rId1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Q61"/>
  <sheetViews>
    <sheetView zoomScale="75" zoomScaleNormal="75" workbookViewId="0">
      <selection activeCell="B27" sqref="B27"/>
    </sheetView>
  </sheetViews>
  <sheetFormatPr defaultRowHeight="15.75" x14ac:dyDescent="0.2"/>
  <cols>
    <col min="1" max="1" width="1.42578125" style="1155" customWidth="1"/>
    <col min="2" max="2" width="13.5703125" style="1155" customWidth="1"/>
    <col min="3" max="3" width="1.42578125" style="1155" customWidth="1"/>
    <col min="5" max="5" width="1.42578125" style="450" customWidth="1"/>
    <col min="6" max="6" width="3.7109375" style="450" customWidth="1"/>
    <col min="7" max="7" width="5.5703125" style="450" customWidth="1"/>
    <col min="8" max="8" width="8.140625" style="450" customWidth="1"/>
    <col min="9" max="9" width="75.85546875" style="450" customWidth="1"/>
    <col min="10" max="10" width="4.5703125" style="450" customWidth="1"/>
    <col min="11" max="11" width="10.7109375" style="450" customWidth="1"/>
    <col min="12" max="12" width="5" style="450" customWidth="1"/>
    <col min="13" max="13" width="10.85546875" style="452" customWidth="1"/>
  </cols>
  <sheetData>
    <row r="1" spans="1:13" x14ac:dyDescent="0.2">
      <c r="A1" s="1249"/>
      <c r="B1" s="1250" t="s">
        <v>726</v>
      </c>
      <c r="C1" s="1251"/>
      <c r="E1" s="491"/>
      <c r="F1" s="491"/>
      <c r="G1" s="491"/>
      <c r="H1" s="491"/>
      <c r="I1" s="491"/>
      <c r="J1" s="491"/>
      <c r="K1" s="491"/>
      <c r="L1" s="491"/>
      <c r="M1" s="492"/>
    </row>
    <row r="2" spans="1:13" ht="18.75" thickBot="1" x14ac:dyDescent="0.25">
      <c r="A2" s="599"/>
      <c r="B2" s="835"/>
      <c r="C2" s="53"/>
      <c r="E2" s="493"/>
      <c r="F2" s="1631" t="s">
        <v>409</v>
      </c>
      <c r="G2" s="1631"/>
      <c r="H2" s="1631"/>
      <c r="I2" s="1631"/>
      <c r="J2" s="1631"/>
      <c r="K2" s="1631"/>
      <c r="L2" s="1631"/>
      <c r="M2" s="1631"/>
    </row>
    <row r="3" spans="1:13" ht="18.75" thickBot="1" x14ac:dyDescent="0.25">
      <c r="A3" s="599"/>
      <c r="B3" s="369" t="str">
        <f>Title!B3</f>
        <v>Interim</v>
      </c>
      <c r="C3" s="53"/>
      <c r="E3" s="494"/>
      <c r="F3" s="1632" t="s">
        <v>571</v>
      </c>
      <c r="G3" s="1632"/>
      <c r="H3" s="1632"/>
      <c r="I3" s="1632"/>
      <c r="J3" s="1632"/>
      <c r="K3" s="1632"/>
      <c r="L3" s="1632"/>
      <c r="M3" s="1632"/>
    </row>
    <row r="4" spans="1:13" ht="15.6" customHeight="1" x14ac:dyDescent="0.2">
      <c r="A4" s="599"/>
      <c r="B4" s="1270" t="str">
        <f>Title!B4</f>
        <v>R6</v>
      </c>
      <c r="C4" s="53"/>
      <c r="E4" s="495"/>
      <c r="F4" s="1633" t="s">
        <v>391</v>
      </c>
      <c r="G4" s="1633"/>
      <c r="H4" s="1633"/>
      <c r="I4" s="1633"/>
      <c r="J4" s="1633"/>
      <c r="K4" s="1633"/>
      <c r="L4" s="1633"/>
      <c r="M4" s="1633"/>
    </row>
    <row r="5" spans="1:13" x14ac:dyDescent="0.2">
      <c r="A5" s="599"/>
      <c r="B5" s="1271"/>
      <c r="C5" s="53"/>
      <c r="E5" s="652"/>
      <c r="F5" s="653" t="s">
        <v>166</v>
      </c>
      <c r="G5" s="819" t="s">
        <v>392</v>
      </c>
      <c r="H5" s="654"/>
      <c r="I5" s="655"/>
      <c r="J5" s="656"/>
      <c r="K5" s="656"/>
      <c r="L5" s="656"/>
      <c r="M5" s="656"/>
    </row>
    <row r="6" spans="1:13" s="813" customFormat="1" ht="16.5" thickBot="1" x14ac:dyDescent="0.25">
      <c r="A6" s="599"/>
      <c r="B6" s="1272"/>
      <c r="C6" s="53"/>
      <c r="E6" s="652"/>
      <c r="F6" s="653"/>
      <c r="G6" s="819"/>
      <c r="H6" s="654"/>
      <c r="I6" s="655"/>
      <c r="J6" s="656"/>
      <c r="K6" s="656"/>
      <c r="L6" s="656"/>
      <c r="M6" s="656"/>
    </row>
    <row r="7" spans="1:13" s="813" customFormat="1" ht="21" thickBot="1" x14ac:dyDescent="0.25">
      <c r="A7" s="599"/>
      <c r="B7" s="54"/>
      <c r="C7" s="537"/>
      <c r="E7" s="417"/>
      <c r="F7" s="417"/>
      <c r="G7" s="417"/>
      <c r="H7" s="417"/>
      <c r="I7" s="417"/>
      <c r="J7" s="417"/>
      <c r="K7" s="418"/>
      <c r="L7" s="417"/>
      <c r="M7" s="419"/>
    </row>
    <row r="8" spans="1:13" ht="18" x14ac:dyDescent="0.2">
      <c r="A8" s="599"/>
      <c r="B8" s="937" t="s">
        <v>96</v>
      </c>
      <c r="C8" s="496"/>
      <c r="E8" s="1607" t="s">
        <v>631</v>
      </c>
      <c r="F8" s="1608"/>
      <c r="G8" s="1608"/>
      <c r="H8" s="1608"/>
      <c r="I8" s="1608"/>
      <c r="J8" s="1608"/>
      <c r="K8" s="1608"/>
      <c r="L8" s="505"/>
      <c r="M8" s="505"/>
    </row>
    <row r="9" spans="1:13" ht="18" x14ac:dyDescent="0.2">
      <c r="A9" s="599"/>
      <c r="B9" s="658" t="s">
        <v>123</v>
      </c>
      <c r="C9" s="496"/>
      <c r="E9" s="98"/>
      <c r="F9" s="21"/>
      <c r="G9" s="389"/>
      <c r="H9" s="389"/>
      <c r="I9" s="389"/>
      <c r="J9" s="389"/>
      <c r="K9" s="389"/>
      <c r="L9" s="389"/>
      <c r="M9" s="390"/>
    </row>
    <row r="10" spans="1:13" ht="18" x14ac:dyDescent="0.2">
      <c r="A10" s="599"/>
      <c r="B10" s="659"/>
      <c r="C10" s="660"/>
      <c r="G10" s="451"/>
      <c r="I10" s="450" t="s">
        <v>455</v>
      </c>
    </row>
    <row r="11" spans="1:13" ht="18" x14ac:dyDescent="0.2">
      <c r="A11" s="599"/>
      <c r="B11" s="661" t="s">
        <v>375</v>
      </c>
      <c r="C11" s="496"/>
      <c r="G11" s="451"/>
    </row>
    <row r="12" spans="1:13" x14ac:dyDescent="0.2">
      <c r="A12" s="52"/>
      <c r="B12" s="662" t="s">
        <v>376</v>
      </c>
      <c r="C12" s="53"/>
      <c r="F12" s="425"/>
      <c r="G12" s="398"/>
      <c r="H12" s="398"/>
      <c r="I12" s="398" t="s">
        <v>306</v>
      </c>
      <c r="J12" s="420"/>
      <c r="K12" s="420"/>
      <c r="L12" s="420"/>
      <c r="M12" s="422"/>
    </row>
    <row r="13" spans="1:13" x14ac:dyDescent="0.2">
      <c r="A13" s="599"/>
      <c r="B13" s="663" t="s">
        <v>149</v>
      </c>
      <c r="C13" s="496"/>
      <c r="F13" s="426"/>
      <c r="G13" s="19"/>
      <c r="H13" s="19"/>
      <c r="I13" s="391" t="s">
        <v>307</v>
      </c>
      <c r="J13" s="423"/>
      <c r="K13" s="423"/>
      <c r="L13" s="423"/>
      <c r="M13" s="424"/>
    </row>
    <row r="14" spans="1:13" x14ac:dyDescent="0.2">
      <c r="A14" s="52"/>
      <c r="B14" s="664" t="s">
        <v>246</v>
      </c>
      <c r="C14" s="496"/>
      <c r="F14" s="427"/>
      <c r="G14" s="2"/>
      <c r="H14" s="2"/>
      <c r="I14" s="428"/>
      <c r="J14" s="420"/>
      <c r="K14" s="420"/>
      <c r="L14" s="420"/>
      <c r="M14" s="422"/>
    </row>
    <row r="15" spans="1:13" x14ac:dyDescent="0.2">
      <c r="A15" s="52"/>
      <c r="B15" s="497" t="s">
        <v>273</v>
      </c>
      <c r="C15" s="496"/>
      <c r="F15" s="392"/>
      <c r="G15" s="393" t="s">
        <v>164</v>
      </c>
      <c r="H15" s="393"/>
      <c r="I15" s="380" t="s">
        <v>308</v>
      </c>
      <c r="J15" s="423"/>
      <c r="K15" s="423"/>
      <c r="L15" s="423"/>
      <c r="M15" s="424"/>
    </row>
    <row r="16" spans="1:13" x14ac:dyDescent="0.2">
      <c r="A16" s="52"/>
      <c r="B16" s="498" t="s">
        <v>334</v>
      </c>
      <c r="C16" s="499"/>
      <c r="F16" s="429"/>
      <c r="G16" s="24"/>
      <c r="H16" s="24"/>
      <c r="I16" s="24" t="s">
        <v>309</v>
      </c>
      <c r="J16" s="420"/>
      <c r="K16" s="420"/>
      <c r="L16" s="420"/>
      <c r="M16" s="422"/>
    </row>
    <row r="17" spans="1:17" x14ac:dyDescent="0.2">
      <c r="A17" s="52"/>
      <c r="B17" s="54"/>
      <c r="C17" s="458"/>
      <c r="F17" s="394"/>
      <c r="G17" s="379"/>
      <c r="H17" s="380"/>
      <c r="I17" s="380"/>
      <c r="J17" s="423"/>
      <c r="K17" s="423"/>
      <c r="L17" s="423"/>
      <c r="M17" s="424"/>
    </row>
    <row r="18" spans="1:17" x14ac:dyDescent="0.2">
      <c r="A18" s="52"/>
      <c r="B18" s="54"/>
      <c r="C18" s="53"/>
      <c r="F18" s="376"/>
      <c r="G18" s="377"/>
      <c r="H18" s="24"/>
      <c r="I18" s="24" t="s">
        <v>292</v>
      </c>
      <c r="J18" s="420"/>
      <c r="K18" s="420"/>
      <c r="L18" s="420"/>
      <c r="M18" s="422"/>
    </row>
    <row r="19" spans="1:17" x14ac:dyDescent="0.2">
      <c r="A19" s="599"/>
      <c r="B19" s="897" t="s">
        <v>377</v>
      </c>
      <c r="C19" s="496"/>
      <c r="F19" s="378"/>
      <c r="G19" s="379"/>
      <c r="H19" s="380"/>
      <c r="I19" s="380" t="s">
        <v>293</v>
      </c>
      <c r="J19" s="423"/>
      <c r="K19" s="423"/>
      <c r="L19" s="423"/>
      <c r="M19" s="424"/>
    </row>
    <row r="20" spans="1:17" ht="18" x14ac:dyDescent="0.2">
      <c r="A20" s="52"/>
      <c r="B20" s="662" t="s">
        <v>378</v>
      </c>
      <c r="C20" s="53"/>
      <c r="F20" s="420"/>
      <c r="G20" s="421"/>
      <c r="H20" s="420"/>
      <c r="I20" s="420"/>
      <c r="J20" s="420"/>
      <c r="K20" s="420"/>
      <c r="L20" s="420"/>
      <c r="M20" s="422"/>
      <c r="Q20" s="651"/>
    </row>
    <row r="21" spans="1:17" x14ac:dyDescent="0.2">
      <c r="A21" s="599"/>
      <c r="B21" s="938" t="s">
        <v>413</v>
      </c>
      <c r="C21" s="496"/>
      <c r="F21" s="430"/>
      <c r="G21" s="431"/>
      <c r="H21" s="432"/>
      <c r="I21" s="433"/>
      <c r="J21" s="432"/>
      <c r="K21" s="432"/>
      <c r="L21" s="434"/>
      <c r="M21" s="435"/>
    </row>
    <row r="22" spans="1:17" ht="18" x14ac:dyDescent="0.25">
      <c r="A22" s="52"/>
      <c r="B22" s="898" t="s">
        <v>333</v>
      </c>
      <c r="C22" s="496"/>
      <c r="F22" s="505"/>
      <c r="G22" s="506"/>
      <c r="H22" s="506"/>
      <c r="I22" s="506"/>
      <c r="J22" s="506"/>
      <c r="K22" s="506"/>
      <c r="L22" s="506"/>
      <c r="M22" s="506"/>
    </row>
    <row r="23" spans="1:17" x14ac:dyDescent="0.25">
      <c r="A23" s="52"/>
      <c r="B23" s="939" t="s">
        <v>523</v>
      </c>
      <c r="C23" s="496"/>
      <c r="F23"/>
      <c r="G23"/>
      <c r="H23" s="590"/>
      <c r="I23"/>
      <c r="J23"/>
      <c r="K23"/>
      <c r="L23"/>
      <c r="M23"/>
    </row>
    <row r="24" spans="1:17" x14ac:dyDescent="0.25">
      <c r="A24" s="52"/>
      <c r="B24" s="899" t="s">
        <v>349</v>
      </c>
      <c r="C24" s="496"/>
    </row>
    <row r="25" spans="1:17" x14ac:dyDescent="0.2">
      <c r="A25" s="52"/>
      <c r="B25" s="940" t="s">
        <v>17</v>
      </c>
      <c r="C25" s="496"/>
    </row>
    <row r="26" spans="1:17" x14ac:dyDescent="0.2">
      <c r="A26" s="52"/>
      <c r="B26" s="941" t="s">
        <v>16</v>
      </c>
      <c r="C26" s="496"/>
    </row>
    <row r="27" spans="1:17" x14ac:dyDescent="0.2">
      <c r="A27" s="52"/>
      <c r="B27" s="942" t="s">
        <v>478</v>
      </c>
      <c r="C27" s="496"/>
    </row>
    <row r="28" spans="1:17" x14ac:dyDescent="0.2">
      <c r="A28" s="52"/>
      <c r="B28" s="1146" t="s">
        <v>524</v>
      </c>
      <c r="C28" s="53"/>
    </row>
    <row r="29" spans="1:17" x14ac:dyDescent="0.2">
      <c r="A29" s="599"/>
      <c r="B29" s="945" t="s">
        <v>525</v>
      </c>
      <c r="C29" s="496"/>
    </row>
    <row r="30" spans="1:17" x14ac:dyDescent="0.2">
      <c r="A30" s="52"/>
      <c r="B30" s="54"/>
      <c r="C30" s="496"/>
    </row>
    <row r="31" spans="1:17" x14ac:dyDescent="0.2">
      <c r="A31" s="52"/>
      <c r="B31" s="54"/>
      <c r="C31" s="496"/>
    </row>
    <row r="32" spans="1:17" x14ac:dyDescent="0.2">
      <c r="A32" s="52"/>
      <c r="B32" s="54"/>
      <c r="C32" s="53"/>
    </row>
    <row r="33" spans="1:3" x14ac:dyDescent="0.2">
      <c r="A33" s="52"/>
      <c r="B33" s="661" t="s">
        <v>379</v>
      </c>
      <c r="C33" s="53"/>
    </row>
    <row r="34" spans="1:3" x14ac:dyDescent="0.2">
      <c r="A34" s="52"/>
      <c r="B34" s="662" t="s">
        <v>380</v>
      </c>
      <c r="C34" s="53"/>
    </row>
    <row r="35" spans="1:3" x14ac:dyDescent="0.2">
      <c r="A35" s="52"/>
      <c r="B35" s="54"/>
      <c r="C35" s="53"/>
    </row>
    <row r="36" spans="1:3" ht="15.6" customHeight="1" x14ac:dyDescent="0.2">
      <c r="A36" s="599"/>
      <c r="B36" s="54"/>
      <c r="C36" s="496"/>
    </row>
    <row r="37" spans="1:3" x14ac:dyDescent="0.2">
      <c r="A37" s="52"/>
      <c r="B37" s="54"/>
      <c r="C37" s="53"/>
    </row>
    <row r="38" spans="1:3" x14ac:dyDescent="0.2">
      <c r="A38" s="52"/>
      <c r="B38" s="54"/>
      <c r="C38" s="496"/>
    </row>
    <row r="39" spans="1:3" ht="15.75" customHeight="1" x14ac:dyDescent="0.2">
      <c r="A39" s="52"/>
      <c r="B39" s="1268" t="s">
        <v>393</v>
      </c>
      <c r="C39" s="496"/>
    </row>
    <row r="40" spans="1:3" x14ac:dyDescent="0.2">
      <c r="A40" s="54"/>
      <c r="B40" s="1269"/>
      <c r="C40" s="54"/>
    </row>
    <row r="41" spans="1:3" ht="18" x14ac:dyDescent="0.2">
      <c r="A41" s="54"/>
      <c r="B41" s="820" t="s">
        <v>390</v>
      </c>
      <c r="C41" s="54"/>
    </row>
    <row r="42" spans="1:3" x14ac:dyDescent="0.2">
      <c r="A42" s="54"/>
      <c r="B42" s="948" t="s">
        <v>348</v>
      </c>
      <c r="C42" s="54"/>
    </row>
    <row r="43" spans="1:3" ht="16.5" thickBot="1" x14ac:dyDescent="0.25">
      <c r="A43" s="54"/>
      <c r="B43" s="54"/>
      <c r="C43" s="54"/>
    </row>
    <row r="44" spans="1:3" x14ac:dyDescent="0.2">
      <c r="A44" s="52"/>
      <c r="B44" s="587" t="s">
        <v>289</v>
      </c>
      <c r="C44" s="53"/>
    </row>
    <row r="45" spans="1:3" x14ac:dyDescent="0.2">
      <c r="A45" s="52"/>
      <c r="B45" s="588" t="s">
        <v>253</v>
      </c>
      <c r="C45" s="53"/>
    </row>
    <row r="46" spans="1:3" x14ac:dyDescent="0.2">
      <c r="A46" s="52"/>
      <c r="B46" s="501" t="s">
        <v>240</v>
      </c>
      <c r="C46" s="500"/>
    </row>
    <row r="47" spans="1:3" x14ac:dyDescent="0.2">
      <c r="A47" s="52"/>
      <c r="B47" s="502" t="s">
        <v>97</v>
      </c>
      <c r="C47" s="500"/>
    </row>
    <row r="48" spans="1:3" x14ac:dyDescent="0.2">
      <c r="A48" s="52"/>
      <c r="B48" s="503" t="s">
        <v>98</v>
      </c>
      <c r="C48" s="500"/>
    </row>
    <row r="49" spans="1:3" x14ac:dyDescent="0.2">
      <c r="A49" s="52"/>
      <c r="B49" s="946" t="s">
        <v>95</v>
      </c>
      <c r="C49" s="500"/>
    </row>
    <row r="50" spans="1:3" x14ac:dyDescent="0.2">
      <c r="A50" s="52"/>
      <c r="B50" s="504" t="s">
        <v>249</v>
      </c>
      <c r="C50" s="500"/>
    </row>
    <row r="51" spans="1:3" x14ac:dyDescent="0.2">
      <c r="A51" s="52"/>
      <c r="B51" s="504" t="s">
        <v>250</v>
      </c>
      <c r="C51" s="500"/>
    </row>
    <row r="52" spans="1:3" x14ac:dyDescent="0.2">
      <c r="A52" s="52"/>
      <c r="B52" s="504" t="s">
        <v>127</v>
      </c>
      <c r="C52" s="500"/>
    </row>
    <row r="53" spans="1:3" x14ac:dyDescent="0.2">
      <c r="A53" s="52"/>
      <c r="B53" s="504" t="s">
        <v>255</v>
      </c>
      <c r="C53" s="500"/>
    </row>
    <row r="54" spans="1:3" x14ac:dyDescent="0.2">
      <c r="A54" s="52"/>
      <c r="B54" s="504" t="s">
        <v>251</v>
      </c>
      <c r="C54" s="500"/>
    </row>
    <row r="55" spans="1:3" x14ac:dyDescent="0.2">
      <c r="A55" s="52"/>
      <c r="B55" s="1154" t="s">
        <v>126</v>
      </c>
      <c r="C55" s="500"/>
    </row>
    <row r="56" spans="1:3" x14ac:dyDescent="0.2">
      <c r="A56" s="52"/>
      <c r="B56" s="504" t="s">
        <v>252</v>
      </c>
      <c r="C56" s="500"/>
    </row>
    <row r="57" spans="1:3" x14ac:dyDescent="0.2">
      <c r="A57" s="52"/>
      <c r="B57" s="665" t="s">
        <v>99</v>
      </c>
      <c r="C57" s="500"/>
    </row>
    <row r="58" spans="1:3" x14ac:dyDescent="0.2">
      <c r="A58" s="52"/>
      <c r="B58" s="54"/>
      <c r="C58" s="500"/>
    </row>
    <row r="59" spans="1:3" x14ac:dyDescent="0.2">
      <c r="A59" s="52"/>
      <c r="B59" s="54"/>
      <c r="C59" s="500"/>
    </row>
    <row r="60" spans="1:3" x14ac:dyDescent="0.2">
      <c r="A60" s="52"/>
      <c r="B60" s="54"/>
      <c r="C60" s="53"/>
    </row>
    <row r="61" spans="1:3" x14ac:dyDescent="0.2">
      <c r="A61" s="1249"/>
      <c r="B61" s="1250" t="s">
        <v>726</v>
      </c>
      <c r="C61" s="1251"/>
    </row>
  </sheetData>
  <mergeCells count="6">
    <mergeCell ref="B39:B40"/>
    <mergeCell ref="E8:K8"/>
    <mergeCell ref="F2:M2"/>
    <mergeCell ref="F3:M3"/>
    <mergeCell ref="F4:M4"/>
    <mergeCell ref="B4:B6"/>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25" bottom="0.75" header="0.5" footer="0.5"/>
  <pageSetup scale="70" orientation="portrait" r:id="rId11"/>
  <headerFooter alignWithMargins="0">
    <oddFooter>&amp;L&amp;A&amp;C&amp;P  of &amp;N&amp;R&amp;D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zoomScale="50" zoomScaleNormal="50" workbookViewId="0">
      <selection sqref="A1:C1048576"/>
    </sheetView>
  </sheetViews>
  <sheetFormatPr defaultColWidth="9.140625" defaultRowHeight="12.75" x14ac:dyDescent="0.2"/>
  <cols>
    <col min="1" max="1" width="1.42578125" style="1155" customWidth="1"/>
    <col min="2" max="2" width="13.5703125" style="1155" customWidth="1"/>
    <col min="3" max="3" width="1.42578125" style="1155" customWidth="1"/>
    <col min="4" max="4" width="4.42578125" style="918" customWidth="1"/>
    <col min="5" max="5" width="2.5703125" style="918" customWidth="1"/>
    <col min="6" max="6" width="3.5703125" style="918" customWidth="1"/>
    <col min="7" max="7" width="4.85546875" style="918" customWidth="1"/>
    <col min="8" max="8" width="6.5703125" style="918" customWidth="1"/>
    <col min="9" max="9" width="64.28515625" style="918" customWidth="1"/>
    <col min="10" max="10" width="4.28515625" style="918" customWidth="1"/>
    <col min="11" max="11" width="14" style="918" customWidth="1"/>
    <col min="12" max="12" width="5" style="918" customWidth="1"/>
    <col min="13" max="13" width="14.28515625" style="918" customWidth="1"/>
    <col min="14" max="16384" width="9.140625" style="918"/>
  </cols>
  <sheetData>
    <row r="1" spans="1:13" ht="15.75" x14ac:dyDescent="0.2">
      <c r="A1" s="1249"/>
      <c r="B1" s="1250" t="s">
        <v>726</v>
      </c>
      <c r="C1" s="1251"/>
      <c r="E1" s="974"/>
      <c r="F1" s="974"/>
      <c r="G1" s="974"/>
      <c r="H1" s="975"/>
      <c r="I1" s="976"/>
      <c r="J1" s="976"/>
      <c r="K1" s="976"/>
      <c r="L1" s="977"/>
      <c r="M1" s="978"/>
    </row>
    <row r="2" spans="1:13" ht="18.75" thickBot="1" x14ac:dyDescent="0.25">
      <c r="A2" s="599"/>
      <c r="B2" s="835"/>
      <c r="C2" s="53"/>
      <c r="E2" s="977"/>
      <c r="F2" s="1634" t="s">
        <v>466</v>
      </c>
      <c r="G2" s="1634"/>
      <c r="H2" s="1634"/>
      <c r="I2" s="1634"/>
      <c r="J2" s="1634"/>
      <c r="K2" s="1634"/>
      <c r="L2" s="1634"/>
      <c r="M2" s="1634"/>
    </row>
    <row r="3" spans="1:13" ht="18.75" customHeight="1" thickBot="1" x14ac:dyDescent="0.25">
      <c r="A3" s="599"/>
      <c r="B3" s="369" t="str">
        <f>Title!B3</f>
        <v>Interim</v>
      </c>
      <c r="C3" s="53"/>
      <c r="E3" s="383"/>
      <c r="F3" s="1635" t="s">
        <v>467</v>
      </c>
      <c r="G3" s="1614"/>
      <c r="H3" s="1614"/>
      <c r="I3" s="1614"/>
      <c r="J3" s="1614"/>
      <c r="K3" s="1614"/>
      <c r="L3" s="1614"/>
      <c r="M3" s="1614"/>
    </row>
    <row r="4" spans="1:13" ht="15.6" customHeight="1" x14ac:dyDescent="0.25">
      <c r="A4" s="599"/>
      <c r="B4" s="1270" t="str">
        <f>Title!B4</f>
        <v>R6</v>
      </c>
      <c r="C4" s="53"/>
      <c r="E4" s="979"/>
      <c r="F4" s="1636" t="s">
        <v>497</v>
      </c>
      <c r="G4" s="1636"/>
      <c r="H4" s="1636"/>
      <c r="I4" s="1636"/>
      <c r="J4" s="1636"/>
      <c r="K4" s="1636"/>
      <c r="L4" s="1636"/>
      <c r="M4" s="1636"/>
    </row>
    <row r="5" spans="1:13" ht="15.75" x14ac:dyDescent="0.25">
      <c r="A5" s="599"/>
      <c r="B5" s="1271"/>
      <c r="C5" s="53"/>
      <c r="E5" s="979"/>
      <c r="F5" s="1636" t="s">
        <v>498</v>
      </c>
      <c r="G5" s="1636"/>
      <c r="H5" s="1636"/>
      <c r="I5" s="1636"/>
      <c r="J5" s="1636"/>
      <c r="K5" s="1636"/>
      <c r="L5" s="1636"/>
      <c r="M5" s="1636"/>
    </row>
    <row r="6" spans="1:13" ht="16.5" thickBot="1" x14ac:dyDescent="0.3">
      <c r="A6" s="599"/>
      <c r="B6" s="1272"/>
      <c r="C6" s="53"/>
      <c r="E6" s="979"/>
      <c r="F6" s="1636" t="s">
        <v>499</v>
      </c>
      <c r="G6" s="1636"/>
      <c r="H6" s="1636"/>
      <c r="I6" s="1636"/>
      <c r="J6" s="1636"/>
      <c r="K6" s="1636"/>
      <c r="L6" s="1636"/>
      <c r="M6" s="1636"/>
    </row>
    <row r="7" spans="1:13" ht="16.5" thickBot="1" x14ac:dyDescent="0.3">
      <c r="A7" s="599"/>
      <c r="B7" s="54"/>
      <c r="C7" s="537"/>
      <c r="E7" s="979"/>
      <c r="F7" s="1636" t="s">
        <v>432</v>
      </c>
      <c r="G7" s="1636"/>
      <c r="H7" s="1636"/>
      <c r="I7" s="1636"/>
      <c r="J7" s="1636"/>
      <c r="K7" s="1636"/>
      <c r="L7" s="1636"/>
      <c r="M7" s="1636"/>
    </row>
    <row r="8" spans="1:13" ht="18" x14ac:dyDescent="0.25">
      <c r="A8" s="599"/>
      <c r="B8" s="937" t="s">
        <v>96</v>
      </c>
      <c r="C8" s="496"/>
      <c r="E8" s="980"/>
      <c r="F8" s="981" t="s">
        <v>6</v>
      </c>
      <c r="G8" s="982" t="str">
        <f ca="1">CONCATENATE("Number of sessions: ",COUNTIF(F13:M203,"*MC AGENDA*"))</f>
        <v>Number of sessions: 7</v>
      </c>
      <c r="H8" s="983"/>
      <c r="I8" s="984"/>
      <c r="J8" s="985"/>
      <c r="K8" s="985"/>
      <c r="L8" s="985"/>
      <c r="M8" s="985"/>
    </row>
    <row r="9" spans="1:13" ht="15.75" x14ac:dyDescent="0.25">
      <c r="A9" s="599"/>
      <c r="B9" s="658" t="s">
        <v>123</v>
      </c>
      <c r="C9" s="496"/>
      <c r="E9" s="980"/>
      <c r="F9" s="981" t="s">
        <v>6</v>
      </c>
      <c r="G9" s="986" t="s">
        <v>433</v>
      </c>
      <c r="H9" s="983"/>
      <c r="I9" s="984"/>
      <c r="J9" s="985"/>
      <c r="K9" s="985"/>
      <c r="L9" s="985"/>
      <c r="M9" s="985"/>
    </row>
    <row r="10" spans="1:13" ht="15.75" x14ac:dyDescent="0.25">
      <c r="A10" s="599"/>
      <c r="B10" s="659"/>
      <c r="C10" s="660"/>
      <c r="E10" s="980"/>
      <c r="F10" s="981" t="s">
        <v>6</v>
      </c>
      <c r="G10" s="986" t="s">
        <v>632</v>
      </c>
      <c r="H10" s="983"/>
      <c r="I10" s="984"/>
      <c r="J10" s="985"/>
      <c r="K10" s="985"/>
      <c r="L10" s="985"/>
      <c r="M10" s="985"/>
    </row>
    <row r="11" spans="1:13" ht="15.75" x14ac:dyDescent="0.25">
      <c r="A11" s="599"/>
      <c r="B11" s="661" t="s">
        <v>375</v>
      </c>
      <c r="C11" s="496"/>
      <c r="E11" s="987"/>
      <c r="F11" s="981" t="s">
        <v>6</v>
      </c>
      <c r="G11" s="986" t="s">
        <v>540</v>
      </c>
      <c r="H11" s="983"/>
      <c r="I11" s="984"/>
      <c r="J11" s="985"/>
      <c r="K11" s="984"/>
      <c r="L11" s="984"/>
      <c r="M11" s="984"/>
    </row>
    <row r="12" spans="1:13" ht="15.75" x14ac:dyDescent="0.25">
      <c r="A12" s="52"/>
      <c r="B12" s="662" t="s">
        <v>376</v>
      </c>
      <c r="C12" s="53"/>
      <c r="E12" s="987"/>
      <c r="F12" s="981" t="s">
        <v>6</v>
      </c>
      <c r="G12" s="986" t="s">
        <v>633</v>
      </c>
      <c r="H12" s="983"/>
      <c r="I12" s="984"/>
      <c r="J12" s="985"/>
      <c r="K12" s="984"/>
      <c r="L12" s="984"/>
      <c r="M12" s="984"/>
    </row>
    <row r="13" spans="1:13" ht="15.75" x14ac:dyDescent="0.25">
      <c r="A13" s="599"/>
      <c r="B13" s="663" t="s">
        <v>149</v>
      </c>
      <c r="C13" s="496"/>
      <c r="E13" s="988"/>
      <c r="F13" s="989"/>
      <c r="G13" s="990"/>
      <c r="H13" s="991"/>
      <c r="I13" s="989"/>
      <c r="J13" s="989"/>
      <c r="K13" s="989"/>
      <c r="L13" s="989"/>
      <c r="M13" s="989"/>
    </row>
    <row r="14" spans="1:13" ht="18" x14ac:dyDescent="0.2">
      <c r="A14" s="52"/>
      <c r="B14" s="664" t="s">
        <v>246</v>
      </c>
      <c r="C14" s="496"/>
      <c r="E14" s="1187"/>
      <c r="F14" s="1637" t="s">
        <v>634</v>
      </c>
      <c r="G14" s="1637"/>
      <c r="H14" s="1637"/>
      <c r="I14" s="1637"/>
      <c r="J14" s="1637"/>
      <c r="K14" s="1637"/>
      <c r="L14" s="1637"/>
      <c r="M14" s="1637"/>
    </row>
    <row r="15" spans="1:13" ht="15.75" x14ac:dyDescent="0.2">
      <c r="A15" s="52"/>
      <c r="B15" s="497" t="s">
        <v>273</v>
      </c>
      <c r="C15" s="496"/>
      <c r="E15" s="1186"/>
      <c r="F15" s="1186"/>
      <c r="G15" s="1185"/>
      <c r="H15" s="1185"/>
      <c r="I15" s="1186"/>
      <c r="J15" s="1186"/>
      <c r="K15" s="1184"/>
      <c r="L15" s="992"/>
      <c r="M15" s="1183"/>
    </row>
    <row r="16" spans="1:13" ht="15.75" x14ac:dyDescent="0.2">
      <c r="A16" s="52"/>
      <c r="B16" s="498" t="s">
        <v>334</v>
      </c>
      <c r="C16" s="499"/>
      <c r="E16" s="993"/>
      <c r="F16" s="994"/>
      <c r="G16" s="995">
        <v>1</v>
      </c>
      <c r="H16" s="995" t="s">
        <v>31</v>
      </c>
      <c r="I16" s="994" t="s">
        <v>102</v>
      </c>
      <c r="J16" s="994" t="s">
        <v>165</v>
      </c>
      <c r="K16" s="994" t="s">
        <v>1</v>
      </c>
      <c r="L16" s="996">
        <v>1</v>
      </c>
      <c r="M16" s="997">
        <f>TIME(MID(F14,SEARCH(":",F14)-2,2),MID(F14,SEARCH(":",F14)+1,2),0)</f>
        <v>0.5625</v>
      </c>
    </row>
    <row r="17" spans="1:13" ht="15.75" x14ac:dyDescent="0.2">
      <c r="A17" s="52"/>
      <c r="B17" s="54"/>
      <c r="C17" s="458"/>
      <c r="E17" s="998"/>
      <c r="F17" s="1182"/>
      <c r="G17" s="999">
        <f t="shared" ref="G17:G24" si="0">G16+1</f>
        <v>2</v>
      </c>
      <c r="H17" s="999" t="s">
        <v>31</v>
      </c>
      <c r="I17" s="1000" t="s">
        <v>298</v>
      </c>
      <c r="J17" s="1000" t="s">
        <v>165</v>
      </c>
      <c r="K17" s="1000" t="s">
        <v>1</v>
      </c>
      <c r="L17" s="1001">
        <v>4</v>
      </c>
      <c r="M17" s="1002">
        <f t="shared" ref="M17:M24" si="1">M16+TIME(0,L16,0)</f>
        <v>0.56319444444444444</v>
      </c>
    </row>
    <row r="18" spans="1:13" ht="15.75" x14ac:dyDescent="0.2">
      <c r="A18" s="52"/>
      <c r="B18" s="54"/>
      <c r="C18" s="53"/>
      <c r="E18" s="993"/>
      <c r="F18" s="1181"/>
      <c r="G18" s="995">
        <f t="shared" si="0"/>
        <v>3</v>
      </c>
      <c r="H18" s="995" t="s">
        <v>2</v>
      </c>
      <c r="I18" s="994" t="s">
        <v>434</v>
      </c>
      <c r="J18" s="994" t="s">
        <v>165</v>
      </c>
      <c r="K18" s="994" t="s">
        <v>1</v>
      </c>
      <c r="L18" s="996">
        <v>10</v>
      </c>
      <c r="M18" s="997">
        <f t="shared" si="1"/>
        <v>0.56597222222222221</v>
      </c>
    </row>
    <row r="19" spans="1:13" ht="15.75" x14ac:dyDescent="0.2">
      <c r="A19" s="599"/>
      <c r="B19" s="897" t="s">
        <v>377</v>
      </c>
      <c r="C19" s="496"/>
      <c r="E19" s="998"/>
      <c r="F19" s="1000"/>
      <c r="G19" s="999">
        <f t="shared" si="0"/>
        <v>4</v>
      </c>
      <c r="H19" s="999" t="s">
        <v>2</v>
      </c>
      <c r="I19" s="1000" t="s">
        <v>500</v>
      </c>
      <c r="J19" s="1000" t="s">
        <v>165</v>
      </c>
      <c r="K19" s="1000" t="s">
        <v>4</v>
      </c>
      <c r="L19" s="1001">
        <v>15</v>
      </c>
      <c r="M19" s="1002">
        <f t="shared" si="1"/>
        <v>0.57291666666666663</v>
      </c>
    </row>
    <row r="20" spans="1:13" ht="15.75" x14ac:dyDescent="0.2">
      <c r="A20" s="52"/>
      <c r="B20" s="662" t="s">
        <v>378</v>
      </c>
      <c r="C20" s="53"/>
      <c r="E20" s="993"/>
      <c r="F20" s="1181"/>
      <c r="G20" s="995">
        <f t="shared" si="0"/>
        <v>5</v>
      </c>
      <c r="H20" s="995" t="s">
        <v>2</v>
      </c>
      <c r="I20" s="994" t="s">
        <v>435</v>
      </c>
      <c r="J20" s="994" t="s">
        <v>165</v>
      </c>
      <c r="K20" s="994" t="s">
        <v>4</v>
      </c>
      <c r="L20" s="996">
        <v>15</v>
      </c>
      <c r="M20" s="997">
        <f t="shared" si="1"/>
        <v>0.58333333333333326</v>
      </c>
    </row>
    <row r="21" spans="1:13" ht="15.75" x14ac:dyDescent="0.2">
      <c r="A21" s="599"/>
      <c r="B21" s="938" t="s">
        <v>413</v>
      </c>
      <c r="C21" s="496"/>
      <c r="E21" s="998"/>
      <c r="F21" s="1000"/>
      <c r="G21" s="999">
        <f t="shared" si="0"/>
        <v>6</v>
      </c>
      <c r="H21" s="999" t="s">
        <v>31</v>
      </c>
      <c r="I21" s="1000" t="s">
        <v>436</v>
      </c>
      <c r="J21" s="1000" t="s">
        <v>165</v>
      </c>
      <c r="K21" s="1000" t="s">
        <v>1</v>
      </c>
      <c r="L21" s="1001">
        <v>10</v>
      </c>
      <c r="M21" s="1002">
        <f t="shared" si="1"/>
        <v>0.59374999999999989</v>
      </c>
    </row>
    <row r="22" spans="1:13" ht="15.75" x14ac:dyDescent="0.25">
      <c r="A22" s="52"/>
      <c r="B22" s="898" t="s">
        <v>333</v>
      </c>
      <c r="C22" s="496"/>
      <c r="E22" s="1003"/>
      <c r="F22" s="994"/>
      <c r="G22" s="995">
        <f t="shared" si="0"/>
        <v>7</v>
      </c>
      <c r="H22" s="995" t="s">
        <v>41</v>
      </c>
      <c r="I22" s="994" t="s">
        <v>437</v>
      </c>
      <c r="J22" s="628" t="s">
        <v>165</v>
      </c>
      <c r="K22" s="994" t="s">
        <v>415</v>
      </c>
      <c r="L22" s="1004">
        <v>10</v>
      </c>
      <c r="M22" s="997">
        <f t="shared" si="1"/>
        <v>0.60069444444444431</v>
      </c>
    </row>
    <row r="23" spans="1:13" ht="15.75" x14ac:dyDescent="0.25">
      <c r="A23" s="52"/>
      <c r="B23" s="939" t="s">
        <v>523</v>
      </c>
      <c r="C23" s="496"/>
      <c r="E23" s="1005"/>
      <c r="F23" s="1000"/>
      <c r="G23" s="999">
        <f t="shared" si="0"/>
        <v>8</v>
      </c>
      <c r="H23" s="999" t="s">
        <v>41</v>
      </c>
      <c r="I23" s="1000" t="s">
        <v>438</v>
      </c>
      <c r="J23" s="1000" t="s">
        <v>165</v>
      </c>
      <c r="K23" s="1000" t="s">
        <v>4</v>
      </c>
      <c r="L23" s="1006">
        <v>55</v>
      </c>
      <c r="M23" s="1002">
        <f t="shared" si="1"/>
        <v>0.60763888888888873</v>
      </c>
    </row>
    <row r="24" spans="1:13" ht="15.75" x14ac:dyDescent="0.25">
      <c r="A24" s="52"/>
      <c r="B24" s="899" t="s">
        <v>349</v>
      </c>
      <c r="C24" s="496"/>
      <c r="E24" s="1003"/>
      <c r="F24" s="994"/>
      <c r="G24" s="995">
        <f t="shared" si="0"/>
        <v>9</v>
      </c>
      <c r="H24" s="995" t="s">
        <v>2</v>
      </c>
      <c r="I24" s="994" t="s">
        <v>303</v>
      </c>
      <c r="J24" s="994" t="s">
        <v>165</v>
      </c>
      <c r="K24" s="994" t="s">
        <v>1</v>
      </c>
      <c r="L24" s="1004"/>
      <c r="M24" s="1007">
        <f t="shared" si="1"/>
        <v>0.64583333333333315</v>
      </c>
    </row>
    <row r="25" spans="1:13" ht="15.75" x14ac:dyDescent="0.2">
      <c r="A25" s="52"/>
      <c r="B25" s="940" t="s">
        <v>17</v>
      </c>
      <c r="C25" s="496"/>
      <c r="E25" s="1088"/>
      <c r="F25" s="1008"/>
      <c r="G25" s="1009"/>
      <c r="H25" s="1010"/>
      <c r="I25" s="1011"/>
      <c r="J25" s="1009"/>
      <c r="K25" s="1009"/>
      <c r="L25" s="1006"/>
      <c r="M25" s="1012"/>
    </row>
    <row r="26" spans="1:13" ht="15.75" x14ac:dyDescent="0.25">
      <c r="A26" s="52"/>
      <c r="B26" s="941" t="s">
        <v>16</v>
      </c>
      <c r="C26" s="496"/>
      <c r="E26" s="988"/>
      <c r="F26" s="989"/>
      <c r="G26" s="990"/>
      <c r="H26" s="991"/>
      <c r="I26" s="989"/>
      <c r="J26" s="989"/>
      <c r="K26" s="989"/>
      <c r="L26" s="989"/>
      <c r="M26" s="989"/>
    </row>
    <row r="27" spans="1:13" ht="15.75" x14ac:dyDescent="0.25">
      <c r="A27" s="52"/>
      <c r="B27" s="942" t="s">
        <v>478</v>
      </c>
      <c r="C27" s="496"/>
      <c r="E27" s="988"/>
      <c r="F27" s="989"/>
      <c r="G27" s="990"/>
      <c r="H27" s="991"/>
      <c r="I27" s="989"/>
      <c r="J27" s="989"/>
      <c r="K27" s="989"/>
      <c r="L27" s="989"/>
      <c r="M27" s="989"/>
    </row>
    <row r="28" spans="1:13" ht="18" x14ac:dyDescent="0.2">
      <c r="A28" s="52"/>
      <c r="B28" s="1146" t="s">
        <v>524</v>
      </c>
      <c r="C28" s="53"/>
      <c r="E28" s="1187"/>
      <c r="F28" s="1637" t="s">
        <v>635</v>
      </c>
      <c r="G28" s="1637"/>
      <c r="H28" s="1637"/>
      <c r="I28" s="1637"/>
      <c r="J28" s="1637"/>
      <c r="K28" s="1637"/>
      <c r="L28" s="1637"/>
      <c r="M28" s="1637"/>
    </row>
    <row r="29" spans="1:13" ht="15.75" x14ac:dyDescent="0.2">
      <c r="A29" s="599"/>
      <c r="B29" s="945" t="s">
        <v>525</v>
      </c>
      <c r="C29" s="496"/>
      <c r="E29" s="1186"/>
      <c r="F29" s="1186"/>
      <c r="G29" s="1185"/>
      <c r="H29" s="1185"/>
      <c r="I29" s="1186"/>
      <c r="J29" s="1186"/>
      <c r="K29" s="1184"/>
      <c r="L29" s="992"/>
      <c r="M29" s="1183"/>
    </row>
    <row r="30" spans="1:13" ht="15.75" x14ac:dyDescent="0.2">
      <c r="A30" s="52"/>
      <c r="B30" s="54"/>
      <c r="C30" s="496"/>
      <c r="E30" s="993"/>
      <c r="F30" s="994"/>
      <c r="G30" s="995">
        <f ca="1">MAX(G9:INDIRECT(ADDRESS(ROW()-1,1)))+1</f>
        <v>10</v>
      </c>
      <c r="H30" s="995" t="s">
        <v>31</v>
      </c>
      <c r="I30" s="994" t="s">
        <v>102</v>
      </c>
      <c r="J30" s="994" t="s">
        <v>165</v>
      </c>
      <c r="K30" s="994" t="s">
        <v>1</v>
      </c>
      <c r="L30" s="996">
        <v>5</v>
      </c>
      <c r="M30" s="997">
        <f>TIME(MID(F28,SEARCH(":",F28)-2,2),MID(F28,SEARCH(":",F28)+1,2),0)</f>
        <v>0.5625</v>
      </c>
    </row>
    <row r="31" spans="1:13" ht="15.75" x14ac:dyDescent="0.2">
      <c r="A31" s="52"/>
      <c r="B31" s="54"/>
      <c r="C31" s="496"/>
      <c r="E31" s="998"/>
      <c r="F31" s="1182"/>
      <c r="G31" s="999">
        <f ca="1">G30+1</f>
        <v>11</v>
      </c>
      <c r="H31" s="999" t="s">
        <v>41</v>
      </c>
      <c r="I31" s="1000" t="s">
        <v>438</v>
      </c>
      <c r="J31" s="1000" t="s">
        <v>165</v>
      </c>
      <c r="K31" s="1000" t="s">
        <v>4</v>
      </c>
      <c r="L31" s="1001">
        <v>75</v>
      </c>
      <c r="M31" s="1002">
        <f>M30+TIME(0,L30,0)</f>
        <v>0.56597222222222221</v>
      </c>
    </row>
    <row r="32" spans="1:13" ht="15.75" x14ac:dyDescent="0.2">
      <c r="A32" s="52"/>
      <c r="B32" s="54"/>
      <c r="C32" s="53"/>
      <c r="E32" s="993"/>
      <c r="F32" s="1181"/>
      <c r="G32" s="995">
        <f ca="1">G31+1</f>
        <v>12</v>
      </c>
      <c r="H32" s="995" t="s">
        <v>41</v>
      </c>
      <c r="I32" s="994" t="s">
        <v>439</v>
      </c>
      <c r="J32" s="994" t="s">
        <v>165</v>
      </c>
      <c r="K32" s="994" t="s">
        <v>4</v>
      </c>
      <c r="L32" s="996">
        <v>40</v>
      </c>
      <c r="M32" s="997">
        <f>M31+TIME(0,L31,0)</f>
        <v>0.61805555555555558</v>
      </c>
    </row>
    <row r="33" spans="1:13" ht="15.75" x14ac:dyDescent="0.2">
      <c r="A33" s="52"/>
      <c r="B33" s="661" t="s">
        <v>379</v>
      </c>
      <c r="C33" s="53"/>
      <c r="E33" s="998"/>
      <c r="F33" s="1000"/>
      <c r="G33" s="999">
        <f ca="1">G32+1</f>
        <v>13</v>
      </c>
      <c r="H33" s="999" t="s">
        <v>2</v>
      </c>
      <c r="I33" s="1000" t="s">
        <v>303</v>
      </c>
      <c r="J33" s="1000" t="s">
        <v>165</v>
      </c>
      <c r="K33" s="1000" t="s">
        <v>1</v>
      </c>
      <c r="L33" s="1001"/>
      <c r="M33" s="1002">
        <f>M32+TIME(0,L32,0)</f>
        <v>0.64583333333333337</v>
      </c>
    </row>
    <row r="34" spans="1:13" ht="15.75" x14ac:dyDescent="0.2">
      <c r="A34" s="52"/>
      <c r="B34" s="662" t="s">
        <v>380</v>
      </c>
      <c r="C34" s="53"/>
      <c r="E34" s="756"/>
      <c r="F34" s="1013"/>
      <c r="G34" s="1014"/>
      <c r="H34" s="1015"/>
      <c r="I34" s="1016"/>
      <c r="J34" s="1014"/>
      <c r="K34" s="1014"/>
      <c r="L34" s="1004"/>
      <c r="M34" s="1007"/>
    </row>
    <row r="35" spans="1:13" ht="15.75" x14ac:dyDescent="0.25">
      <c r="A35" s="52"/>
      <c r="B35" s="54"/>
      <c r="C35" s="53"/>
      <c r="E35" s="988"/>
      <c r="F35" s="989"/>
      <c r="G35" s="990"/>
      <c r="H35" s="991"/>
      <c r="I35" s="989"/>
      <c r="J35" s="989"/>
      <c r="K35" s="989"/>
      <c r="L35" s="989"/>
      <c r="M35" s="989"/>
    </row>
    <row r="36" spans="1:13" ht="17.45" customHeight="1" x14ac:dyDescent="0.2">
      <c r="A36" s="599"/>
      <c r="B36" s="54"/>
      <c r="C36" s="496"/>
      <c r="E36" s="1187"/>
      <c r="F36" s="1637" t="s">
        <v>636</v>
      </c>
      <c r="G36" s="1637"/>
      <c r="H36" s="1637"/>
      <c r="I36" s="1637"/>
      <c r="J36" s="1637"/>
      <c r="K36" s="1637"/>
      <c r="L36" s="1637"/>
      <c r="M36" s="1637"/>
    </row>
    <row r="37" spans="1:13" ht="13.15" customHeight="1" x14ac:dyDescent="0.2">
      <c r="A37" s="52"/>
      <c r="B37" s="54"/>
      <c r="C37" s="53"/>
      <c r="E37" s="1186"/>
      <c r="F37" s="1186"/>
      <c r="G37" s="1185"/>
      <c r="H37" s="1185"/>
      <c r="I37" s="1186"/>
      <c r="J37" s="1186"/>
      <c r="K37" s="1184"/>
      <c r="L37" s="992"/>
      <c r="M37" s="1183"/>
    </row>
    <row r="38" spans="1:13" ht="15.75" x14ac:dyDescent="0.2">
      <c r="A38" s="52"/>
      <c r="B38" s="54"/>
      <c r="C38" s="496"/>
      <c r="E38" s="993"/>
      <c r="F38" s="994"/>
      <c r="G38" s="1017">
        <f ca="1">G33+1</f>
        <v>14</v>
      </c>
      <c r="H38" s="995" t="s">
        <v>31</v>
      </c>
      <c r="I38" s="994" t="s">
        <v>102</v>
      </c>
      <c r="J38" s="994" t="s">
        <v>165</v>
      </c>
      <c r="K38" s="994" t="s">
        <v>1</v>
      </c>
      <c r="L38" s="996">
        <v>5</v>
      </c>
      <c r="M38" s="997">
        <f>TIME(MID(F36,SEARCH(":",F36)-2,2),MID(F36,SEARCH(":",F36)+1,2),0)</f>
        <v>0.66666666666666663</v>
      </c>
    </row>
    <row r="39" spans="1:13" ht="15.75" customHeight="1" x14ac:dyDescent="0.2">
      <c r="A39" s="52"/>
      <c r="B39" s="1268" t="s">
        <v>393</v>
      </c>
      <c r="C39" s="496"/>
      <c r="E39" s="998"/>
      <c r="F39" s="1182"/>
      <c r="G39" s="999">
        <f ca="1">G38+1</f>
        <v>15</v>
      </c>
      <c r="H39" s="999" t="s">
        <v>41</v>
      </c>
      <c r="I39" s="1000" t="s">
        <v>438</v>
      </c>
      <c r="J39" s="1000" t="s">
        <v>165</v>
      </c>
      <c r="K39" s="1000" t="s">
        <v>4</v>
      </c>
      <c r="L39" s="1001">
        <v>90</v>
      </c>
      <c r="M39" s="1002">
        <f>M38+TIME(0,L38,0)</f>
        <v>0.67013888888888884</v>
      </c>
    </row>
    <row r="40" spans="1:13" ht="15.75" x14ac:dyDescent="0.2">
      <c r="A40" s="54"/>
      <c r="B40" s="1269"/>
      <c r="C40" s="54"/>
      <c r="E40" s="993"/>
      <c r="F40" s="1181"/>
      <c r="G40" s="995">
        <f ca="1">G39+1</f>
        <v>16</v>
      </c>
      <c r="H40" s="995" t="s">
        <v>41</v>
      </c>
      <c r="I40" s="994" t="s">
        <v>439</v>
      </c>
      <c r="J40" s="994" t="s">
        <v>165</v>
      </c>
      <c r="K40" s="994" t="s">
        <v>4</v>
      </c>
      <c r="L40" s="996">
        <v>25</v>
      </c>
      <c r="M40" s="997">
        <f>M39+TIME(0,L39,0)</f>
        <v>0.73263888888888884</v>
      </c>
    </row>
    <row r="41" spans="1:13" ht="18" x14ac:dyDescent="0.2">
      <c r="A41" s="54"/>
      <c r="B41" s="820" t="s">
        <v>390</v>
      </c>
      <c r="C41" s="54"/>
      <c r="E41" s="756"/>
      <c r="F41" s="994"/>
      <c r="G41" s="995">
        <f ca="1">G40+1</f>
        <v>17</v>
      </c>
      <c r="H41" s="995" t="s">
        <v>2</v>
      </c>
      <c r="I41" s="994" t="s">
        <v>303</v>
      </c>
      <c r="J41" s="628" t="s">
        <v>165</v>
      </c>
      <c r="K41" s="994" t="s">
        <v>1</v>
      </c>
      <c r="L41" s="1004"/>
      <c r="M41" s="997">
        <f>M40+TIME(0,L40,0)</f>
        <v>0.75</v>
      </c>
    </row>
    <row r="42" spans="1:13" ht="15.75" x14ac:dyDescent="0.25">
      <c r="A42" s="54"/>
      <c r="B42" s="948" t="s">
        <v>348</v>
      </c>
      <c r="C42" s="54"/>
      <c r="E42" s="988"/>
      <c r="F42" s="989"/>
      <c r="G42" s="990"/>
      <c r="H42" s="991"/>
      <c r="I42" s="989"/>
      <c r="J42" s="989"/>
      <c r="K42" s="989"/>
      <c r="L42" s="989"/>
      <c r="M42" s="989"/>
    </row>
    <row r="43" spans="1:13" ht="18.75" thickBot="1" x14ac:dyDescent="0.25">
      <c r="A43" s="54"/>
      <c r="B43" s="54"/>
      <c r="C43" s="54"/>
      <c r="E43" s="1187"/>
      <c r="F43" s="1637" t="s">
        <v>637</v>
      </c>
      <c r="G43" s="1637"/>
      <c r="H43" s="1637"/>
      <c r="I43" s="1637"/>
      <c r="J43" s="1637"/>
      <c r="K43" s="1637"/>
      <c r="L43" s="1637"/>
      <c r="M43" s="1637"/>
    </row>
    <row r="44" spans="1:13" ht="15" x14ac:dyDescent="0.2">
      <c r="A44" s="52"/>
      <c r="B44" s="587" t="s">
        <v>289</v>
      </c>
      <c r="C44" s="53"/>
      <c r="E44" s="1186"/>
      <c r="F44" s="1186"/>
      <c r="G44" s="1185"/>
      <c r="H44" s="1185"/>
      <c r="I44" s="1186"/>
      <c r="J44" s="1186"/>
      <c r="K44" s="1184"/>
      <c r="L44" s="992"/>
      <c r="M44" s="1183"/>
    </row>
    <row r="45" spans="1:13" ht="15.75" x14ac:dyDescent="0.2">
      <c r="A45" s="52"/>
      <c r="B45" s="588" t="s">
        <v>253</v>
      </c>
      <c r="C45" s="53"/>
      <c r="E45" s="993"/>
      <c r="F45" s="994"/>
      <c r="G45" s="995">
        <f ca="1">MAX(G21:INDIRECT(ADDRESS(ROW()-1,1)))+1</f>
        <v>18</v>
      </c>
      <c r="H45" s="995" t="s">
        <v>31</v>
      </c>
      <c r="I45" s="994" t="s">
        <v>102</v>
      </c>
      <c r="J45" s="994" t="s">
        <v>165</v>
      </c>
      <c r="K45" s="994" t="s">
        <v>1</v>
      </c>
      <c r="L45" s="996">
        <v>5</v>
      </c>
      <c r="M45" s="997">
        <f>TIME(MID(F43,SEARCH(":",F43)-2,2),MID(F43,SEARCH(":",F43)+1,2),0)</f>
        <v>0.5625</v>
      </c>
    </row>
    <row r="46" spans="1:13" ht="15.75" x14ac:dyDescent="0.2">
      <c r="A46" s="52"/>
      <c r="B46" s="501" t="s">
        <v>240</v>
      </c>
      <c r="C46" s="500"/>
      <c r="E46" s="998"/>
      <c r="F46" s="1182"/>
      <c r="G46" s="999">
        <f ca="1">G45+1</f>
        <v>19</v>
      </c>
      <c r="H46" s="999" t="s">
        <v>41</v>
      </c>
      <c r="I46" s="1000" t="s">
        <v>438</v>
      </c>
      <c r="J46" s="1000" t="s">
        <v>165</v>
      </c>
      <c r="K46" s="1000" t="s">
        <v>4</v>
      </c>
      <c r="L46" s="1001">
        <v>90</v>
      </c>
      <c r="M46" s="1002">
        <f>M45+TIME(0,L45,0)</f>
        <v>0.56597222222222221</v>
      </c>
    </row>
    <row r="47" spans="1:13" ht="15.75" x14ac:dyDescent="0.2">
      <c r="A47" s="52"/>
      <c r="B47" s="502" t="s">
        <v>97</v>
      </c>
      <c r="C47" s="500"/>
      <c r="E47" s="993"/>
      <c r="F47" s="1181"/>
      <c r="G47" s="995">
        <f ca="1">G46+1</f>
        <v>20</v>
      </c>
      <c r="H47" s="995" t="s">
        <v>2</v>
      </c>
      <c r="I47" s="994" t="s">
        <v>570</v>
      </c>
      <c r="J47" s="994" t="s">
        <v>165</v>
      </c>
      <c r="K47" s="994" t="s">
        <v>4</v>
      </c>
      <c r="L47" s="996">
        <v>25</v>
      </c>
      <c r="M47" s="997">
        <f>M46+TIME(0,L46,0)</f>
        <v>0.62847222222222221</v>
      </c>
    </row>
    <row r="48" spans="1:13" ht="15.75" x14ac:dyDescent="0.2">
      <c r="A48" s="52"/>
      <c r="B48" s="503" t="s">
        <v>98</v>
      </c>
      <c r="C48" s="500"/>
      <c r="E48" s="756"/>
      <c r="F48" s="994"/>
      <c r="G48" s="995">
        <f ca="1">G47+1</f>
        <v>21</v>
      </c>
      <c r="H48" s="995" t="s">
        <v>2</v>
      </c>
      <c r="I48" s="994" t="s">
        <v>303</v>
      </c>
      <c r="J48" s="628" t="s">
        <v>165</v>
      </c>
      <c r="K48" s="994" t="s">
        <v>1</v>
      </c>
      <c r="L48" s="1004"/>
      <c r="M48" s="997">
        <f>M47+TIME(0,L47,0)</f>
        <v>0.64583333333333337</v>
      </c>
    </row>
    <row r="49" spans="1:13" ht="15.75" x14ac:dyDescent="0.25">
      <c r="A49" s="52"/>
      <c r="B49" s="946" t="s">
        <v>95</v>
      </c>
      <c r="C49" s="500"/>
      <c r="E49" s="988"/>
      <c r="F49" s="989"/>
      <c r="G49" s="990"/>
      <c r="H49" s="991"/>
      <c r="I49" s="989"/>
      <c r="J49" s="989"/>
      <c r="K49" s="989"/>
      <c r="L49" s="989"/>
      <c r="M49" s="989"/>
    </row>
    <row r="50" spans="1:13" ht="18" x14ac:dyDescent="0.2">
      <c r="A50" s="52"/>
      <c r="B50" s="504" t="s">
        <v>249</v>
      </c>
      <c r="C50" s="500"/>
      <c r="E50" s="1187"/>
      <c r="F50" s="1637" t="s">
        <v>638</v>
      </c>
      <c r="G50" s="1637"/>
      <c r="H50" s="1637"/>
      <c r="I50" s="1637"/>
      <c r="J50" s="1637"/>
      <c r="K50" s="1637"/>
      <c r="L50" s="1637"/>
      <c r="M50" s="1637"/>
    </row>
    <row r="51" spans="1:13" ht="14.25" x14ac:dyDescent="0.2">
      <c r="A51" s="52"/>
      <c r="B51" s="504" t="s">
        <v>250</v>
      </c>
      <c r="C51" s="500"/>
      <c r="E51" s="1186"/>
      <c r="F51" s="1186"/>
      <c r="G51" s="1185"/>
      <c r="H51" s="1185"/>
      <c r="I51" s="1186"/>
      <c r="J51" s="1186"/>
      <c r="K51" s="1184"/>
      <c r="L51" s="992"/>
      <c r="M51" s="1183"/>
    </row>
    <row r="52" spans="1:13" ht="15.75" x14ac:dyDescent="0.2">
      <c r="A52" s="52"/>
      <c r="B52" s="504" t="s">
        <v>127</v>
      </c>
      <c r="C52" s="500"/>
      <c r="E52" s="993"/>
      <c r="F52" s="994"/>
      <c r="G52" s="995">
        <f ca="1">MAX(G28:INDIRECT(ADDRESS(ROW()-1,1)))+1</f>
        <v>22</v>
      </c>
      <c r="H52" s="995" t="s">
        <v>31</v>
      </c>
      <c r="I52" s="994" t="s">
        <v>102</v>
      </c>
      <c r="J52" s="994" t="s">
        <v>165</v>
      </c>
      <c r="K52" s="994" t="s">
        <v>1</v>
      </c>
      <c r="L52" s="996">
        <v>5</v>
      </c>
      <c r="M52" s="997">
        <f>TIME(MID(F50,SEARCH(":",F50)-2,2),MID(F50,SEARCH(":",F50)+1,2),0)</f>
        <v>0.66666666666666663</v>
      </c>
    </row>
    <row r="53" spans="1:13" ht="15.75" x14ac:dyDescent="0.2">
      <c r="A53" s="52"/>
      <c r="B53" s="504" t="s">
        <v>255</v>
      </c>
      <c r="C53" s="500"/>
      <c r="E53" s="998"/>
      <c r="F53" s="1182"/>
      <c r="G53" s="999">
        <f ca="1">G52+1</f>
        <v>23</v>
      </c>
      <c r="H53" s="999" t="s">
        <v>41</v>
      </c>
      <c r="I53" s="1000" t="s">
        <v>438</v>
      </c>
      <c r="J53" s="1000" t="s">
        <v>165</v>
      </c>
      <c r="K53" s="1000" t="s">
        <v>4</v>
      </c>
      <c r="L53" s="1001">
        <v>90</v>
      </c>
      <c r="M53" s="1002">
        <f>M52+TIME(0,L52,0)</f>
        <v>0.67013888888888884</v>
      </c>
    </row>
    <row r="54" spans="1:13" ht="15.75" x14ac:dyDescent="0.2">
      <c r="A54" s="52"/>
      <c r="B54" s="504" t="s">
        <v>251</v>
      </c>
      <c r="C54" s="500"/>
      <c r="E54" s="993"/>
      <c r="F54" s="1181"/>
      <c r="G54" s="995">
        <f ca="1">G53+1</f>
        <v>24</v>
      </c>
      <c r="H54" s="995" t="s">
        <v>41</v>
      </c>
      <c r="I54" s="994" t="s">
        <v>439</v>
      </c>
      <c r="J54" s="994" t="s">
        <v>165</v>
      </c>
      <c r="K54" s="994" t="s">
        <v>4</v>
      </c>
      <c r="L54" s="996">
        <v>25</v>
      </c>
      <c r="M54" s="997">
        <f>M53+TIME(0,L53,0)</f>
        <v>0.73263888888888884</v>
      </c>
    </row>
    <row r="55" spans="1:13" ht="15.75" x14ac:dyDescent="0.2">
      <c r="A55" s="52"/>
      <c r="B55" s="1154" t="s">
        <v>126</v>
      </c>
      <c r="C55" s="500"/>
      <c r="E55" s="756"/>
      <c r="F55" s="994"/>
      <c r="G55" s="995">
        <f ca="1">G54+1</f>
        <v>25</v>
      </c>
      <c r="H55" s="995" t="s">
        <v>2</v>
      </c>
      <c r="I55" s="994" t="s">
        <v>303</v>
      </c>
      <c r="J55" s="628" t="s">
        <v>165</v>
      </c>
      <c r="K55" s="994" t="s">
        <v>1</v>
      </c>
      <c r="L55" s="1004"/>
      <c r="M55" s="997">
        <f>M54+TIME(0,L54,0)</f>
        <v>0.75</v>
      </c>
    </row>
    <row r="56" spans="1:13" ht="15.75" x14ac:dyDescent="0.25">
      <c r="A56" s="52"/>
      <c r="B56" s="504" t="s">
        <v>252</v>
      </c>
      <c r="C56" s="500"/>
      <c r="E56" s="988"/>
      <c r="F56" s="989"/>
      <c r="G56" s="990"/>
      <c r="H56" s="991"/>
      <c r="I56" s="989"/>
      <c r="J56" s="989"/>
      <c r="K56" s="989"/>
      <c r="L56" s="989"/>
      <c r="M56" s="989"/>
    </row>
    <row r="57" spans="1:13" ht="18" x14ac:dyDescent="0.2">
      <c r="A57" s="52"/>
      <c r="B57" s="665" t="s">
        <v>99</v>
      </c>
      <c r="C57" s="500"/>
      <c r="E57" s="1187"/>
      <c r="F57" s="1637" t="s">
        <v>639</v>
      </c>
      <c r="G57" s="1637"/>
      <c r="H57" s="1637"/>
      <c r="I57" s="1637"/>
      <c r="J57" s="1637"/>
      <c r="K57" s="1637"/>
      <c r="L57" s="1637"/>
      <c r="M57" s="1637"/>
    </row>
    <row r="58" spans="1:13" ht="14.25" x14ac:dyDescent="0.2">
      <c r="A58" s="52"/>
      <c r="B58" s="54"/>
      <c r="C58" s="500"/>
      <c r="E58" s="1186"/>
      <c r="F58" s="1186"/>
      <c r="G58" s="1185"/>
      <c r="H58" s="1185"/>
      <c r="I58" s="1186"/>
      <c r="J58" s="1186"/>
      <c r="K58" s="1184"/>
      <c r="L58" s="992"/>
      <c r="M58" s="1183"/>
    </row>
    <row r="59" spans="1:13" ht="15.75" x14ac:dyDescent="0.2">
      <c r="A59" s="52"/>
      <c r="B59" s="54"/>
      <c r="C59" s="500"/>
      <c r="E59" s="993"/>
      <c r="F59" s="994"/>
      <c r="G59" s="995">
        <f ca="1">MAX(G35:INDIRECT(ADDRESS(ROW()-1,1)))+1</f>
        <v>26</v>
      </c>
      <c r="H59" s="995" t="s">
        <v>31</v>
      </c>
      <c r="I59" s="994" t="s">
        <v>102</v>
      </c>
      <c r="J59" s="994" t="s">
        <v>165</v>
      </c>
      <c r="K59" s="994" t="s">
        <v>1</v>
      </c>
      <c r="L59" s="996">
        <v>5</v>
      </c>
      <c r="M59" s="997">
        <f>TIME(MID(F57,SEARCH(":",F57)-2,2),MID(F57,SEARCH(":",F57)+1,2),0)</f>
        <v>0.5625</v>
      </c>
    </row>
    <row r="60" spans="1:13" ht="15.75" x14ac:dyDescent="0.2">
      <c r="A60" s="52"/>
      <c r="B60" s="54"/>
      <c r="C60" s="53"/>
      <c r="E60" s="998"/>
      <c r="F60" s="1182"/>
      <c r="G60" s="999">
        <f ca="1">G59+1</f>
        <v>27</v>
      </c>
      <c r="H60" s="999" t="s">
        <v>41</v>
      </c>
      <c r="I60" s="1000" t="s">
        <v>438</v>
      </c>
      <c r="J60" s="1000" t="s">
        <v>165</v>
      </c>
      <c r="K60" s="1000" t="s">
        <v>4</v>
      </c>
      <c r="L60" s="1001">
        <v>90</v>
      </c>
      <c r="M60" s="1002">
        <f>M59+TIME(0,L59,0)</f>
        <v>0.56597222222222221</v>
      </c>
    </row>
    <row r="61" spans="1:13" ht="15.75" x14ac:dyDescent="0.2">
      <c r="A61" s="1249"/>
      <c r="B61" s="1250" t="s">
        <v>726</v>
      </c>
      <c r="C61" s="1251"/>
      <c r="E61" s="993"/>
      <c r="F61" s="1181"/>
      <c r="G61" s="995">
        <f ca="1">G60+1</f>
        <v>28</v>
      </c>
      <c r="H61" s="995" t="s">
        <v>41</v>
      </c>
      <c r="I61" s="994" t="s">
        <v>439</v>
      </c>
      <c r="J61" s="994" t="s">
        <v>165</v>
      </c>
      <c r="K61" s="994" t="s">
        <v>4</v>
      </c>
      <c r="L61" s="996">
        <v>25</v>
      </c>
      <c r="M61" s="997">
        <f>M60+TIME(0,L60,0)</f>
        <v>0.62847222222222221</v>
      </c>
    </row>
    <row r="62" spans="1:13" ht="15.75" x14ac:dyDescent="0.2">
      <c r="E62" s="756"/>
      <c r="F62" s="994"/>
      <c r="G62" s="995">
        <f ca="1">G61+1</f>
        <v>29</v>
      </c>
      <c r="H62" s="995" t="s">
        <v>2</v>
      </c>
      <c r="I62" s="994" t="s">
        <v>303</v>
      </c>
      <c r="J62" s="628" t="s">
        <v>165</v>
      </c>
      <c r="K62" s="994" t="s">
        <v>1</v>
      </c>
      <c r="L62" s="1004"/>
      <c r="M62" s="997">
        <f>M61+TIME(0,L61,0)</f>
        <v>0.64583333333333337</v>
      </c>
    </row>
    <row r="63" spans="1:13" ht="15.75" x14ac:dyDescent="0.25">
      <c r="E63" s="988"/>
      <c r="F63" s="989"/>
      <c r="G63" s="990"/>
      <c r="H63" s="991"/>
      <c r="I63" s="989"/>
      <c r="J63" s="989"/>
      <c r="K63" s="989"/>
      <c r="L63" s="989"/>
      <c r="M63" s="989"/>
    </row>
    <row r="64" spans="1:13" ht="18" x14ac:dyDescent="0.2">
      <c r="E64" s="1187"/>
      <c r="F64" s="1637" t="s">
        <v>640</v>
      </c>
      <c r="G64" s="1637"/>
      <c r="H64" s="1637"/>
      <c r="I64" s="1637"/>
      <c r="J64" s="1637"/>
      <c r="K64" s="1637"/>
      <c r="L64" s="1637"/>
      <c r="M64" s="1637"/>
    </row>
    <row r="65" spans="5:13" x14ac:dyDescent="0.2">
      <c r="E65" s="1186"/>
      <c r="F65" s="1186"/>
      <c r="G65" s="1185"/>
      <c r="H65" s="1185"/>
      <c r="I65" s="1186"/>
      <c r="J65" s="1186"/>
      <c r="K65" s="1184"/>
      <c r="L65" s="992"/>
      <c r="M65" s="1183"/>
    </row>
    <row r="66" spans="5:13" ht="15.75" x14ac:dyDescent="0.2">
      <c r="E66" s="993"/>
      <c r="F66" s="994"/>
      <c r="G66" s="995">
        <f ca="1">MAX(G31:INDIRECT(ADDRESS(ROW()-1,1)))+1</f>
        <v>30</v>
      </c>
      <c r="H66" s="995" t="s">
        <v>31</v>
      </c>
      <c r="I66" s="994" t="s">
        <v>102</v>
      </c>
      <c r="J66" s="994" t="s">
        <v>165</v>
      </c>
      <c r="K66" s="994" t="s">
        <v>1</v>
      </c>
      <c r="L66" s="996">
        <v>5</v>
      </c>
      <c r="M66" s="997">
        <f>TIME(MID(F64,SEARCH(":",F64)-2,2),MID(F64,SEARCH(":",F64)+1,2),0)</f>
        <v>0.66666666666666663</v>
      </c>
    </row>
    <row r="67" spans="5:13" ht="15.75" x14ac:dyDescent="0.2">
      <c r="E67" s="998"/>
      <c r="F67" s="1182"/>
      <c r="G67" s="999">
        <f t="shared" ref="G67:G72" ca="1" si="2">G66+1</f>
        <v>31</v>
      </c>
      <c r="H67" s="999" t="s">
        <v>41</v>
      </c>
      <c r="I67" s="1000" t="s">
        <v>438</v>
      </c>
      <c r="J67" s="1000" t="s">
        <v>165</v>
      </c>
      <c r="K67" s="1000" t="s">
        <v>4</v>
      </c>
      <c r="L67" s="1001">
        <v>60</v>
      </c>
      <c r="M67" s="1002">
        <f t="shared" ref="M67:M72" si="3">M66+TIME(0,L66,0)</f>
        <v>0.67013888888888884</v>
      </c>
    </row>
    <row r="68" spans="5:13" ht="15.75" x14ac:dyDescent="0.2">
      <c r="E68" s="993"/>
      <c r="F68" s="1181"/>
      <c r="G68" s="995">
        <f t="shared" ca="1" si="2"/>
        <v>32</v>
      </c>
      <c r="H68" s="995" t="s">
        <v>41</v>
      </c>
      <c r="I68" s="994" t="s">
        <v>56</v>
      </c>
      <c r="J68" s="994" t="s">
        <v>165</v>
      </c>
      <c r="K68" s="994" t="s">
        <v>4</v>
      </c>
      <c r="L68" s="996">
        <v>25</v>
      </c>
      <c r="M68" s="997">
        <f t="shared" si="3"/>
        <v>0.71180555555555547</v>
      </c>
    </row>
    <row r="69" spans="5:13" ht="15.75" x14ac:dyDescent="0.2">
      <c r="E69" s="998"/>
      <c r="F69" s="1000"/>
      <c r="G69" s="1018">
        <f t="shared" ca="1" si="2"/>
        <v>33</v>
      </c>
      <c r="H69" s="999" t="s">
        <v>41</v>
      </c>
      <c r="I69" s="1000" t="s">
        <v>440</v>
      </c>
      <c r="J69" s="1000" t="s">
        <v>165</v>
      </c>
      <c r="K69" s="1000" t="s">
        <v>1</v>
      </c>
      <c r="L69" s="1001">
        <v>15</v>
      </c>
      <c r="M69" s="1019">
        <f t="shared" si="3"/>
        <v>0.72916666666666663</v>
      </c>
    </row>
    <row r="70" spans="5:13" ht="15.75" x14ac:dyDescent="0.2">
      <c r="E70" s="993"/>
      <c r="F70" s="1181"/>
      <c r="G70" s="995">
        <f t="shared" ca="1" si="2"/>
        <v>34</v>
      </c>
      <c r="H70" s="995" t="s">
        <v>41</v>
      </c>
      <c r="I70" s="994" t="s">
        <v>641</v>
      </c>
      <c r="J70" s="994" t="s">
        <v>165</v>
      </c>
      <c r="K70" s="994" t="s">
        <v>1</v>
      </c>
      <c r="L70" s="996">
        <v>10</v>
      </c>
      <c r="M70" s="997">
        <f t="shared" si="3"/>
        <v>0.73958333333333326</v>
      </c>
    </row>
    <row r="71" spans="5:13" ht="15.75" x14ac:dyDescent="0.2">
      <c r="E71" s="1088"/>
      <c r="F71" s="1000"/>
      <c r="G71" s="999">
        <f t="shared" ca="1" si="2"/>
        <v>35</v>
      </c>
      <c r="H71" s="999" t="s">
        <v>304</v>
      </c>
      <c r="I71" s="1020" t="s">
        <v>441</v>
      </c>
      <c r="J71" s="1000" t="s">
        <v>165</v>
      </c>
      <c r="K71" s="1000" t="s">
        <v>4</v>
      </c>
      <c r="L71" s="1001">
        <v>5</v>
      </c>
      <c r="M71" s="1002">
        <f t="shared" si="3"/>
        <v>0.74652777777777768</v>
      </c>
    </row>
    <row r="72" spans="5:13" ht="15.75" x14ac:dyDescent="0.2">
      <c r="E72" s="756"/>
      <c r="F72" s="994"/>
      <c r="G72" s="995">
        <f t="shared" ca="1" si="2"/>
        <v>36</v>
      </c>
      <c r="H72" s="995" t="s">
        <v>2</v>
      </c>
      <c r="I72" s="994" t="s">
        <v>168</v>
      </c>
      <c r="J72" s="628" t="s">
        <v>165</v>
      </c>
      <c r="K72" s="994" t="s">
        <v>1</v>
      </c>
      <c r="L72" s="1004"/>
      <c r="M72" s="1007">
        <f t="shared" si="3"/>
        <v>0.74999999999999989</v>
      </c>
    </row>
    <row r="73" spans="5:13" ht="15.75" x14ac:dyDescent="0.2">
      <c r="E73" s="756"/>
      <c r="F73" s="1024"/>
      <c r="G73" s="1180"/>
      <c r="H73" s="1180"/>
      <c r="I73" s="1022" t="s">
        <v>292</v>
      </c>
      <c r="J73" s="1021"/>
      <c r="K73" s="1022"/>
      <c r="L73" s="1025"/>
      <c r="M73" s="1023"/>
    </row>
    <row r="74" spans="5:13" ht="15.75" x14ac:dyDescent="0.2">
      <c r="E74" s="754"/>
      <c r="F74" s="754"/>
      <c r="G74" s="1179"/>
      <c r="H74" s="1179"/>
      <c r="I74" s="1026" t="s">
        <v>293</v>
      </c>
      <c r="J74" s="1026"/>
      <c r="K74" s="1026"/>
      <c r="L74" s="754"/>
      <c r="M74" s="629"/>
    </row>
    <row r="75" spans="5:13" ht="15.75" x14ac:dyDescent="0.2">
      <c r="E75" s="993"/>
      <c r="F75" s="1090"/>
      <c r="G75" s="1180"/>
      <c r="H75" s="1180"/>
      <c r="I75" s="1022"/>
      <c r="J75" s="1180"/>
      <c r="K75" s="1022"/>
      <c r="L75" s="1090"/>
      <c r="M75" s="1027"/>
    </row>
    <row r="76" spans="5:13" ht="15.75" x14ac:dyDescent="0.25">
      <c r="E76" s="988"/>
      <c r="F76" s="989"/>
      <c r="G76" s="990"/>
      <c r="H76" s="991"/>
      <c r="I76" s="989"/>
      <c r="J76" s="989"/>
      <c r="K76" s="989"/>
      <c r="L76" s="989"/>
      <c r="M76" s="989"/>
    </row>
    <row r="77" spans="5:13" ht="18" x14ac:dyDescent="0.2">
      <c r="E77" s="1187"/>
      <c r="F77" s="1637"/>
      <c r="G77" s="1637"/>
      <c r="H77" s="1637"/>
      <c r="I77" s="1637"/>
      <c r="J77" s="1637"/>
      <c r="K77" s="1637"/>
      <c r="L77" s="1637"/>
      <c r="M77" s="1637"/>
    </row>
    <row r="78" spans="5:13" x14ac:dyDescent="0.2">
      <c r="E78" s="1155"/>
      <c r="F78" s="1155"/>
      <c r="G78" s="1155"/>
      <c r="H78" s="1155"/>
      <c r="I78" s="1155"/>
      <c r="J78" s="1155"/>
      <c r="K78" s="1155"/>
      <c r="L78" s="1155"/>
      <c r="M78" s="1155"/>
    </row>
    <row r="79" spans="5:13" x14ac:dyDescent="0.2">
      <c r="E79" s="1155"/>
      <c r="F79" s="1155"/>
      <c r="G79" s="1155"/>
      <c r="H79" s="1155"/>
      <c r="I79" s="1155"/>
      <c r="J79" s="1155"/>
      <c r="K79" s="1155"/>
      <c r="L79" s="1155"/>
      <c r="M79" s="1155"/>
    </row>
    <row r="80" spans="5:13" x14ac:dyDescent="0.2">
      <c r="E80" s="1155"/>
      <c r="F80" s="1155"/>
      <c r="G80" s="1155"/>
      <c r="H80" s="1155"/>
      <c r="I80" s="1155"/>
      <c r="J80" s="1155"/>
      <c r="K80" s="1155"/>
      <c r="L80" s="1155"/>
      <c r="M80" s="1155"/>
    </row>
    <row r="81" spans="5:13" x14ac:dyDescent="0.2">
      <c r="E81" s="1155"/>
      <c r="F81" s="1155"/>
      <c r="G81" s="1155"/>
      <c r="H81" s="1155"/>
      <c r="I81" s="1155"/>
      <c r="J81" s="1155"/>
      <c r="K81" s="1155"/>
      <c r="L81" s="1155"/>
      <c r="M81" s="1155"/>
    </row>
    <row r="82" spans="5:13" x14ac:dyDescent="0.2">
      <c r="E82" s="1155"/>
      <c r="F82" s="1155"/>
      <c r="G82" s="1155"/>
      <c r="H82" s="1155"/>
      <c r="I82" s="1155"/>
      <c r="J82" s="1155"/>
      <c r="K82" s="1155"/>
      <c r="L82" s="1155"/>
      <c r="M82" s="1155"/>
    </row>
    <row r="83" spans="5:13" x14ac:dyDescent="0.2">
      <c r="E83" s="1155"/>
      <c r="F83" s="1155"/>
      <c r="G83" s="1155"/>
      <c r="H83" s="1155"/>
      <c r="I83" s="1155"/>
      <c r="J83" s="1155"/>
      <c r="K83" s="1155"/>
      <c r="L83" s="1155"/>
      <c r="M83" s="1155"/>
    </row>
    <row r="84" spans="5:13" x14ac:dyDescent="0.2">
      <c r="E84" s="1155"/>
      <c r="F84" s="1155"/>
      <c r="G84" s="1155"/>
      <c r="H84" s="1155"/>
      <c r="I84" s="1155"/>
      <c r="J84" s="1155"/>
      <c r="K84" s="1155"/>
      <c r="L84" s="1155"/>
      <c r="M84" s="1155"/>
    </row>
    <row r="85" spans="5:13" x14ac:dyDescent="0.2">
      <c r="E85" s="1155"/>
      <c r="F85" s="1155"/>
      <c r="G85" s="1155"/>
      <c r="H85" s="1155"/>
      <c r="I85" s="1155"/>
      <c r="J85" s="1155"/>
      <c r="K85" s="1155"/>
      <c r="L85" s="1155"/>
      <c r="M85" s="1155"/>
    </row>
    <row r="86" spans="5:13" x14ac:dyDescent="0.2">
      <c r="E86" s="1155"/>
      <c r="F86" s="1155"/>
      <c r="G86" s="1155"/>
      <c r="H86" s="1155"/>
      <c r="I86" s="1155"/>
      <c r="J86" s="1155"/>
      <c r="K86" s="1155"/>
      <c r="L86" s="1155"/>
      <c r="M86" s="1155"/>
    </row>
    <row r="87" spans="5:13" x14ac:dyDescent="0.2">
      <c r="E87" s="1155"/>
      <c r="F87" s="1155"/>
      <c r="G87" s="1155"/>
      <c r="H87" s="1155"/>
      <c r="I87" s="1155"/>
      <c r="J87" s="1155"/>
      <c r="K87" s="1155"/>
      <c r="L87" s="1155"/>
      <c r="M87" s="1155"/>
    </row>
    <row r="88" spans="5:13" x14ac:dyDescent="0.2">
      <c r="E88" s="1155"/>
      <c r="F88" s="1155"/>
      <c r="G88" s="1155"/>
      <c r="H88" s="1155"/>
      <c r="I88" s="1155"/>
      <c r="J88" s="1155"/>
      <c r="K88" s="1155"/>
      <c r="L88" s="1155"/>
      <c r="M88" s="1155"/>
    </row>
    <row r="89" spans="5:13" x14ac:dyDescent="0.2">
      <c r="E89" s="1155"/>
      <c r="F89" s="1155"/>
      <c r="G89" s="1155"/>
      <c r="H89" s="1155"/>
      <c r="I89" s="1155"/>
      <c r="J89" s="1155"/>
      <c r="K89" s="1155"/>
      <c r="L89" s="1155"/>
      <c r="M89" s="1155"/>
    </row>
    <row r="90" spans="5:13" x14ac:dyDescent="0.2">
      <c r="E90" s="1155"/>
      <c r="F90" s="1155"/>
      <c r="G90" s="1155"/>
      <c r="H90" s="1155"/>
      <c r="I90" s="1155"/>
      <c r="J90" s="1155"/>
      <c r="K90" s="1155"/>
      <c r="L90" s="1155"/>
      <c r="M90" s="1155"/>
    </row>
    <row r="91" spans="5:13" x14ac:dyDescent="0.2">
      <c r="E91" s="1155"/>
      <c r="F91" s="1155"/>
      <c r="G91" s="1155"/>
      <c r="H91" s="1155"/>
      <c r="I91" s="1155"/>
      <c r="J91" s="1155"/>
      <c r="K91" s="1155"/>
      <c r="L91" s="1155"/>
      <c r="M91" s="1155"/>
    </row>
    <row r="92" spans="5:13" x14ac:dyDescent="0.2">
      <c r="E92" s="1155"/>
      <c r="F92" s="1155"/>
      <c r="G92" s="1155"/>
      <c r="H92" s="1155"/>
      <c r="I92" s="1155"/>
      <c r="J92" s="1155"/>
      <c r="K92" s="1155"/>
      <c r="L92" s="1155"/>
      <c r="M92" s="1155"/>
    </row>
    <row r="93" spans="5:13" x14ac:dyDescent="0.2">
      <c r="E93" s="1155"/>
      <c r="F93" s="1155"/>
      <c r="G93" s="1155"/>
      <c r="H93" s="1155"/>
      <c r="I93" s="1155"/>
      <c r="J93" s="1155"/>
      <c r="K93" s="1155"/>
      <c r="L93" s="1155"/>
      <c r="M93" s="1155"/>
    </row>
    <row r="94" spans="5:13" x14ac:dyDescent="0.2">
      <c r="E94" s="1155"/>
      <c r="F94" s="1155"/>
      <c r="G94" s="1155"/>
      <c r="H94" s="1155"/>
      <c r="I94" s="1155"/>
      <c r="J94" s="1155"/>
      <c r="K94" s="1155"/>
      <c r="L94" s="1155"/>
      <c r="M94" s="1155"/>
    </row>
    <row r="95" spans="5:13" x14ac:dyDescent="0.2">
      <c r="E95" s="1155"/>
      <c r="F95" s="1155"/>
      <c r="G95" s="1155"/>
      <c r="H95" s="1155"/>
      <c r="I95" s="1155"/>
      <c r="J95" s="1155"/>
      <c r="K95" s="1155"/>
      <c r="L95" s="1155"/>
      <c r="M95" s="1155"/>
    </row>
    <row r="96" spans="5:13" x14ac:dyDescent="0.2">
      <c r="E96" s="1155"/>
      <c r="F96" s="1155"/>
      <c r="G96" s="1155"/>
      <c r="H96" s="1155"/>
      <c r="I96" s="1155"/>
      <c r="J96" s="1155"/>
      <c r="K96" s="1155"/>
      <c r="L96" s="1155"/>
      <c r="M96" s="1155"/>
    </row>
    <row r="97" spans="5:13" x14ac:dyDescent="0.2">
      <c r="E97" s="1155"/>
      <c r="F97" s="1155"/>
      <c r="G97" s="1155"/>
      <c r="H97" s="1155"/>
      <c r="I97" s="1155"/>
      <c r="J97" s="1155"/>
      <c r="K97" s="1155"/>
      <c r="L97" s="1155"/>
      <c r="M97" s="1155"/>
    </row>
    <row r="98" spans="5:13" x14ac:dyDescent="0.2">
      <c r="E98" s="1155"/>
      <c r="F98" s="1155"/>
      <c r="G98" s="1155"/>
      <c r="H98" s="1155"/>
      <c r="I98" s="1155"/>
      <c r="J98" s="1155"/>
      <c r="K98" s="1155"/>
      <c r="L98" s="1155"/>
      <c r="M98" s="1155"/>
    </row>
    <row r="99" spans="5:13" x14ac:dyDescent="0.2">
      <c r="E99" s="1155"/>
      <c r="F99" s="1155"/>
      <c r="G99" s="1155"/>
      <c r="H99" s="1155"/>
      <c r="I99" s="1155"/>
      <c r="J99" s="1155"/>
      <c r="K99" s="1155"/>
      <c r="L99" s="1155"/>
      <c r="M99" s="1155"/>
    </row>
    <row r="100" spans="5:13" x14ac:dyDescent="0.2">
      <c r="E100" s="1155"/>
      <c r="F100" s="1155"/>
      <c r="G100" s="1155"/>
      <c r="H100" s="1155"/>
      <c r="I100" s="1155"/>
      <c r="J100" s="1155"/>
      <c r="K100" s="1155"/>
      <c r="L100" s="1155"/>
      <c r="M100" s="1155"/>
    </row>
    <row r="101" spans="5:13" x14ac:dyDescent="0.2">
      <c r="E101" s="1155"/>
      <c r="F101" s="1155"/>
      <c r="G101" s="1155"/>
      <c r="H101" s="1155"/>
      <c r="I101" s="1155"/>
      <c r="J101" s="1155"/>
      <c r="K101" s="1155"/>
      <c r="L101" s="1155"/>
      <c r="M101" s="1155"/>
    </row>
    <row r="102" spans="5:13" x14ac:dyDescent="0.2">
      <c r="E102" s="1155"/>
      <c r="F102" s="1155"/>
      <c r="G102" s="1155"/>
      <c r="H102" s="1155"/>
      <c r="I102" s="1155"/>
      <c r="J102" s="1155"/>
      <c r="K102" s="1155"/>
      <c r="L102" s="1155"/>
      <c r="M102" s="1155"/>
    </row>
    <row r="103" spans="5:13" x14ac:dyDescent="0.2">
      <c r="E103" s="1155"/>
      <c r="F103" s="1155"/>
      <c r="G103" s="1155"/>
      <c r="H103" s="1155"/>
      <c r="I103" s="1155"/>
      <c r="J103" s="1155"/>
      <c r="K103" s="1155"/>
      <c r="L103" s="1155"/>
      <c r="M103" s="1155"/>
    </row>
    <row r="104" spans="5:13" x14ac:dyDescent="0.2">
      <c r="E104" s="1155"/>
      <c r="F104" s="1155"/>
      <c r="G104" s="1155"/>
      <c r="H104" s="1155"/>
      <c r="I104" s="1155"/>
      <c r="J104" s="1155"/>
      <c r="K104" s="1155"/>
      <c r="L104" s="1155"/>
      <c r="M104" s="1155"/>
    </row>
    <row r="105" spans="5:13" x14ac:dyDescent="0.2">
      <c r="E105" s="1155"/>
      <c r="F105" s="1155"/>
      <c r="G105" s="1155"/>
      <c r="H105" s="1155"/>
      <c r="I105" s="1155"/>
      <c r="J105" s="1155"/>
      <c r="K105" s="1155"/>
      <c r="L105" s="1155"/>
      <c r="M105" s="1155"/>
    </row>
    <row r="106" spans="5:13" x14ac:dyDescent="0.2">
      <c r="E106" s="1155"/>
      <c r="F106" s="1155"/>
      <c r="G106" s="1155"/>
      <c r="H106" s="1155"/>
      <c r="I106" s="1155"/>
      <c r="J106" s="1155"/>
      <c r="K106" s="1155"/>
      <c r="L106" s="1155"/>
      <c r="M106" s="1155"/>
    </row>
    <row r="107" spans="5:13" x14ac:dyDescent="0.2">
      <c r="E107" s="1155"/>
      <c r="F107" s="1155"/>
      <c r="G107" s="1155"/>
      <c r="H107" s="1155"/>
      <c r="I107" s="1155"/>
      <c r="J107" s="1155"/>
      <c r="K107" s="1155"/>
      <c r="L107" s="1155"/>
      <c r="M107" s="1155"/>
    </row>
    <row r="108" spans="5:13" x14ac:dyDescent="0.2">
      <c r="E108" s="1155"/>
      <c r="F108" s="1155"/>
      <c r="G108" s="1155"/>
      <c r="H108" s="1155"/>
      <c r="I108" s="1155"/>
      <c r="J108" s="1155"/>
      <c r="K108" s="1155"/>
      <c r="L108" s="1155"/>
      <c r="M108" s="1155"/>
    </row>
    <row r="109" spans="5:13" x14ac:dyDescent="0.2">
      <c r="E109" s="1155"/>
      <c r="F109" s="1155"/>
      <c r="G109" s="1155"/>
      <c r="H109" s="1155"/>
      <c r="I109" s="1155"/>
      <c r="J109" s="1155"/>
      <c r="K109" s="1155"/>
      <c r="L109" s="1155"/>
      <c r="M109" s="1155"/>
    </row>
    <row r="110" spans="5:13" x14ac:dyDescent="0.2">
      <c r="E110" s="1155"/>
      <c r="F110" s="1155"/>
      <c r="G110" s="1155"/>
      <c r="H110" s="1155"/>
      <c r="I110" s="1155"/>
      <c r="J110" s="1155"/>
      <c r="K110" s="1155"/>
      <c r="L110" s="1155"/>
      <c r="M110" s="1155"/>
    </row>
  </sheetData>
  <mergeCells count="16">
    <mergeCell ref="F77:M77"/>
    <mergeCell ref="F64:M64"/>
    <mergeCell ref="B39:B40"/>
    <mergeCell ref="B4:B6"/>
    <mergeCell ref="F7:M7"/>
    <mergeCell ref="F14:M14"/>
    <mergeCell ref="F28:M28"/>
    <mergeCell ref="F36:M36"/>
    <mergeCell ref="F43:M43"/>
    <mergeCell ref="F50:M50"/>
    <mergeCell ref="F57:M57"/>
    <mergeCell ref="F2:M2"/>
    <mergeCell ref="F3:M3"/>
    <mergeCell ref="F4:M4"/>
    <mergeCell ref="F5:M5"/>
    <mergeCell ref="F6:M6"/>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153"/>
  <sheetViews>
    <sheetView zoomScale="50" zoomScaleNormal="50" workbookViewId="0">
      <selection sqref="A1:C1048576"/>
    </sheetView>
  </sheetViews>
  <sheetFormatPr defaultRowHeight="15.75" x14ac:dyDescent="0.25"/>
  <cols>
    <col min="1" max="1" width="1.42578125" style="1155" customWidth="1"/>
    <col min="2" max="2" width="13.5703125" style="1155" customWidth="1"/>
    <col min="3" max="3" width="1.42578125" style="1155" customWidth="1"/>
    <col min="4" max="4" width="2.140625" customWidth="1"/>
    <col min="5" max="5" width="1.42578125" style="438" customWidth="1"/>
    <col min="6" max="6" width="3.7109375" style="438" customWidth="1"/>
    <col min="7" max="7" width="6" style="438" customWidth="1"/>
    <col min="8" max="8" width="2.42578125" style="438" customWidth="1"/>
    <col min="9" max="9" width="94.7109375" style="438" customWidth="1"/>
    <col min="10" max="10" width="3.140625" style="438" customWidth="1"/>
    <col min="11" max="11" width="18.42578125" style="438" customWidth="1"/>
    <col min="12" max="12" width="12.85546875" style="438" customWidth="1"/>
    <col min="13" max="13" width="15.42578125" style="438" customWidth="1"/>
  </cols>
  <sheetData>
    <row r="1" spans="1:13" x14ac:dyDescent="0.2">
      <c r="A1" s="1249"/>
      <c r="B1" s="1250" t="s">
        <v>726</v>
      </c>
      <c r="C1" s="1251"/>
      <c r="E1" s="518"/>
      <c r="F1" s="518"/>
      <c r="G1" s="518"/>
      <c r="H1" s="518"/>
      <c r="I1" s="518"/>
      <c r="J1" s="518"/>
      <c r="K1" s="518"/>
      <c r="L1" s="518"/>
      <c r="M1" s="519"/>
    </row>
    <row r="2" spans="1:13" ht="18.75" thickBot="1" x14ac:dyDescent="0.25">
      <c r="A2" s="599"/>
      <c r="B2" s="835"/>
      <c r="C2" s="53"/>
      <c r="E2" s="520"/>
      <c r="F2" s="1640" t="s">
        <v>321</v>
      </c>
      <c r="G2" s="1640"/>
      <c r="H2" s="1640"/>
      <c r="I2" s="1640"/>
      <c r="J2" s="1640"/>
      <c r="K2" s="1640"/>
      <c r="L2" s="1640"/>
      <c r="M2" s="1640"/>
    </row>
    <row r="3" spans="1:13" ht="18.75" thickBot="1" x14ac:dyDescent="0.25">
      <c r="A3" s="599"/>
      <c r="B3" s="369" t="str">
        <f>Title!B3</f>
        <v>Interim</v>
      </c>
      <c r="C3" s="53"/>
      <c r="E3" s="521"/>
      <c r="F3" s="1641" t="s">
        <v>62</v>
      </c>
      <c r="G3" s="1641"/>
      <c r="H3" s="1641"/>
      <c r="I3" s="1641"/>
      <c r="J3" s="1641"/>
      <c r="K3" s="1641"/>
      <c r="L3" s="1641"/>
      <c r="M3" s="1641"/>
    </row>
    <row r="4" spans="1:13" ht="15.6" customHeight="1" x14ac:dyDescent="0.25">
      <c r="A4" s="599"/>
      <c r="B4" s="1270" t="str">
        <f>Title!B4</f>
        <v>R6</v>
      </c>
      <c r="C4" s="53"/>
      <c r="E4" s="1081"/>
      <c r="F4" s="1642" t="s">
        <v>322</v>
      </c>
      <c r="G4" s="1642"/>
      <c r="H4" s="1642"/>
      <c r="I4" s="1642"/>
      <c r="J4" s="1642"/>
      <c r="K4" s="1642"/>
      <c r="L4" s="1642"/>
      <c r="M4" s="1642"/>
    </row>
    <row r="5" spans="1:13" x14ac:dyDescent="0.25">
      <c r="A5" s="599"/>
      <c r="B5" s="1271"/>
      <c r="C5" s="53"/>
      <c r="E5" s="490"/>
      <c r="F5" s="375" t="s">
        <v>6</v>
      </c>
      <c r="G5" s="841" t="s">
        <v>642</v>
      </c>
      <c r="H5" s="841"/>
      <c r="I5" s="841"/>
      <c r="J5" s="841"/>
      <c r="K5" s="841"/>
      <c r="L5" s="841"/>
      <c r="M5" s="841"/>
    </row>
    <row r="6" spans="1:13" ht="16.5" thickBot="1" x14ac:dyDescent="0.3">
      <c r="A6" s="599"/>
      <c r="B6" s="1272"/>
      <c r="C6" s="53"/>
      <c r="E6" s="490"/>
      <c r="F6" s="375" t="s">
        <v>6</v>
      </c>
      <c r="G6" s="841" t="s">
        <v>397</v>
      </c>
      <c r="H6" s="841"/>
      <c r="I6" s="841"/>
      <c r="J6" s="841"/>
      <c r="K6" s="841"/>
      <c r="L6" s="841"/>
      <c r="M6" s="841"/>
    </row>
    <row r="7" spans="1:13" ht="16.5" thickBot="1" x14ac:dyDescent="0.3">
      <c r="A7" s="599"/>
      <c r="B7" s="54"/>
      <c r="C7" s="537"/>
      <c r="E7" s="490"/>
      <c r="F7" s="375" t="s">
        <v>6</v>
      </c>
      <c r="G7" s="841" t="s">
        <v>47</v>
      </c>
      <c r="H7" s="841"/>
      <c r="I7" s="841"/>
      <c r="J7" s="841"/>
      <c r="K7" s="841"/>
      <c r="L7" s="841"/>
      <c r="M7" s="841"/>
    </row>
    <row r="8" spans="1:13" ht="20.25" x14ac:dyDescent="0.2">
      <c r="A8" s="599"/>
      <c r="B8" s="937" t="s">
        <v>96</v>
      </c>
      <c r="C8" s="496"/>
      <c r="E8" s="630"/>
      <c r="F8" s="630"/>
      <c r="G8" s="630"/>
      <c r="H8" s="630"/>
      <c r="I8" s="630"/>
      <c r="J8" s="630"/>
      <c r="K8" s="840"/>
      <c r="L8" s="630"/>
      <c r="M8" s="630"/>
    </row>
    <row r="9" spans="1:13" ht="18" x14ac:dyDescent="0.2">
      <c r="A9" s="599"/>
      <c r="B9" s="658" t="s">
        <v>123</v>
      </c>
      <c r="C9" s="496"/>
      <c r="E9" s="830"/>
      <c r="F9" s="1638" t="s">
        <v>643</v>
      </c>
      <c r="G9" s="1638"/>
      <c r="H9" s="1638"/>
      <c r="I9" s="1638"/>
      <c r="J9" s="1638"/>
      <c r="K9" s="1638"/>
      <c r="L9" s="1638"/>
      <c r="M9" s="1638"/>
    </row>
    <row r="10" spans="1:13" x14ac:dyDescent="0.2">
      <c r="A10" s="599"/>
      <c r="B10" s="659"/>
      <c r="C10" s="660"/>
      <c r="E10" s="598"/>
      <c r="F10" s="437"/>
      <c r="G10" s="151">
        <v>1</v>
      </c>
      <c r="H10" s="399"/>
      <c r="I10" s="399" t="s">
        <v>102</v>
      </c>
      <c r="J10" s="603" t="s">
        <v>165</v>
      </c>
      <c r="K10" s="9" t="s">
        <v>63</v>
      </c>
      <c r="L10" s="604">
        <v>0</v>
      </c>
      <c r="M10" s="605">
        <f>TIME(8+0,0,0)</f>
        <v>0.33333333333333331</v>
      </c>
    </row>
    <row r="11" spans="1:13" x14ac:dyDescent="0.2">
      <c r="A11" s="599"/>
      <c r="B11" s="661" t="s">
        <v>375</v>
      </c>
      <c r="C11" s="496"/>
      <c r="E11" s="637"/>
      <c r="F11" s="1078"/>
      <c r="G11" s="1082">
        <f>G10+1</f>
        <v>2</v>
      </c>
      <c r="H11" s="1082"/>
      <c r="I11" s="839" t="s">
        <v>644</v>
      </c>
      <c r="J11" s="632" t="s">
        <v>165</v>
      </c>
      <c r="K11" s="1082" t="s">
        <v>63</v>
      </c>
      <c r="L11" s="633">
        <v>15</v>
      </c>
      <c r="M11" s="634">
        <f>M10+TIME(0,L10,0)</f>
        <v>0.33333333333333331</v>
      </c>
    </row>
    <row r="12" spans="1:13" x14ac:dyDescent="0.2">
      <c r="A12" s="52"/>
      <c r="B12" s="662" t="s">
        <v>376</v>
      </c>
      <c r="C12" s="53"/>
      <c r="E12" s="781"/>
      <c r="F12" s="1178"/>
      <c r="G12" s="764">
        <v>3</v>
      </c>
      <c r="H12" s="764"/>
      <c r="I12" s="1188" t="s">
        <v>645</v>
      </c>
      <c r="J12" s="766" t="s">
        <v>6</v>
      </c>
      <c r="K12" s="764" t="s">
        <v>4</v>
      </c>
      <c r="L12" s="767">
        <v>105</v>
      </c>
      <c r="M12" s="768">
        <f>M11+TIME(0,L11,0)</f>
        <v>0.34375</v>
      </c>
    </row>
    <row r="13" spans="1:13" x14ac:dyDescent="0.2">
      <c r="A13" s="599"/>
      <c r="B13" s="663" t="s">
        <v>149</v>
      </c>
      <c r="C13" s="496"/>
      <c r="E13" s="782"/>
      <c r="F13" s="716"/>
      <c r="G13" s="718">
        <v>4</v>
      </c>
      <c r="H13" s="717"/>
      <c r="I13" s="717" t="s">
        <v>646</v>
      </c>
      <c r="J13" s="689" t="s">
        <v>165</v>
      </c>
      <c r="K13" s="718" t="s">
        <v>63</v>
      </c>
      <c r="L13" s="690">
        <v>0</v>
      </c>
      <c r="M13" s="762">
        <f>M12+TIME(0,L12,0)</f>
        <v>0.41666666666666669</v>
      </c>
    </row>
    <row r="14" spans="1:13" x14ac:dyDescent="0.2">
      <c r="A14" s="52"/>
      <c r="B14" s="664" t="s">
        <v>246</v>
      </c>
      <c r="C14" s="496"/>
      <c r="E14" s="780"/>
      <c r="F14" s="838"/>
      <c r="G14" s="837"/>
      <c r="H14" s="842"/>
      <c r="I14" s="842"/>
      <c r="J14" s="861"/>
      <c r="K14" s="837"/>
      <c r="L14" s="862"/>
      <c r="M14" s="863"/>
    </row>
    <row r="15" spans="1:13" ht="18" x14ac:dyDescent="0.2">
      <c r="A15" s="52"/>
      <c r="B15" s="497" t="s">
        <v>273</v>
      </c>
      <c r="C15" s="496"/>
      <c r="E15" s="780"/>
      <c r="F15" s="1638" t="s">
        <v>647</v>
      </c>
      <c r="G15" s="1638"/>
      <c r="H15" s="1638"/>
      <c r="I15" s="1638"/>
      <c r="J15" s="1638"/>
      <c r="K15" s="1638"/>
      <c r="L15" s="1638"/>
      <c r="M15" s="1638"/>
    </row>
    <row r="16" spans="1:13" x14ac:dyDescent="0.2">
      <c r="A16" s="52"/>
      <c r="B16" s="498" t="s">
        <v>334</v>
      </c>
      <c r="C16" s="499"/>
      <c r="E16" s="781"/>
      <c r="F16" s="763"/>
      <c r="G16" s="764">
        <v>5</v>
      </c>
      <c r="H16" s="765"/>
      <c r="I16" s="765" t="s">
        <v>398</v>
      </c>
      <c r="J16" s="766" t="s">
        <v>6</v>
      </c>
      <c r="K16" s="764" t="s">
        <v>63</v>
      </c>
      <c r="L16" s="767">
        <v>0</v>
      </c>
      <c r="M16" s="768">
        <f>TIME(4+12,0,0)</f>
        <v>0.66666666666666663</v>
      </c>
    </row>
    <row r="17" spans="1:13" ht="25.5" x14ac:dyDescent="0.2">
      <c r="A17" s="52"/>
      <c r="B17" s="54"/>
      <c r="C17" s="458"/>
      <c r="E17" s="637"/>
      <c r="F17" s="1078"/>
      <c r="G17" s="1082">
        <v>6</v>
      </c>
      <c r="H17" s="1082"/>
      <c r="I17" s="839" t="s">
        <v>399</v>
      </c>
      <c r="J17" s="632" t="s">
        <v>165</v>
      </c>
      <c r="K17" s="1082" t="s">
        <v>63</v>
      </c>
      <c r="L17" s="633">
        <v>15</v>
      </c>
      <c r="M17" s="634">
        <f>M16+TIME(0,L16,0)</f>
        <v>0.66666666666666663</v>
      </c>
    </row>
    <row r="18" spans="1:13" x14ac:dyDescent="0.2">
      <c r="A18" s="52"/>
      <c r="B18" s="54"/>
      <c r="C18" s="53"/>
      <c r="E18" s="781"/>
      <c r="F18" s="763"/>
      <c r="G18" s="764">
        <v>7</v>
      </c>
      <c r="H18" s="765"/>
      <c r="I18" s="765" t="s">
        <v>648</v>
      </c>
      <c r="J18" s="766" t="s">
        <v>6</v>
      </c>
      <c r="K18" s="764" t="s">
        <v>63</v>
      </c>
      <c r="L18" s="767">
        <v>10</v>
      </c>
      <c r="M18" s="768">
        <f>M17+TIME(0,L17,0)</f>
        <v>0.67708333333333326</v>
      </c>
    </row>
    <row r="19" spans="1:13" x14ac:dyDescent="0.2">
      <c r="A19" s="599"/>
      <c r="B19" s="897" t="s">
        <v>377</v>
      </c>
      <c r="C19" s="496"/>
      <c r="E19" s="782"/>
      <c r="F19" s="716"/>
      <c r="G19" s="718">
        <v>8</v>
      </c>
      <c r="H19" s="717"/>
      <c r="I19" s="717" t="s">
        <v>362</v>
      </c>
      <c r="J19" s="689" t="s">
        <v>6</v>
      </c>
      <c r="K19" s="718" t="s">
        <v>496</v>
      </c>
      <c r="L19" s="690">
        <v>10</v>
      </c>
      <c r="M19" s="762">
        <f>M18+TIME(0,L18,0)</f>
        <v>0.68402777777777768</v>
      </c>
    </row>
    <row r="20" spans="1:13" x14ac:dyDescent="0.2">
      <c r="A20" s="52"/>
      <c r="B20" s="662" t="s">
        <v>378</v>
      </c>
      <c r="C20" s="53"/>
      <c r="E20" s="781"/>
      <c r="F20" s="763"/>
      <c r="G20" s="764">
        <v>9</v>
      </c>
      <c r="H20" s="765"/>
      <c r="I20" s="765" t="s">
        <v>363</v>
      </c>
      <c r="J20" s="766" t="s">
        <v>6</v>
      </c>
      <c r="K20" s="764" t="s">
        <v>4</v>
      </c>
      <c r="L20" s="767">
        <v>85</v>
      </c>
      <c r="M20" s="768">
        <f>M19+TIME(0,L19,0)</f>
        <v>0.6909722222222221</v>
      </c>
    </row>
    <row r="21" spans="1:13" x14ac:dyDescent="0.2">
      <c r="A21" s="599"/>
      <c r="B21" s="938" t="s">
        <v>413</v>
      </c>
      <c r="C21" s="496"/>
      <c r="E21" s="782"/>
      <c r="F21" s="716"/>
      <c r="G21" s="718">
        <v>10</v>
      </c>
      <c r="H21" s="717"/>
      <c r="I21" s="717" t="s">
        <v>649</v>
      </c>
      <c r="J21" s="689" t="s">
        <v>6</v>
      </c>
      <c r="K21" s="718" t="s">
        <v>63</v>
      </c>
      <c r="L21" s="690">
        <v>0</v>
      </c>
      <c r="M21" s="762">
        <f>M20+TIME(0,L20,0)</f>
        <v>0.74999999999999989</v>
      </c>
    </row>
    <row r="22" spans="1:13" ht="20.25" x14ac:dyDescent="0.25">
      <c r="A22" s="52"/>
      <c r="B22" s="898" t="s">
        <v>333</v>
      </c>
      <c r="C22" s="496"/>
      <c r="E22" s="780"/>
      <c r="F22" s="720"/>
      <c r="G22" s="720"/>
      <c r="H22" s="720"/>
      <c r="I22" s="720"/>
      <c r="J22" s="720"/>
      <c r="K22" s="719"/>
      <c r="L22" s="720"/>
      <c r="M22" s="720"/>
    </row>
    <row r="23" spans="1:13" ht="18" x14ac:dyDescent="0.25">
      <c r="A23" s="52"/>
      <c r="B23" s="939" t="s">
        <v>523</v>
      </c>
      <c r="C23" s="496"/>
      <c r="E23" s="780"/>
      <c r="F23" s="1638" t="s">
        <v>650</v>
      </c>
      <c r="G23" s="1638"/>
      <c r="H23" s="1638"/>
      <c r="I23" s="1638"/>
      <c r="J23" s="1638"/>
      <c r="K23" s="1638"/>
      <c r="L23" s="1638"/>
      <c r="M23" s="1638"/>
    </row>
    <row r="24" spans="1:13" x14ac:dyDescent="0.25">
      <c r="A24" s="52"/>
      <c r="B24" s="899" t="s">
        <v>349</v>
      </c>
      <c r="C24" s="496"/>
      <c r="E24" s="598"/>
      <c r="F24" s="437"/>
      <c r="G24" s="151">
        <v>16</v>
      </c>
      <c r="H24" s="399"/>
      <c r="I24" s="399" t="s">
        <v>102</v>
      </c>
      <c r="J24" s="603" t="s">
        <v>165</v>
      </c>
      <c r="K24" s="9" t="s">
        <v>651</v>
      </c>
      <c r="L24" s="604">
        <v>0</v>
      </c>
      <c r="M24" s="605">
        <f>TIME(10+0,30,0)</f>
        <v>0.4375</v>
      </c>
    </row>
    <row r="25" spans="1:13" ht="20.25" x14ac:dyDescent="0.2">
      <c r="A25" s="52"/>
      <c r="B25" s="940" t="s">
        <v>17</v>
      </c>
      <c r="C25" s="496"/>
      <c r="E25" s="1235"/>
      <c r="F25" s="716"/>
      <c r="G25" s="718">
        <v>17</v>
      </c>
      <c r="H25" s="717"/>
      <c r="I25" s="717" t="s">
        <v>652</v>
      </c>
      <c r="J25" s="689" t="s">
        <v>6</v>
      </c>
      <c r="K25" s="718" t="s">
        <v>651</v>
      </c>
      <c r="L25" s="690">
        <v>0</v>
      </c>
      <c r="M25" s="762">
        <f>M24+TIME(0,L24,0)</f>
        <v>0.4375</v>
      </c>
    </row>
    <row r="26" spans="1:13" ht="18" x14ac:dyDescent="0.2">
      <c r="A26" s="52"/>
      <c r="B26" s="941" t="s">
        <v>16</v>
      </c>
      <c r="C26" s="496"/>
      <c r="E26" s="1236"/>
      <c r="F26" s="763"/>
      <c r="G26" s="764">
        <v>18</v>
      </c>
      <c r="H26" s="765"/>
      <c r="I26" s="765" t="s">
        <v>385</v>
      </c>
      <c r="J26" s="766" t="s">
        <v>6</v>
      </c>
      <c r="K26" s="764" t="s">
        <v>4</v>
      </c>
      <c r="L26" s="767">
        <v>120</v>
      </c>
      <c r="M26" s="768">
        <f>M25+TIME(0,L25,0)</f>
        <v>0.4375</v>
      </c>
    </row>
    <row r="27" spans="1:13" x14ac:dyDescent="0.2">
      <c r="A27" s="52"/>
      <c r="B27" s="942" t="s">
        <v>478</v>
      </c>
      <c r="C27" s="496"/>
      <c r="E27" s="637"/>
      <c r="F27" s="1089"/>
      <c r="G27" s="1082">
        <v>19</v>
      </c>
      <c r="H27" s="1082"/>
      <c r="I27" s="1237" t="s">
        <v>653</v>
      </c>
      <c r="J27" s="1238" t="s">
        <v>6</v>
      </c>
      <c r="K27" s="1082" t="s">
        <v>651</v>
      </c>
      <c r="L27" s="633">
        <v>0</v>
      </c>
      <c r="M27" s="634">
        <f>M26+TIME(0,L26,0)</f>
        <v>0.52083333333333337</v>
      </c>
    </row>
    <row r="28" spans="1:13" ht="20.25" x14ac:dyDescent="0.2">
      <c r="A28" s="52"/>
      <c r="B28" s="1146" t="s">
        <v>524</v>
      </c>
      <c r="C28" s="53"/>
      <c r="E28" s="780"/>
      <c r="F28" s="720"/>
      <c r="G28" s="720"/>
      <c r="H28" s="720"/>
      <c r="I28" s="720"/>
      <c r="J28" s="720"/>
      <c r="K28" s="719"/>
      <c r="L28" s="720"/>
      <c r="M28" s="720"/>
    </row>
    <row r="29" spans="1:13" ht="18" x14ac:dyDescent="0.2">
      <c r="A29" s="599"/>
      <c r="B29" s="945" t="s">
        <v>525</v>
      </c>
      <c r="C29" s="496"/>
      <c r="E29" s="780"/>
      <c r="F29" s="1639" t="s">
        <v>654</v>
      </c>
      <c r="G29" s="1639"/>
      <c r="H29" s="1639"/>
      <c r="I29" s="1639"/>
      <c r="J29" s="1639"/>
      <c r="K29" s="1639"/>
      <c r="L29" s="1639"/>
      <c r="M29" s="1639"/>
    </row>
    <row r="30" spans="1:13" ht="20.25" x14ac:dyDescent="0.2">
      <c r="A30" s="52"/>
      <c r="B30" s="54"/>
      <c r="C30" s="496"/>
      <c r="E30" s="783"/>
      <c r="F30" s="763"/>
      <c r="G30" s="769">
        <v>33</v>
      </c>
      <c r="H30" s="765"/>
      <c r="I30" s="765" t="s">
        <v>102</v>
      </c>
      <c r="J30" s="766" t="s">
        <v>165</v>
      </c>
      <c r="K30" s="764" t="s">
        <v>63</v>
      </c>
      <c r="L30" s="767">
        <v>0</v>
      </c>
      <c r="M30" s="768">
        <f>TIME(4+12,0,0)</f>
        <v>0.66666666666666663</v>
      </c>
    </row>
    <row r="31" spans="1:13" ht="18" x14ac:dyDescent="0.2">
      <c r="A31" s="52"/>
      <c r="B31" s="54"/>
      <c r="C31" s="496"/>
      <c r="E31" s="784"/>
      <c r="F31" s="716"/>
      <c r="G31" s="770">
        <v>34</v>
      </c>
      <c r="H31" s="716"/>
      <c r="I31" s="717" t="s">
        <v>567</v>
      </c>
      <c r="J31" s="771" t="s">
        <v>6</v>
      </c>
      <c r="K31" s="716" t="s">
        <v>4</v>
      </c>
      <c r="L31" s="690">
        <v>0</v>
      </c>
      <c r="M31" s="762">
        <f>M30+TIME(0,L30,0)</f>
        <v>0.66666666666666663</v>
      </c>
    </row>
    <row r="32" spans="1:13" x14ac:dyDescent="0.25">
      <c r="A32" s="52"/>
      <c r="B32" s="54"/>
      <c r="C32" s="53"/>
      <c r="E32" s="785"/>
      <c r="F32" s="1239"/>
      <c r="G32" s="1240">
        <v>35</v>
      </c>
      <c r="H32" s="1239"/>
      <c r="I32" s="1239" t="s">
        <v>385</v>
      </c>
      <c r="J32" s="1241" t="s">
        <v>6</v>
      </c>
      <c r="K32" s="1239" t="s">
        <v>4</v>
      </c>
      <c r="L32" s="1239">
        <v>120</v>
      </c>
      <c r="M32" s="768">
        <f>M31+TIME(0,L31, 0)</f>
        <v>0.66666666666666663</v>
      </c>
    </row>
    <row r="33" spans="1:13" x14ac:dyDescent="0.25">
      <c r="A33" s="52"/>
      <c r="B33" s="661" t="s">
        <v>379</v>
      </c>
      <c r="C33" s="53"/>
      <c r="E33" s="786"/>
      <c r="F33" s="716"/>
      <c r="G33" s="718">
        <v>36</v>
      </c>
      <c r="H33" s="717"/>
      <c r="I33" s="717" t="s">
        <v>303</v>
      </c>
      <c r="J33" s="689" t="s">
        <v>6</v>
      </c>
      <c r="K33" s="718" t="s">
        <v>63</v>
      </c>
      <c r="L33" s="690">
        <v>0</v>
      </c>
      <c r="M33" s="762">
        <f>M32+TIME(0,L32,0)</f>
        <v>0.75</v>
      </c>
    </row>
    <row r="34" spans="1:13" ht="20.25" x14ac:dyDescent="0.25">
      <c r="A34" s="52"/>
      <c r="B34" s="662" t="s">
        <v>380</v>
      </c>
      <c r="C34" s="53"/>
      <c r="E34" s="779"/>
      <c r="F34" s="720"/>
      <c r="G34" s="720"/>
      <c r="H34" s="720"/>
      <c r="I34" s="720"/>
      <c r="J34" s="720"/>
      <c r="K34" s="719"/>
      <c r="L34" s="720"/>
      <c r="M34" s="720"/>
    </row>
    <row r="35" spans="1:13" ht="15.6" customHeight="1" x14ac:dyDescent="0.25">
      <c r="A35" s="52"/>
      <c r="B35" s="54"/>
      <c r="C35" s="53"/>
      <c r="E35" s="779"/>
      <c r="F35" s="1639" t="s">
        <v>655</v>
      </c>
      <c r="G35" s="1639"/>
      <c r="H35" s="1639"/>
      <c r="I35" s="1639"/>
      <c r="J35" s="1639"/>
      <c r="K35" s="1639"/>
      <c r="L35" s="1639"/>
      <c r="M35" s="1639"/>
    </row>
    <row r="36" spans="1:13" ht="15.6" customHeight="1" x14ac:dyDescent="0.2">
      <c r="A36" s="599"/>
      <c r="B36" s="54"/>
      <c r="C36" s="496"/>
      <c r="E36" s="783"/>
      <c r="F36" s="763"/>
      <c r="G36" s="769">
        <v>37</v>
      </c>
      <c r="H36" s="765"/>
      <c r="I36" s="765" t="s">
        <v>102</v>
      </c>
      <c r="J36" s="766" t="s">
        <v>165</v>
      </c>
      <c r="K36" s="764" t="s">
        <v>63</v>
      </c>
      <c r="L36" s="767">
        <v>0</v>
      </c>
      <c r="M36" s="768">
        <f>TIME(10+0,30,0)</f>
        <v>0.4375</v>
      </c>
    </row>
    <row r="37" spans="1:13" ht="18" x14ac:dyDescent="0.2">
      <c r="A37" s="52"/>
      <c r="B37" s="54"/>
      <c r="C37" s="53"/>
      <c r="E37" s="784"/>
      <c r="F37" s="716"/>
      <c r="G37" s="770">
        <v>38</v>
      </c>
      <c r="H37" s="716"/>
      <c r="I37" s="717" t="s">
        <v>656</v>
      </c>
      <c r="J37" s="771" t="s">
        <v>6</v>
      </c>
      <c r="K37" s="716" t="s">
        <v>4</v>
      </c>
      <c r="L37" s="690">
        <v>0</v>
      </c>
      <c r="M37" s="762">
        <f>M36+TIME(0,L36,0)</f>
        <v>0.4375</v>
      </c>
    </row>
    <row r="38" spans="1:13" x14ac:dyDescent="0.2">
      <c r="A38" s="52"/>
      <c r="B38" s="54"/>
      <c r="C38" s="496"/>
      <c r="E38" s="781"/>
      <c r="F38" s="763"/>
      <c r="G38" s="764">
        <v>39</v>
      </c>
      <c r="H38" s="765"/>
      <c r="I38" s="765" t="s">
        <v>385</v>
      </c>
      <c r="J38" s="766" t="s">
        <v>6</v>
      </c>
      <c r="K38" s="764" t="s">
        <v>4</v>
      </c>
      <c r="L38" s="767">
        <v>120</v>
      </c>
      <c r="M38" s="768">
        <f>M37+TIME(0,L37,0)</f>
        <v>0.4375</v>
      </c>
    </row>
    <row r="39" spans="1:13" ht="15.75" customHeight="1" x14ac:dyDescent="0.2">
      <c r="A39" s="52"/>
      <c r="B39" s="1268" t="s">
        <v>393</v>
      </c>
      <c r="C39" s="496"/>
      <c r="E39" s="782"/>
      <c r="F39" s="716"/>
      <c r="G39" s="718">
        <v>40</v>
      </c>
      <c r="H39" s="717"/>
      <c r="I39" s="717" t="s">
        <v>303</v>
      </c>
      <c r="J39" s="689" t="s">
        <v>6</v>
      </c>
      <c r="K39" s="718" t="s">
        <v>63</v>
      </c>
      <c r="L39" s="690">
        <v>0</v>
      </c>
      <c r="M39" s="762">
        <f>M37+TIME(0,L38,0)</f>
        <v>0.52083333333333337</v>
      </c>
    </row>
    <row r="40" spans="1:13" ht="20.25" x14ac:dyDescent="0.25">
      <c r="A40" s="54"/>
      <c r="B40" s="1269"/>
      <c r="C40" s="54"/>
      <c r="E40" s="779"/>
      <c r="F40" s="720"/>
      <c r="G40" s="720"/>
      <c r="H40" s="720"/>
      <c r="I40" s="720"/>
      <c r="J40" s="720"/>
      <c r="K40" s="719"/>
      <c r="L40" s="720"/>
      <c r="M40" s="720"/>
    </row>
    <row r="41" spans="1:13" ht="18" x14ac:dyDescent="0.25">
      <c r="A41" s="54"/>
      <c r="B41" s="820" t="s">
        <v>390</v>
      </c>
      <c r="C41" s="54"/>
      <c r="E41" s="779"/>
      <c r="F41" s="1639" t="s">
        <v>657</v>
      </c>
      <c r="G41" s="1639"/>
      <c r="H41" s="1639"/>
      <c r="I41" s="1639"/>
      <c r="J41" s="1639"/>
      <c r="K41" s="1639"/>
      <c r="L41" s="1639"/>
      <c r="M41" s="1639"/>
    </row>
    <row r="42" spans="1:13" ht="20.25" x14ac:dyDescent="0.2">
      <c r="A42" s="54"/>
      <c r="B42" s="948" t="s">
        <v>348</v>
      </c>
      <c r="C42" s="54"/>
      <c r="E42" s="783"/>
      <c r="F42" s="763"/>
      <c r="G42" s="769">
        <v>41</v>
      </c>
      <c r="H42" s="765"/>
      <c r="I42" s="765" t="s">
        <v>102</v>
      </c>
      <c r="J42" s="766" t="s">
        <v>165</v>
      </c>
      <c r="K42" s="764" t="s">
        <v>63</v>
      </c>
      <c r="L42" s="767">
        <v>0</v>
      </c>
      <c r="M42" s="768">
        <f>TIME(4+12,0,0)</f>
        <v>0.66666666666666663</v>
      </c>
    </row>
    <row r="43" spans="1:13" ht="18.75" thickBot="1" x14ac:dyDescent="0.25">
      <c r="A43" s="54"/>
      <c r="B43" s="54"/>
      <c r="C43" s="54"/>
      <c r="E43" s="784"/>
      <c r="F43" s="716"/>
      <c r="G43" s="770">
        <v>42</v>
      </c>
      <c r="H43" s="716"/>
      <c r="I43" s="717" t="s">
        <v>364</v>
      </c>
      <c r="J43" s="771" t="s">
        <v>6</v>
      </c>
      <c r="K43" s="716" t="s">
        <v>63</v>
      </c>
      <c r="L43" s="690">
        <v>5</v>
      </c>
      <c r="M43" s="762">
        <f>M42+TIME(0,L42,0)</f>
        <v>0.66666666666666663</v>
      </c>
    </row>
    <row r="44" spans="1:13" x14ac:dyDescent="0.2">
      <c r="A44" s="52"/>
      <c r="B44" s="587" t="s">
        <v>289</v>
      </c>
      <c r="C44" s="53"/>
      <c r="E44" s="781"/>
      <c r="F44" s="763"/>
      <c r="G44" s="764">
        <v>43</v>
      </c>
      <c r="H44" s="765"/>
      <c r="I44" s="765" t="s">
        <v>365</v>
      </c>
      <c r="J44" s="766" t="s">
        <v>6</v>
      </c>
      <c r="K44" s="764" t="s">
        <v>4</v>
      </c>
      <c r="L44" s="767">
        <v>10</v>
      </c>
      <c r="M44" s="768">
        <f>M43+TIME(0,L43,0)</f>
        <v>0.67013888888888884</v>
      </c>
    </row>
    <row r="45" spans="1:13" x14ac:dyDescent="0.2">
      <c r="A45" s="52"/>
      <c r="B45" s="588" t="s">
        <v>253</v>
      </c>
      <c r="C45" s="53"/>
      <c r="E45" s="782"/>
      <c r="F45" s="716"/>
      <c r="G45" s="718">
        <v>44</v>
      </c>
      <c r="H45" s="717"/>
      <c r="I45" s="717" t="s">
        <v>47</v>
      </c>
      <c r="J45" s="689" t="s">
        <v>6</v>
      </c>
      <c r="K45" s="718" t="s">
        <v>4</v>
      </c>
      <c r="L45" s="690">
        <v>75</v>
      </c>
      <c r="M45" s="762">
        <f>M44+TIME(0,L44,0)</f>
        <v>0.67708333333333326</v>
      </c>
    </row>
    <row r="46" spans="1:13" x14ac:dyDescent="0.25">
      <c r="A46" s="52"/>
      <c r="B46" s="501" t="s">
        <v>240</v>
      </c>
      <c r="C46" s="500"/>
      <c r="E46" s="787"/>
      <c r="F46" s="773"/>
      <c r="G46" s="774">
        <v>45</v>
      </c>
      <c r="H46" s="773"/>
      <c r="I46" s="773" t="s">
        <v>362</v>
      </c>
      <c r="J46" s="775" t="s">
        <v>6</v>
      </c>
      <c r="K46" s="773" t="s">
        <v>496</v>
      </c>
      <c r="L46" s="773">
        <v>15</v>
      </c>
      <c r="M46" s="772">
        <f>M45+TIME(0, L45,0)</f>
        <v>0.72916666666666663</v>
      </c>
    </row>
    <row r="47" spans="1:13" x14ac:dyDescent="0.25">
      <c r="A47" s="52"/>
      <c r="B47" s="502" t="s">
        <v>97</v>
      </c>
      <c r="C47" s="500"/>
      <c r="E47" s="786"/>
      <c r="F47" s="776"/>
      <c r="G47" s="777">
        <v>46</v>
      </c>
      <c r="H47" s="776"/>
      <c r="I47" s="776" t="s">
        <v>366</v>
      </c>
      <c r="J47" s="778" t="s">
        <v>6</v>
      </c>
      <c r="K47" s="776" t="s">
        <v>4</v>
      </c>
      <c r="L47" s="776">
        <v>15</v>
      </c>
      <c r="M47" s="762">
        <f>M46+TIME(0, L46,0)</f>
        <v>0.73958333333333326</v>
      </c>
    </row>
    <row r="48" spans="1:13" x14ac:dyDescent="0.25">
      <c r="A48" s="52"/>
      <c r="B48" s="503" t="s">
        <v>98</v>
      </c>
      <c r="C48" s="500"/>
      <c r="E48" s="785"/>
      <c r="F48" s="763"/>
      <c r="G48" s="764">
        <v>47</v>
      </c>
      <c r="H48" s="765"/>
      <c r="I48" s="765" t="s">
        <v>168</v>
      </c>
      <c r="J48" s="766" t="s">
        <v>6</v>
      </c>
      <c r="K48" s="764" t="s">
        <v>63</v>
      </c>
      <c r="L48" s="767">
        <v>0</v>
      </c>
      <c r="M48" s="768">
        <f>M47+TIME(0,L47,0)</f>
        <v>0.74999999999999989</v>
      </c>
    </row>
    <row r="49" spans="1:13" x14ac:dyDescent="0.25">
      <c r="A49" s="52"/>
      <c r="B49" s="946" t="s">
        <v>95</v>
      </c>
      <c r="C49" s="500"/>
      <c r="E49" s="779"/>
      <c r="F49" s="779"/>
      <c r="G49" s="779"/>
      <c r="H49" s="779"/>
      <c r="I49" s="779"/>
      <c r="J49" s="779"/>
      <c r="K49" s="779"/>
      <c r="L49" s="779"/>
      <c r="M49" s="779"/>
    </row>
    <row r="50" spans="1:13" x14ac:dyDescent="0.25">
      <c r="A50" s="52"/>
      <c r="B50" s="504" t="s">
        <v>249</v>
      </c>
      <c r="C50" s="500"/>
      <c r="E50" s="779"/>
      <c r="F50" s="779"/>
      <c r="G50" s="779"/>
      <c r="H50" s="779"/>
      <c r="I50" s="779"/>
      <c r="J50" s="779"/>
      <c r="K50" s="779"/>
      <c r="L50" s="779"/>
      <c r="M50" s="779"/>
    </row>
    <row r="51" spans="1:13" x14ac:dyDescent="0.25">
      <c r="A51" s="52"/>
      <c r="B51" s="504" t="s">
        <v>250</v>
      </c>
      <c r="C51" s="500"/>
    </row>
    <row r="52" spans="1:13" x14ac:dyDescent="0.25">
      <c r="A52" s="52"/>
      <c r="B52" s="504" t="s">
        <v>127</v>
      </c>
      <c r="C52" s="500"/>
    </row>
    <row r="53" spans="1:13" x14ac:dyDescent="0.25">
      <c r="A53" s="52"/>
      <c r="B53" s="504" t="s">
        <v>255</v>
      </c>
      <c r="C53" s="500"/>
    </row>
    <row r="54" spans="1:13" x14ac:dyDescent="0.25">
      <c r="A54" s="52"/>
      <c r="B54" s="504" t="s">
        <v>251</v>
      </c>
      <c r="C54" s="500"/>
    </row>
    <row r="55" spans="1:13" x14ac:dyDescent="0.25">
      <c r="A55" s="52"/>
      <c r="B55" s="1154" t="s">
        <v>126</v>
      </c>
      <c r="C55" s="500"/>
    </row>
    <row r="56" spans="1:13" x14ac:dyDescent="0.25">
      <c r="A56" s="52"/>
      <c r="B56" s="504" t="s">
        <v>252</v>
      </c>
      <c r="C56" s="500"/>
    </row>
    <row r="57" spans="1:13" x14ac:dyDescent="0.25">
      <c r="A57" s="52"/>
      <c r="B57" s="665" t="s">
        <v>99</v>
      </c>
      <c r="C57" s="500"/>
    </row>
    <row r="58" spans="1:13" x14ac:dyDescent="0.25">
      <c r="A58" s="52"/>
      <c r="B58" s="54"/>
      <c r="C58" s="500"/>
    </row>
    <row r="59" spans="1:13" x14ac:dyDescent="0.25">
      <c r="A59" s="52"/>
      <c r="B59" s="54"/>
      <c r="C59" s="500"/>
    </row>
    <row r="60" spans="1:13" x14ac:dyDescent="0.25">
      <c r="A60" s="52"/>
      <c r="B60" s="54"/>
      <c r="C60" s="53"/>
    </row>
    <row r="61" spans="1:13" x14ac:dyDescent="0.25">
      <c r="A61" s="1249"/>
      <c r="B61" s="1250" t="s">
        <v>726</v>
      </c>
      <c r="C61" s="1251"/>
    </row>
    <row r="87" spans="5:13" ht="12.75" x14ac:dyDescent="0.2">
      <c r="E87"/>
      <c r="F87"/>
      <c r="G87"/>
      <c r="H87"/>
      <c r="I87"/>
      <c r="J87"/>
      <c r="K87"/>
      <c r="L87"/>
      <c r="M87"/>
    </row>
    <row r="88" spans="5:13" ht="12.75" x14ac:dyDescent="0.2">
      <c r="E88"/>
      <c r="F88"/>
      <c r="G88"/>
      <c r="H88"/>
      <c r="I88"/>
      <c r="J88"/>
      <c r="K88"/>
      <c r="L88"/>
      <c r="M88"/>
    </row>
    <row r="89" spans="5:13" ht="12.75" x14ac:dyDescent="0.2">
      <c r="E89"/>
      <c r="F89"/>
      <c r="G89"/>
      <c r="H89"/>
      <c r="I89"/>
      <c r="J89"/>
      <c r="K89"/>
      <c r="L89"/>
      <c r="M89"/>
    </row>
    <row r="90" spans="5:13" ht="12.75" x14ac:dyDescent="0.2">
      <c r="E90"/>
      <c r="F90"/>
      <c r="G90"/>
      <c r="H90"/>
      <c r="I90"/>
      <c r="J90"/>
      <c r="K90"/>
      <c r="L90"/>
      <c r="M90"/>
    </row>
    <row r="91" spans="5:13" ht="12.75" x14ac:dyDescent="0.2">
      <c r="E91"/>
      <c r="F91"/>
      <c r="G91"/>
      <c r="H91"/>
      <c r="I91"/>
      <c r="J91"/>
      <c r="K91"/>
      <c r="L91"/>
      <c r="M91"/>
    </row>
    <row r="92" spans="5:13" ht="12.75" x14ac:dyDescent="0.2">
      <c r="E92"/>
      <c r="F92"/>
      <c r="G92"/>
      <c r="H92"/>
      <c r="I92"/>
      <c r="J92"/>
      <c r="K92"/>
      <c r="L92"/>
      <c r="M92"/>
    </row>
    <row r="93" spans="5:13" ht="12.75" x14ac:dyDescent="0.2">
      <c r="E93"/>
      <c r="F93"/>
      <c r="G93"/>
      <c r="H93"/>
      <c r="I93"/>
      <c r="J93"/>
      <c r="K93"/>
      <c r="L93"/>
      <c r="M93"/>
    </row>
    <row r="94" spans="5:13" ht="12.75" x14ac:dyDescent="0.2">
      <c r="E94"/>
      <c r="F94"/>
      <c r="G94"/>
      <c r="H94"/>
      <c r="I94"/>
      <c r="J94"/>
      <c r="K94"/>
      <c r="L94"/>
      <c r="M94"/>
    </row>
    <row r="95" spans="5:13" ht="12.75" x14ac:dyDescent="0.2">
      <c r="E95"/>
      <c r="F95"/>
      <c r="G95"/>
      <c r="H95"/>
      <c r="I95"/>
      <c r="J95"/>
      <c r="K95"/>
      <c r="L95"/>
      <c r="M95"/>
    </row>
    <row r="96" spans="5:13" ht="12.75" x14ac:dyDescent="0.2">
      <c r="E96"/>
      <c r="F96"/>
      <c r="G96"/>
      <c r="H96"/>
      <c r="I96"/>
      <c r="J96"/>
      <c r="K96"/>
      <c r="L96"/>
      <c r="M96"/>
    </row>
    <row r="97" spans="5:13" ht="12.75" x14ac:dyDescent="0.2">
      <c r="E97"/>
      <c r="F97"/>
      <c r="G97"/>
      <c r="H97"/>
      <c r="I97"/>
      <c r="J97"/>
      <c r="K97"/>
      <c r="L97"/>
      <c r="M97"/>
    </row>
    <row r="98" spans="5:13" ht="12.75" x14ac:dyDescent="0.2">
      <c r="E98"/>
      <c r="F98"/>
      <c r="G98"/>
      <c r="H98"/>
      <c r="I98"/>
      <c r="J98"/>
      <c r="K98"/>
      <c r="L98"/>
      <c r="M98"/>
    </row>
    <row r="99" spans="5:13" ht="12.75" x14ac:dyDescent="0.2">
      <c r="E99"/>
      <c r="F99"/>
      <c r="G99"/>
      <c r="H99"/>
      <c r="I99"/>
      <c r="J99"/>
      <c r="K99"/>
      <c r="L99"/>
      <c r="M99"/>
    </row>
    <row r="100" spans="5:13" ht="12.75" x14ac:dyDescent="0.2">
      <c r="E100"/>
      <c r="F100"/>
      <c r="G100"/>
      <c r="H100"/>
      <c r="I100"/>
      <c r="J100"/>
      <c r="K100"/>
      <c r="L100"/>
      <c r="M100"/>
    </row>
    <row r="101" spans="5:13" ht="12.75" x14ac:dyDescent="0.2">
      <c r="E101"/>
      <c r="F101"/>
      <c r="G101"/>
      <c r="H101"/>
      <c r="I101"/>
      <c r="J101"/>
      <c r="K101"/>
      <c r="L101"/>
      <c r="M101"/>
    </row>
    <row r="102" spans="5:13" ht="12.75" x14ac:dyDescent="0.2">
      <c r="E102"/>
      <c r="F102"/>
      <c r="G102"/>
      <c r="H102"/>
      <c r="I102"/>
      <c r="J102"/>
      <c r="K102"/>
      <c r="L102"/>
      <c r="M102"/>
    </row>
    <row r="103" spans="5:13" ht="12.75" x14ac:dyDescent="0.2">
      <c r="E103"/>
      <c r="F103"/>
      <c r="G103"/>
      <c r="H103"/>
      <c r="I103"/>
      <c r="J103"/>
      <c r="K103"/>
      <c r="L103"/>
      <c r="M103"/>
    </row>
    <row r="104" spans="5:13" ht="12.75" x14ac:dyDescent="0.2">
      <c r="E104"/>
      <c r="F104"/>
      <c r="G104"/>
      <c r="H104"/>
      <c r="I104"/>
      <c r="J104"/>
      <c r="K104"/>
      <c r="L104"/>
      <c r="M104"/>
    </row>
    <row r="105" spans="5:13" ht="12.75" x14ac:dyDescent="0.2">
      <c r="E105"/>
      <c r="F105"/>
      <c r="G105"/>
      <c r="H105"/>
      <c r="I105"/>
      <c r="J105"/>
      <c r="K105"/>
      <c r="L105"/>
      <c r="M105"/>
    </row>
    <row r="106" spans="5:13" ht="12.75" x14ac:dyDescent="0.2">
      <c r="E106"/>
      <c r="F106"/>
      <c r="G106"/>
      <c r="H106"/>
      <c r="I106"/>
      <c r="J106"/>
      <c r="K106"/>
      <c r="L106"/>
      <c r="M106"/>
    </row>
    <row r="107" spans="5:13" ht="12.75" x14ac:dyDescent="0.2">
      <c r="E107"/>
      <c r="F107"/>
      <c r="G107"/>
      <c r="H107"/>
      <c r="I107"/>
      <c r="J107"/>
      <c r="K107"/>
      <c r="L107"/>
      <c r="M107"/>
    </row>
    <row r="108" spans="5:13" ht="12.75" x14ac:dyDescent="0.2">
      <c r="E108"/>
      <c r="F108"/>
      <c r="G108"/>
      <c r="H108"/>
      <c r="I108"/>
      <c r="J108"/>
      <c r="K108"/>
      <c r="L108"/>
      <c r="M108"/>
    </row>
    <row r="109" spans="5:13" ht="12.75" x14ac:dyDescent="0.2">
      <c r="E109"/>
      <c r="F109"/>
      <c r="G109"/>
      <c r="H109"/>
      <c r="I109"/>
      <c r="J109"/>
      <c r="K109"/>
      <c r="L109"/>
      <c r="M109"/>
    </row>
    <row r="110" spans="5:13" ht="12.75" x14ac:dyDescent="0.2">
      <c r="E110"/>
      <c r="F110"/>
      <c r="G110"/>
      <c r="H110"/>
      <c r="I110"/>
      <c r="J110"/>
      <c r="K110"/>
      <c r="L110"/>
      <c r="M110"/>
    </row>
    <row r="111" spans="5:13" ht="12.75" x14ac:dyDescent="0.2">
      <c r="E111"/>
      <c r="F111"/>
      <c r="G111"/>
      <c r="H111"/>
      <c r="I111"/>
      <c r="J111"/>
      <c r="K111"/>
      <c r="L111"/>
      <c r="M111"/>
    </row>
    <row r="112" spans="5:13" ht="12.75" x14ac:dyDescent="0.2">
      <c r="E112"/>
      <c r="F112"/>
      <c r="G112"/>
      <c r="H112"/>
      <c r="I112"/>
      <c r="J112"/>
      <c r="K112"/>
      <c r="L112"/>
      <c r="M112"/>
    </row>
    <row r="113" spans="5:13" ht="12.75" x14ac:dyDescent="0.2">
      <c r="E113"/>
      <c r="F113"/>
      <c r="G113"/>
      <c r="H113"/>
      <c r="I113"/>
      <c r="J113"/>
      <c r="K113"/>
      <c r="L113"/>
      <c r="M113"/>
    </row>
    <row r="114" spans="5:13" ht="12.75" x14ac:dyDescent="0.2">
      <c r="E114"/>
      <c r="F114"/>
      <c r="G114"/>
      <c r="H114"/>
      <c r="I114"/>
      <c r="J114"/>
      <c r="K114"/>
      <c r="L114"/>
      <c r="M114"/>
    </row>
    <row r="115" spans="5:13" ht="12.75" x14ac:dyDescent="0.2">
      <c r="E115"/>
      <c r="F115"/>
      <c r="G115"/>
      <c r="H115"/>
      <c r="I115"/>
      <c r="J115"/>
      <c r="K115"/>
      <c r="L115"/>
      <c r="M115"/>
    </row>
    <row r="116" spans="5:13" ht="12.75" x14ac:dyDescent="0.2">
      <c r="E116"/>
      <c r="F116"/>
      <c r="G116"/>
      <c r="H116"/>
      <c r="I116"/>
      <c r="J116"/>
      <c r="K116"/>
      <c r="L116"/>
      <c r="M116"/>
    </row>
    <row r="117" spans="5:13" ht="12.75" x14ac:dyDescent="0.2">
      <c r="E117"/>
      <c r="F117"/>
      <c r="G117"/>
      <c r="H117"/>
      <c r="I117"/>
      <c r="J117"/>
      <c r="K117"/>
      <c r="L117"/>
      <c r="M117"/>
    </row>
    <row r="118" spans="5:13" ht="12.75" x14ac:dyDescent="0.2">
      <c r="E118"/>
      <c r="F118"/>
      <c r="G118"/>
      <c r="H118"/>
      <c r="I118"/>
      <c r="J118"/>
      <c r="K118"/>
      <c r="L118"/>
      <c r="M118"/>
    </row>
    <row r="119" spans="5:13" ht="12.75" x14ac:dyDescent="0.2">
      <c r="E119"/>
      <c r="F119"/>
      <c r="G119"/>
      <c r="H119"/>
      <c r="I119"/>
      <c r="J119"/>
      <c r="K119"/>
      <c r="L119"/>
      <c r="M119"/>
    </row>
    <row r="120" spans="5:13" ht="12.75" x14ac:dyDescent="0.2">
      <c r="E120"/>
      <c r="F120"/>
      <c r="G120"/>
      <c r="H120"/>
      <c r="I120"/>
      <c r="J120"/>
      <c r="K120"/>
      <c r="L120"/>
      <c r="M120"/>
    </row>
    <row r="121" spans="5:13" ht="12.75" x14ac:dyDescent="0.2">
      <c r="E121"/>
      <c r="F121"/>
      <c r="G121"/>
      <c r="H121"/>
      <c r="I121"/>
      <c r="J121"/>
      <c r="K121"/>
      <c r="L121"/>
      <c r="M121"/>
    </row>
    <row r="122" spans="5:13" ht="12.75" x14ac:dyDescent="0.2">
      <c r="E122"/>
      <c r="F122"/>
      <c r="G122"/>
      <c r="H122"/>
      <c r="I122"/>
      <c r="J122"/>
      <c r="K122"/>
      <c r="L122"/>
      <c r="M122"/>
    </row>
    <row r="123" spans="5:13" ht="12.75" x14ac:dyDescent="0.2">
      <c r="E123"/>
      <c r="F123"/>
      <c r="G123"/>
      <c r="H123"/>
      <c r="I123"/>
      <c r="J123"/>
      <c r="K123"/>
      <c r="L123"/>
      <c r="M123"/>
    </row>
    <row r="124" spans="5:13" ht="12.75" x14ac:dyDescent="0.2">
      <c r="E124"/>
      <c r="F124"/>
      <c r="G124"/>
      <c r="H124"/>
      <c r="I124"/>
      <c r="J124"/>
      <c r="K124"/>
      <c r="L124"/>
      <c r="M124"/>
    </row>
    <row r="125" spans="5:13" ht="12.75" x14ac:dyDescent="0.2">
      <c r="E125"/>
      <c r="F125"/>
      <c r="G125"/>
      <c r="H125"/>
      <c r="I125"/>
      <c r="J125"/>
      <c r="K125"/>
      <c r="L125"/>
      <c r="M125"/>
    </row>
    <row r="126" spans="5:13" ht="12.75" x14ac:dyDescent="0.2">
      <c r="E126"/>
      <c r="F126"/>
      <c r="G126"/>
      <c r="H126"/>
      <c r="I126"/>
      <c r="J126"/>
      <c r="K126"/>
      <c r="L126"/>
      <c r="M126"/>
    </row>
    <row r="127" spans="5:13" ht="12.75" x14ac:dyDescent="0.2">
      <c r="E127"/>
      <c r="F127"/>
      <c r="G127"/>
      <c r="H127"/>
      <c r="I127"/>
      <c r="J127"/>
      <c r="K127"/>
      <c r="L127"/>
      <c r="M127"/>
    </row>
    <row r="128" spans="5:13" ht="12.75" x14ac:dyDescent="0.2">
      <c r="E128"/>
      <c r="F128"/>
      <c r="G128"/>
      <c r="H128"/>
      <c r="I128"/>
      <c r="J128"/>
      <c r="K128"/>
      <c r="L128"/>
      <c r="M128"/>
    </row>
    <row r="129" spans="5:13" ht="12.75" x14ac:dyDescent="0.2">
      <c r="E129"/>
      <c r="F129"/>
      <c r="G129"/>
      <c r="H129"/>
      <c r="I129"/>
      <c r="J129"/>
      <c r="K129"/>
      <c r="L129"/>
      <c r="M129"/>
    </row>
    <row r="130" spans="5:13" ht="12.75" x14ac:dyDescent="0.2">
      <c r="E130"/>
      <c r="F130"/>
      <c r="G130"/>
      <c r="H130"/>
      <c r="I130"/>
      <c r="J130"/>
      <c r="K130"/>
      <c r="L130"/>
      <c r="M130"/>
    </row>
    <row r="131" spans="5:13" ht="12.75" x14ac:dyDescent="0.2">
      <c r="E131"/>
      <c r="F131"/>
      <c r="G131"/>
      <c r="H131"/>
      <c r="I131"/>
      <c r="J131"/>
      <c r="K131"/>
      <c r="L131"/>
      <c r="M131"/>
    </row>
    <row r="132" spans="5:13" ht="12.75" x14ac:dyDescent="0.2">
      <c r="E132"/>
      <c r="F132"/>
      <c r="G132"/>
      <c r="H132"/>
      <c r="I132"/>
      <c r="J132"/>
      <c r="K132"/>
      <c r="L132"/>
      <c r="M132"/>
    </row>
    <row r="133" spans="5:13" ht="12.75" x14ac:dyDescent="0.2">
      <c r="E133"/>
      <c r="F133"/>
      <c r="G133"/>
      <c r="H133"/>
      <c r="I133"/>
      <c r="J133"/>
      <c r="K133"/>
      <c r="L133"/>
      <c r="M133"/>
    </row>
    <row r="134" spans="5:13" ht="12.75" x14ac:dyDescent="0.2">
      <c r="E134"/>
      <c r="F134"/>
      <c r="G134"/>
      <c r="H134"/>
      <c r="I134"/>
      <c r="J134"/>
      <c r="K134"/>
      <c r="L134"/>
      <c r="M134"/>
    </row>
    <row r="135" spans="5:13" ht="12.75" x14ac:dyDescent="0.2">
      <c r="E135"/>
      <c r="F135"/>
      <c r="G135"/>
      <c r="H135"/>
      <c r="I135"/>
      <c r="J135"/>
      <c r="K135"/>
      <c r="L135"/>
      <c r="M135"/>
    </row>
    <row r="136" spans="5:13" ht="12.75" x14ac:dyDescent="0.2">
      <c r="E136"/>
      <c r="F136"/>
      <c r="G136"/>
      <c r="H136"/>
      <c r="I136"/>
      <c r="J136"/>
      <c r="K136"/>
      <c r="L136"/>
      <c r="M136"/>
    </row>
    <row r="137" spans="5:13" ht="12.75" x14ac:dyDescent="0.2">
      <c r="E137"/>
      <c r="F137"/>
      <c r="G137"/>
      <c r="H137"/>
      <c r="I137"/>
      <c r="J137"/>
      <c r="K137"/>
      <c r="L137"/>
      <c r="M137"/>
    </row>
    <row r="138" spans="5:13" ht="12.75" x14ac:dyDescent="0.2">
      <c r="E138"/>
      <c r="F138"/>
      <c r="G138"/>
      <c r="H138"/>
      <c r="I138"/>
      <c r="J138"/>
      <c r="K138"/>
      <c r="L138"/>
      <c r="M138"/>
    </row>
    <row r="139" spans="5:13" ht="12.75" x14ac:dyDescent="0.2">
      <c r="E139"/>
      <c r="F139"/>
      <c r="G139"/>
      <c r="H139"/>
      <c r="I139"/>
      <c r="J139"/>
      <c r="K139"/>
      <c r="L139"/>
      <c r="M139"/>
    </row>
    <row r="140" spans="5:13" ht="12.75" x14ac:dyDescent="0.2">
      <c r="E140"/>
      <c r="F140"/>
      <c r="G140"/>
      <c r="H140"/>
      <c r="I140"/>
      <c r="J140"/>
      <c r="K140"/>
      <c r="L140"/>
      <c r="M140"/>
    </row>
    <row r="141" spans="5:13" ht="12.75" x14ac:dyDescent="0.2">
      <c r="E141"/>
      <c r="F141"/>
      <c r="G141"/>
      <c r="H141"/>
      <c r="I141"/>
      <c r="J141"/>
      <c r="K141"/>
      <c r="L141"/>
      <c r="M141"/>
    </row>
    <row r="142" spans="5:13" ht="12.75" x14ac:dyDescent="0.2">
      <c r="E142"/>
      <c r="F142"/>
      <c r="G142"/>
      <c r="H142"/>
      <c r="I142"/>
      <c r="J142"/>
      <c r="K142"/>
      <c r="L142"/>
      <c r="M142"/>
    </row>
    <row r="143" spans="5:13" ht="12.75" x14ac:dyDescent="0.2">
      <c r="E143"/>
      <c r="F143"/>
      <c r="G143"/>
      <c r="H143"/>
      <c r="I143"/>
      <c r="J143"/>
      <c r="K143"/>
      <c r="L143"/>
      <c r="M143"/>
    </row>
    <row r="144" spans="5:13" ht="12.75" x14ac:dyDescent="0.2">
      <c r="E144"/>
      <c r="F144"/>
      <c r="G144"/>
      <c r="H144"/>
      <c r="I144"/>
      <c r="J144"/>
      <c r="K144"/>
      <c r="L144"/>
      <c r="M144"/>
    </row>
    <row r="145" spans="5:13" ht="12.75" x14ac:dyDescent="0.2">
      <c r="E145"/>
      <c r="F145"/>
      <c r="G145"/>
      <c r="H145"/>
      <c r="I145"/>
      <c r="J145"/>
      <c r="K145"/>
      <c r="L145"/>
      <c r="M145"/>
    </row>
    <row r="146" spans="5:13" ht="12.75" x14ac:dyDescent="0.2">
      <c r="E146"/>
      <c r="F146"/>
      <c r="G146"/>
      <c r="H146"/>
      <c r="I146"/>
      <c r="J146"/>
      <c r="K146"/>
      <c r="L146"/>
      <c r="M146"/>
    </row>
    <row r="147" spans="5:13" ht="12.75" x14ac:dyDescent="0.2">
      <c r="E147"/>
      <c r="F147"/>
      <c r="G147"/>
      <c r="H147"/>
      <c r="I147"/>
      <c r="J147"/>
      <c r="K147"/>
      <c r="L147"/>
      <c r="M147"/>
    </row>
    <row r="148" spans="5:13" ht="12.75" x14ac:dyDescent="0.2">
      <c r="E148"/>
      <c r="F148"/>
      <c r="G148"/>
      <c r="H148"/>
      <c r="I148"/>
      <c r="J148"/>
      <c r="K148"/>
      <c r="L148"/>
      <c r="M148"/>
    </row>
    <row r="149" spans="5:13" ht="12.75" x14ac:dyDescent="0.2">
      <c r="E149"/>
      <c r="F149"/>
      <c r="G149"/>
      <c r="H149"/>
      <c r="I149"/>
      <c r="J149"/>
      <c r="K149"/>
      <c r="L149"/>
      <c r="M149"/>
    </row>
    <row r="150" spans="5:13" ht="12.75" x14ac:dyDescent="0.2">
      <c r="E150"/>
      <c r="F150"/>
      <c r="G150"/>
      <c r="H150"/>
      <c r="I150"/>
      <c r="J150"/>
      <c r="K150"/>
      <c r="L150"/>
      <c r="M150"/>
    </row>
    <row r="151" spans="5:13" ht="12.75" x14ac:dyDescent="0.2">
      <c r="E151"/>
      <c r="F151"/>
      <c r="G151"/>
      <c r="H151"/>
      <c r="I151"/>
      <c r="J151"/>
      <c r="K151"/>
      <c r="L151"/>
      <c r="M151"/>
    </row>
    <row r="152" spans="5:13" ht="12.75" x14ac:dyDescent="0.2">
      <c r="E152"/>
      <c r="F152"/>
      <c r="G152"/>
      <c r="H152"/>
      <c r="I152"/>
      <c r="J152"/>
      <c r="K152"/>
      <c r="L152"/>
      <c r="M152"/>
    </row>
    <row r="153" spans="5:13" ht="12.75" x14ac:dyDescent="0.2">
      <c r="E153"/>
      <c r="F153"/>
      <c r="G153"/>
      <c r="H153"/>
      <c r="I153"/>
      <c r="J153"/>
      <c r="K153"/>
      <c r="L153"/>
      <c r="M153"/>
    </row>
  </sheetData>
  <mergeCells count="11">
    <mergeCell ref="F15:M15"/>
    <mergeCell ref="F2:M2"/>
    <mergeCell ref="F3:M3"/>
    <mergeCell ref="F4:M4"/>
    <mergeCell ref="B4:B6"/>
    <mergeCell ref="F9:M9"/>
    <mergeCell ref="F23:M23"/>
    <mergeCell ref="F29:M29"/>
    <mergeCell ref="F35:M35"/>
    <mergeCell ref="F41:M41"/>
    <mergeCell ref="B39:B40"/>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25" bottom="0.75" header="0.5" footer="0.5"/>
  <pageSetup scale="65" orientation="portrait" horizontalDpi="1200" verticalDpi="1200" r:id="rId1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0"/>
  </sheetPr>
  <dimension ref="A1:M61"/>
  <sheetViews>
    <sheetView zoomScale="75" zoomScaleNormal="75" workbookViewId="0">
      <selection activeCell="B16" sqref="B16"/>
    </sheetView>
  </sheetViews>
  <sheetFormatPr defaultRowHeight="12.75" x14ac:dyDescent="0.2"/>
  <cols>
    <col min="1" max="1" width="1.42578125" style="1155" customWidth="1"/>
    <col min="2" max="2" width="13.5703125" style="1155" customWidth="1"/>
    <col min="3" max="3" width="1.42578125" style="1155" customWidth="1"/>
    <col min="4" max="4" width="1" customWidth="1"/>
    <col min="5" max="5" width="1.42578125" customWidth="1"/>
    <col min="6" max="6" width="3.7109375" customWidth="1"/>
    <col min="7" max="7" width="8.42578125" customWidth="1"/>
    <col min="8" max="8" width="6.42578125" customWidth="1"/>
    <col min="9" max="9" width="75.7109375" customWidth="1"/>
    <col min="10" max="10" width="3.42578125" customWidth="1"/>
    <col min="11" max="11" width="24.28515625" customWidth="1"/>
    <col min="12" max="12" width="5.7109375" customWidth="1"/>
    <col min="13" max="13" width="11.42578125" customWidth="1"/>
  </cols>
  <sheetData>
    <row r="1" spans="1:13" ht="15.75" x14ac:dyDescent="0.2">
      <c r="A1" s="1249"/>
      <c r="B1" s="1250" t="s">
        <v>726</v>
      </c>
      <c r="C1" s="1251"/>
      <c r="E1" s="554"/>
      <c r="F1" s="554"/>
      <c r="G1" s="554"/>
      <c r="H1" s="554"/>
      <c r="I1" s="554"/>
      <c r="J1" s="554"/>
      <c r="K1" s="554"/>
      <c r="L1" s="554"/>
      <c r="M1" s="555"/>
    </row>
    <row r="2" spans="1:13" ht="18.75" thickBot="1" x14ac:dyDescent="0.25">
      <c r="A2" s="599"/>
      <c r="B2" s="835"/>
      <c r="C2" s="53"/>
      <c r="E2" s="556"/>
      <c r="F2" s="1643" t="s">
        <v>319</v>
      </c>
      <c r="G2" s="1643"/>
      <c r="H2" s="1643"/>
      <c r="I2" s="1643"/>
      <c r="J2" s="1643"/>
      <c r="K2" s="1643"/>
      <c r="L2" s="1643"/>
      <c r="M2" s="1643"/>
    </row>
    <row r="3" spans="1:13" ht="18.75" thickBot="1" x14ac:dyDescent="0.25">
      <c r="A3" s="599"/>
      <c r="B3" s="369" t="str">
        <f>Title!B3</f>
        <v>Interim</v>
      </c>
      <c r="C3" s="53"/>
      <c r="E3" s="383"/>
      <c r="F3" s="1614" t="s">
        <v>320</v>
      </c>
      <c r="G3" s="1614"/>
      <c r="H3" s="1614"/>
      <c r="I3" s="1614"/>
      <c r="J3" s="1614"/>
      <c r="K3" s="1614"/>
      <c r="L3" s="1614"/>
      <c r="M3" s="1614"/>
    </row>
    <row r="4" spans="1:13" ht="15.6" customHeight="1" x14ac:dyDescent="0.2">
      <c r="A4" s="599"/>
      <c r="B4" s="1270" t="str">
        <f>Title!B4</f>
        <v>R6</v>
      </c>
      <c r="C4" s="53"/>
      <c r="E4" s="384"/>
      <c r="F4" s="1615" t="s">
        <v>454</v>
      </c>
      <c r="G4" s="1615"/>
      <c r="H4" s="1615"/>
      <c r="I4" s="1615"/>
      <c r="J4" s="1615"/>
      <c r="K4" s="1615"/>
      <c r="L4" s="1615"/>
      <c r="M4" s="1615"/>
    </row>
    <row r="5" spans="1:13" ht="15.75" x14ac:dyDescent="0.2">
      <c r="A5" s="599"/>
      <c r="B5" s="1271"/>
      <c r="C5" s="53"/>
      <c r="E5" s="402"/>
      <c r="F5" s="723" t="s">
        <v>6</v>
      </c>
      <c r="G5" s="403" t="s">
        <v>538</v>
      </c>
      <c r="H5" s="695"/>
      <c r="I5" s="696"/>
      <c r="J5" s="696"/>
      <c r="K5" s="696"/>
      <c r="L5" s="696"/>
      <c r="M5" s="387"/>
    </row>
    <row r="6" spans="1:13" ht="16.5" thickBot="1" x14ac:dyDescent="0.25">
      <c r="A6" s="599"/>
      <c r="B6" s="1272"/>
      <c r="C6" s="53"/>
      <c r="E6" s="402"/>
      <c r="F6" s="723" t="s">
        <v>6</v>
      </c>
      <c r="G6" s="403" t="s">
        <v>463</v>
      </c>
      <c r="H6" s="695"/>
      <c r="I6" s="696"/>
      <c r="J6" s="696"/>
      <c r="K6" s="696"/>
      <c r="L6" s="696"/>
      <c r="M6" s="387"/>
    </row>
    <row r="7" spans="1:13" ht="16.5" thickBot="1" x14ac:dyDescent="0.25">
      <c r="A7" s="599"/>
      <c r="B7" s="54"/>
      <c r="C7" s="537"/>
      <c r="E7" s="397"/>
      <c r="F7" s="397"/>
      <c r="G7" s="404"/>
      <c r="H7" s="405"/>
      <c r="I7" s="406"/>
      <c r="J7" s="405"/>
      <c r="K7" s="405"/>
      <c r="L7" s="407"/>
      <c r="M7" s="408"/>
    </row>
    <row r="8" spans="1:13" ht="18" customHeight="1" x14ac:dyDescent="0.2">
      <c r="A8" s="599"/>
      <c r="B8" s="937" t="s">
        <v>96</v>
      </c>
      <c r="C8" s="496"/>
      <c r="E8" s="722"/>
      <c r="F8" s="722"/>
      <c r="G8" s="722"/>
      <c r="H8" s="722"/>
      <c r="I8" s="722"/>
      <c r="J8" s="722"/>
      <c r="K8" s="722"/>
      <c r="L8" s="722"/>
      <c r="M8" s="395"/>
    </row>
    <row r="9" spans="1:13" ht="15.75" x14ac:dyDescent="0.2">
      <c r="A9" s="599"/>
      <c r="B9" s="658" t="s">
        <v>123</v>
      </c>
      <c r="C9" s="496"/>
      <c r="E9" s="809"/>
      <c r="F9" s="809"/>
      <c r="G9" s="809"/>
      <c r="H9" s="809"/>
      <c r="I9" s="809"/>
      <c r="J9" s="809"/>
      <c r="K9" s="809"/>
      <c r="L9" s="809"/>
      <c r="M9" s="809"/>
    </row>
    <row r="10" spans="1:13" x14ac:dyDescent="0.2">
      <c r="A10" s="599"/>
      <c r="B10" s="659"/>
      <c r="C10" s="660"/>
      <c r="E10" s="809"/>
      <c r="F10" s="809"/>
      <c r="G10" s="809"/>
      <c r="H10" s="809"/>
      <c r="I10" s="809"/>
      <c r="J10" s="809"/>
      <c r="K10" s="809"/>
      <c r="L10" s="809"/>
      <c r="M10" s="809"/>
    </row>
    <row r="11" spans="1:13" ht="15.75" x14ac:dyDescent="0.2">
      <c r="A11" s="599"/>
      <c r="B11" s="661" t="s">
        <v>375</v>
      </c>
      <c r="C11" s="496"/>
      <c r="E11" s="809"/>
      <c r="F11" s="809"/>
      <c r="G11" s="809"/>
      <c r="H11" s="809"/>
      <c r="I11" s="809"/>
      <c r="J11" s="809"/>
      <c r="K11" s="809"/>
      <c r="L11" s="809"/>
      <c r="M11" s="809"/>
    </row>
    <row r="12" spans="1:13" ht="15.75" x14ac:dyDescent="0.2">
      <c r="A12" s="52"/>
      <c r="B12" s="662" t="s">
        <v>376</v>
      </c>
      <c r="C12" s="53"/>
      <c r="E12" s="809"/>
      <c r="F12" s="809"/>
      <c r="G12" s="809"/>
      <c r="H12" s="809"/>
      <c r="I12" s="809"/>
      <c r="J12" s="809"/>
      <c r="K12" s="809"/>
      <c r="L12" s="809"/>
      <c r="M12" s="809"/>
    </row>
    <row r="13" spans="1:13" ht="15.75" x14ac:dyDescent="0.2">
      <c r="A13" s="599"/>
      <c r="B13" s="663" t="s">
        <v>149</v>
      </c>
      <c r="C13" s="496"/>
      <c r="E13" s="809"/>
      <c r="F13" s="809"/>
      <c r="G13" s="809"/>
      <c r="H13" s="809"/>
      <c r="I13" s="809"/>
      <c r="J13" s="809"/>
      <c r="K13" s="809"/>
      <c r="L13" s="809"/>
      <c r="M13" s="809"/>
    </row>
    <row r="14" spans="1:13" ht="15.75" x14ac:dyDescent="0.2">
      <c r="A14" s="52"/>
      <c r="B14" s="664" t="s">
        <v>246</v>
      </c>
      <c r="C14" s="496"/>
      <c r="E14" s="809"/>
      <c r="F14" s="809"/>
      <c r="G14" s="809"/>
      <c r="H14" s="809"/>
      <c r="I14" s="809"/>
      <c r="J14" s="809"/>
      <c r="K14" s="809"/>
      <c r="L14" s="809"/>
      <c r="M14" s="809"/>
    </row>
    <row r="15" spans="1:13" ht="15.75" x14ac:dyDescent="0.2">
      <c r="A15" s="52"/>
      <c r="B15" s="497" t="s">
        <v>273</v>
      </c>
      <c r="C15" s="496"/>
      <c r="E15" s="809"/>
      <c r="F15" s="809"/>
      <c r="G15" s="809"/>
      <c r="H15" s="809"/>
      <c r="I15" s="809"/>
      <c r="J15" s="809"/>
      <c r="K15" s="809"/>
      <c r="L15" s="809"/>
      <c r="M15" s="809"/>
    </row>
    <row r="16" spans="1:13" ht="15.75" x14ac:dyDescent="0.2">
      <c r="A16" s="52"/>
      <c r="B16" s="498" t="s">
        <v>334</v>
      </c>
      <c r="C16" s="499"/>
      <c r="E16" s="809"/>
      <c r="F16" s="809"/>
      <c r="G16" s="809"/>
      <c r="H16" s="809"/>
      <c r="I16" s="809"/>
      <c r="J16" s="809"/>
      <c r="K16" s="809"/>
      <c r="L16" s="809"/>
      <c r="M16" s="809"/>
    </row>
    <row r="17" spans="1:13" x14ac:dyDescent="0.2">
      <c r="A17" s="52"/>
      <c r="B17" s="54"/>
      <c r="C17" s="458"/>
      <c r="E17" s="809"/>
      <c r="F17" s="809"/>
      <c r="G17" s="809"/>
      <c r="H17" s="809"/>
      <c r="I17" s="809"/>
      <c r="J17" s="809"/>
      <c r="K17" s="809"/>
      <c r="L17" s="809"/>
      <c r="M17" s="809"/>
    </row>
    <row r="18" spans="1:13" x14ac:dyDescent="0.2">
      <c r="A18" s="52"/>
      <c r="B18" s="54"/>
      <c r="C18" s="53"/>
      <c r="E18" s="809"/>
      <c r="F18" s="809"/>
      <c r="G18" s="809"/>
      <c r="H18" s="809"/>
      <c r="I18" s="809"/>
      <c r="J18" s="809"/>
      <c r="K18" s="809"/>
      <c r="L18" s="809"/>
      <c r="M18" s="809"/>
    </row>
    <row r="19" spans="1:13" ht="15.75" x14ac:dyDescent="0.2">
      <c r="A19" s="599"/>
      <c r="B19" s="897" t="s">
        <v>377</v>
      </c>
      <c r="C19" s="496"/>
      <c r="E19" s="809"/>
      <c r="F19" s="809"/>
      <c r="G19" s="809"/>
      <c r="H19" s="809"/>
      <c r="I19" s="809"/>
      <c r="J19" s="809"/>
      <c r="K19" s="809"/>
      <c r="L19" s="809"/>
      <c r="M19" s="809"/>
    </row>
    <row r="20" spans="1:13" ht="15.75" x14ac:dyDescent="0.2">
      <c r="A20" s="52"/>
      <c r="B20" s="662" t="s">
        <v>378</v>
      </c>
      <c r="C20" s="53"/>
      <c r="E20" s="809"/>
      <c r="F20" s="809"/>
      <c r="G20" s="809"/>
      <c r="H20" s="809"/>
      <c r="I20" s="809"/>
      <c r="J20" s="809"/>
      <c r="K20" s="809"/>
      <c r="L20" s="809"/>
      <c r="M20" s="809"/>
    </row>
    <row r="21" spans="1:13" ht="15.75" x14ac:dyDescent="0.2">
      <c r="A21" s="599"/>
      <c r="B21" s="938" t="s">
        <v>413</v>
      </c>
      <c r="C21" s="496"/>
      <c r="E21" s="809"/>
      <c r="F21" s="809"/>
      <c r="G21" s="809"/>
      <c r="H21" s="809"/>
      <c r="I21" s="809"/>
      <c r="J21" s="809"/>
      <c r="K21" s="809"/>
      <c r="L21" s="809"/>
      <c r="M21" s="809"/>
    </row>
    <row r="22" spans="1:13" ht="15.75" x14ac:dyDescent="0.25">
      <c r="A22" s="52"/>
      <c r="B22" s="898" t="s">
        <v>333</v>
      </c>
      <c r="C22" s="496"/>
      <c r="E22" s="809"/>
      <c r="F22" s="809"/>
      <c r="G22" s="809"/>
      <c r="H22" s="809"/>
      <c r="I22" s="809"/>
      <c r="J22" s="809"/>
      <c r="K22" s="809"/>
      <c r="L22" s="809"/>
      <c r="M22" s="809"/>
    </row>
    <row r="23" spans="1:13" ht="15.75" x14ac:dyDescent="0.25">
      <c r="A23" s="52"/>
      <c r="B23" s="939" t="s">
        <v>523</v>
      </c>
      <c r="C23" s="496"/>
      <c r="E23" s="809"/>
      <c r="F23" s="809"/>
      <c r="G23" s="809"/>
      <c r="H23" s="809"/>
      <c r="I23" s="809"/>
      <c r="J23" s="809"/>
      <c r="K23" s="809"/>
      <c r="L23" s="809"/>
      <c r="M23" s="809"/>
    </row>
    <row r="24" spans="1:13" ht="15.75" x14ac:dyDescent="0.25">
      <c r="A24" s="52"/>
      <c r="B24" s="899" t="s">
        <v>349</v>
      </c>
      <c r="C24" s="496"/>
      <c r="E24" s="809"/>
      <c r="F24" s="809"/>
      <c r="G24" s="809"/>
      <c r="H24" s="809"/>
      <c r="I24" s="809"/>
      <c r="J24" s="809"/>
      <c r="K24" s="809"/>
      <c r="L24" s="809"/>
      <c r="M24" s="809"/>
    </row>
    <row r="25" spans="1:13" ht="15.75" x14ac:dyDescent="0.2">
      <c r="A25" s="52"/>
      <c r="B25" s="940" t="s">
        <v>17</v>
      </c>
      <c r="C25" s="496"/>
      <c r="E25" s="809"/>
      <c r="F25" s="809"/>
      <c r="G25" s="809"/>
      <c r="H25" s="809"/>
      <c r="I25" s="809"/>
      <c r="J25" s="809"/>
      <c r="K25" s="809"/>
      <c r="L25" s="809"/>
      <c r="M25" s="809"/>
    </row>
    <row r="26" spans="1:13" ht="15.75" x14ac:dyDescent="0.2">
      <c r="A26" s="52"/>
      <c r="B26" s="941" t="s">
        <v>16</v>
      </c>
      <c r="C26" s="496"/>
      <c r="E26" s="809"/>
      <c r="F26" s="809"/>
      <c r="G26" s="809"/>
      <c r="H26" s="809"/>
      <c r="I26" s="809"/>
      <c r="J26" s="809"/>
      <c r="K26" s="809"/>
      <c r="L26" s="809"/>
      <c r="M26" s="809"/>
    </row>
    <row r="27" spans="1:13" ht="15.75" x14ac:dyDescent="0.2">
      <c r="A27" s="52"/>
      <c r="B27" s="942" t="s">
        <v>478</v>
      </c>
      <c r="C27" s="496"/>
      <c r="E27" s="809"/>
      <c r="F27" s="809"/>
      <c r="G27" s="809"/>
      <c r="H27" s="809"/>
      <c r="I27" s="809"/>
      <c r="J27" s="809"/>
      <c r="K27" s="809"/>
      <c r="L27" s="809"/>
      <c r="M27" s="809"/>
    </row>
    <row r="28" spans="1:13" ht="15.75" x14ac:dyDescent="0.2">
      <c r="A28" s="52"/>
      <c r="B28" s="1146" t="s">
        <v>524</v>
      </c>
      <c r="C28" s="53"/>
      <c r="E28" s="809"/>
      <c r="F28" s="809"/>
      <c r="G28" s="809"/>
      <c r="H28" s="809"/>
      <c r="I28" s="809"/>
      <c r="J28" s="809"/>
      <c r="K28" s="809"/>
      <c r="L28" s="809"/>
      <c r="M28" s="809"/>
    </row>
    <row r="29" spans="1:13" ht="15.75" x14ac:dyDescent="0.2">
      <c r="A29" s="599"/>
      <c r="B29" s="945" t="s">
        <v>525</v>
      </c>
      <c r="C29" s="496"/>
      <c r="E29" s="809"/>
      <c r="F29" s="809"/>
      <c r="G29" s="809"/>
      <c r="H29" s="809"/>
      <c r="I29" s="809"/>
      <c r="J29" s="809"/>
      <c r="K29" s="809"/>
      <c r="L29" s="809"/>
      <c r="M29" s="809"/>
    </row>
    <row r="30" spans="1:13" ht="15.75" x14ac:dyDescent="0.2">
      <c r="A30" s="52"/>
      <c r="B30" s="54"/>
      <c r="C30" s="496"/>
      <c r="E30" s="809"/>
      <c r="F30" s="809"/>
      <c r="G30" s="809"/>
      <c r="H30" s="809"/>
      <c r="I30" s="809"/>
      <c r="J30" s="809"/>
      <c r="K30" s="809"/>
      <c r="L30" s="809"/>
      <c r="M30" s="809"/>
    </row>
    <row r="31" spans="1:13" ht="15.75" x14ac:dyDescent="0.2">
      <c r="A31" s="52"/>
      <c r="B31" s="54"/>
      <c r="C31" s="496"/>
      <c r="E31" s="809"/>
      <c r="F31" s="809"/>
      <c r="G31" s="809"/>
      <c r="H31" s="809"/>
      <c r="I31" s="809"/>
      <c r="J31" s="809"/>
      <c r="K31" s="809"/>
      <c r="L31" s="809"/>
      <c r="M31" s="809"/>
    </row>
    <row r="32" spans="1:13" x14ac:dyDescent="0.2">
      <c r="A32" s="52"/>
      <c r="B32" s="54"/>
      <c r="C32" s="53"/>
      <c r="E32" s="809"/>
      <c r="F32" s="809"/>
      <c r="G32" s="809"/>
      <c r="H32" s="809"/>
      <c r="I32" s="809"/>
      <c r="J32" s="809"/>
      <c r="K32" s="809"/>
      <c r="L32" s="809"/>
      <c r="M32" s="809"/>
    </row>
    <row r="33" spans="1:13" ht="15.75" x14ac:dyDescent="0.2">
      <c r="A33" s="52"/>
      <c r="B33" s="661" t="s">
        <v>379</v>
      </c>
      <c r="C33" s="53"/>
      <c r="E33" s="809"/>
      <c r="F33" s="809"/>
      <c r="G33" s="809"/>
      <c r="H33" s="809"/>
      <c r="I33" s="809"/>
      <c r="J33" s="809"/>
      <c r="K33" s="809"/>
      <c r="L33" s="809"/>
      <c r="M33" s="809"/>
    </row>
    <row r="34" spans="1:13" ht="15.75" x14ac:dyDescent="0.2">
      <c r="A34" s="52"/>
      <c r="B34" s="662" t="s">
        <v>380</v>
      </c>
      <c r="C34" s="53"/>
      <c r="E34" s="809"/>
      <c r="F34" s="809"/>
      <c r="G34" s="809"/>
      <c r="H34" s="809"/>
      <c r="I34" s="809"/>
      <c r="J34" s="809"/>
      <c r="K34" s="809"/>
      <c r="L34" s="809"/>
      <c r="M34" s="809"/>
    </row>
    <row r="35" spans="1:13" x14ac:dyDescent="0.2">
      <c r="A35" s="52"/>
      <c r="B35" s="54"/>
      <c r="C35" s="53"/>
      <c r="E35" s="809"/>
      <c r="F35" s="809"/>
      <c r="G35" s="809"/>
      <c r="H35" s="809"/>
      <c r="I35" s="809"/>
      <c r="J35" s="809"/>
      <c r="K35" s="809"/>
      <c r="L35" s="809"/>
      <c r="M35" s="809"/>
    </row>
    <row r="36" spans="1:13" ht="15.6" customHeight="1" x14ac:dyDescent="0.2">
      <c r="A36" s="599"/>
      <c r="B36" s="54"/>
      <c r="C36" s="496"/>
      <c r="E36" s="809"/>
      <c r="F36" s="809"/>
      <c r="G36" s="809"/>
      <c r="H36" s="809"/>
      <c r="I36" s="809"/>
      <c r="J36" s="809"/>
      <c r="K36" s="809"/>
      <c r="L36" s="809"/>
      <c r="M36" s="809"/>
    </row>
    <row r="37" spans="1:13" ht="13.15" customHeight="1" x14ac:dyDescent="0.2">
      <c r="A37" s="52"/>
      <c r="B37" s="54"/>
      <c r="C37" s="53"/>
      <c r="E37" s="809"/>
      <c r="F37" s="809"/>
      <c r="G37" s="809"/>
      <c r="H37" s="809"/>
      <c r="I37" s="809"/>
      <c r="J37" s="809"/>
      <c r="K37" s="809"/>
      <c r="L37" s="809"/>
      <c r="M37" s="809"/>
    </row>
    <row r="38" spans="1:13" ht="15.75" x14ac:dyDescent="0.2">
      <c r="A38" s="52"/>
      <c r="B38" s="54"/>
      <c r="C38" s="496"/>
      <c r="E38" s="809"/>
      <c r="F38" s="809"/>
      <c r="G38" s="809"/>
      <c r="H38" s="809"/>
      <c r="I38" s="809"/>
      <c r="J38" s="809"/>
      <c r="K38" s="809"/>
      <c r="L38" s="809"/>
      <c r="M38" s="809"/>
    </row>
    <row r="39" spans="1:13" ht="15.75" customHeight="1" x14ac:dyDescent="0.2">
      <c r="A39" s="52"/>
      <c r="B39" s="1268" t="s">
        <v>393</v>
      </c>
      <c r="C39" s="496"/>
      <c r="E39" s="809"/>
      <c r="F39" s="809"/>
      <c r="G39" s="809"/>
      <c r="H39" s="809"/>
      <c r="I39" s="809"/>
      <c r="J39" s="809"/>
      <c r="K39" s="809"/>
      <c r="L39" s="809"/>
      <c r="M39" s="809"/>
    </row>
    <row r="40" spans="1:13" ht="12.75" customHeight="1" x14ac:dyDescent="0.2">
      <c r="A40" s="54"/>
      <c r="B40" s="1269"/>
      <c r="C40" s="54"/>
      <c r="E40" s="809"/>
      <c r="F40" s="809"/>
      <c r="G40" s="809"/>
      <c r="H40" s="809"/>
      <c r="I40" s="809"/>
      <c r="J40" s="809"/>
      <c r="K40" s="809"/>
      <c r="L40" s="809"/>
      <c r="M40" s="809"/>
    </row>
    <row r="41" spans="1:13" ht="18" x14ac:dyDescent="0.2">
      <c r="A41" s="54"/>
      <c r="B41" s="820" t="s">
        <v>390</v>
      </c>
      <c r="C41" s="54"/>
      <c r="E41" s="809"/>
      <c r="F41" s="809"/>
      <c r="G41" s="809"/>
      <c r="H41" s="809"/>
      <c r="I41" s="809"/>
      <c r="J41" s="809"/>
      <c r="K41" s="809"/>
      <c r="L41" s="809"/>
      <c r="M41" s="809"/>
    </row>
    <row r="42" spans="1:13" ht="15.75" x14ac:dyDescent="0.2">
      <c r="A42" s="54"/>
      <c r="B42" s="948" t="s">
        <v>348</v>
      </c>
      <c r="C42" s="54"/>
      <c r="E42" s="809"/>
      <c r="F42" s="809"/>
      <c r="G42" s="809"/>
      <c r="H42" s="809"/>
      <c r="I42" s="809"/>
      <c r="J42" s="809"/>
      <c r="K42" s="809"/>
      <c r="L42" s="809"/>
      <c r="M42" s="809"/>
    </row>
    <row r="43" spans="1:13" ht="13.5" thickBot="1" x14ac:dyDescent="0.25">
      <c r="A43" s="54"/>
      <c r="B43" s="54"/>
      <c r="C43" s="54"/>
      <c r="E43" s="809"/>
      <c r="F43" s="809"/>
      <c r="G43" s="809"/>
      <c r="H43" s="809"/>
      <c r="I43" s="809"/>
      <c r="J43" s="809"/>
      <c r="K43" s="809"/>
      <c r="L43" s="809"/>
      <c r="M43" s="809"/>
    </row>
    <row r="44" spans="1:13" ht="15" x14ac:dyDescent="0.2">
      <c r="A44" s="52"/>
      <c r="B44" s="587" t="s">
        <v>289</v>
      </c>
      <c r="C44" s="53"/>
      <c r="E44" s="809"/>
      <c r="F44" s="809"/>
      <c r="G44" s="809"/>
      <c r="H44" s="809"/>
      <c r="I44" s="809"/>
      <c r="J44" s="809"/>
      <c r="K44" s="809"/>
      <c r="L44" s="809"/>
      <c r="M44" s="809"/>
    </row>
    <row r="45" spans="1:13" ht="15" x14ac:dyDescent="0.2">
      <c r="A45" s="52"/>
      <c r="B45" s="588" t="s">
        <v>253</v>
      </c>
      <c r="C45" s="53"/>
      <c r="E45" s="809"/>
      <c r="F45" s="809"/>
      <c r="G45" s="809"/>
      <c r="H45" s="809"/>
      <c r="I45" s="809"/>
      <c r="J45" s="809"/>
      <c r="K45" s="809"/>
      <c r="L45" s="809"/>
      <c r="M45" s="809"/>
    </row>
    <row r="46" spans="1:13" ht="14.25" x14ac:dyDescent="0.2">
      <c r="A46" s="52"/>
      <c r="B46" s="501" t="s">
        <v>240</v>
      </c>
      <c r="C46" s="500"/>
      <c r="E46" s="809"/>
      <c r="F46" s="809"/>
      <c r="G46" s="809"/>
      <c r="H46" s="809"/>
      <c r="I46" s="809"/>
      <c r="J46" s="809"/>
      <c r="K46" s="809"/>
      <c r="L46" s="809"/>
      <c r="M46" s="809"/>
    </row>
    <row r="47" spans="1:13" ht="14.25" x14ac:dyDescent="0.2">
      <c r="A47" s="52"/>
      <c r="B47" s="502" t="s">
        <v>97</v>
      </c>
      <c r="C47" s="500"/>
      <c r="E47" s="809"/>
      <c r="F47" s="809"/>
      <c r="G47" s="809"/>
      <c r="H47" s="809"/>
      <c r="I47" s="809"/>
      <c r="J47" s="809"/>
      <c r="K47" s="809"/>
      <c r="L47" s="809"/>
      <c r="M47" s="809"/>
    </row>
    <row r="48" spans="1:13" ht="14.25" x14ac:dyDescent="0.2">
      <c r="A48" s="52"/>
      <c r="B48" s="503" t="s">
        <v>98</v>
      </c>
      <c r="C48" s="500"/>
      <c r="E48" s="809"/>
      <c r="F48" s="809"/>
      <c r="G48" s="809"/>
      <c r="H48" s="809"/>
      <c r="I48" s="809"/>
      <c r="J48" s="809"/>
      <c r="K48" s="809"/>
      <c r="L48" s="809"/>
      <c r="M48" s="809"/>
    </row>
    <row r="49" spans="1:13" ht="15.75" x14ac:dyDescent="0.2">
      <c r="A49" s="52"/>
      <c r="B49" s="946" t="s">
        <v>95</v>
      </c>
      <c r="C49" s="500"/>
      <c r="E49" s="809"/>
      <c r="F49" s="809"/>
      <c r="G49" s="809"/>
      <c r="H49" s="809"/>
      <c r="I49" s="809"/>
      <c r="J49" s="809"/>
      <c r="K49" s="809"/>
      <c r="L49" s="809"/>
      <c r="M49" s="809"/>
    </row>
    <row r="50" spans="1:13" ht="14.25" x14ac:dyDescent="0.2">
      <c r="A50" s="52"/>
      <c r="B50" s="504" t="s">
        <v>249</v>
      </c>
      <c r="C50" s="500"/>
    </row>
    <row r="51" spans="1:13" ht="14.25" x14ac:dyDescent="0.2">
      <c r="A51" s="52"/>
      <c r="B51" s="504" t="s">
        <v>250</v>
      </c>
      <c r="C51" s="500"/>
    </row>
    <row r="52" spans="1:13" ht="14.25" x14ac:dyDescent="0.2">
      <c r="A52" s="52"/>
      <c r="B52" s="504" t="s">
        <v>127</v>
      </c>
      <c r="C52" s="500"/>
    </row>
    <row r="53" spans="1:13" ht="14.25" x14ac:dyDescent="0.2">
      <c r="A53" s="52"/>
      <c r="B53" s="504" t="s">
        <v>255</v>
      </c>
      <c r="C53" s="500"/>
    </row>
    <row r="54" spans="1:13" ht="14.25" x14ac:dyDescent="0.2">
      <c r="A54" s="52"/>
      <c r="B54" s="504" t="s">
        <v>251</v>
      </c>
      <c r="C54" s="500"/>
    </row>
    <row r="55" spans="1:13" ht="14.25" x14ac:dyDescent="0.2">
      <c r="A55" s="52"/>
      <c r="B55" s="1154" t="s">
        <v>126</v>
      </c>
      <c r="C55" s="500"/>
    </row>
    <row r="56" spans="1:13" ht="14.25" x14ac:dyDescent="0.2">
      <c r="A56" s="52"/>
      <c r="B56" s="504" t="s">
        <v>252</v>
      </c>
      <c r="C56" s="500"/>
    </row>
    <row r="57" spans="1:13" ht="14.25" x14ac:dyDescent="0.2">
      <c r="A57" s="52"/>
      <c r="B57" s="665" t="s">
        <v>99</v>
      </c>
      <c r="C57" s="500"/>
    </row>
    <row r="58" spans="1:13" ht="14.25" x14ac:dyDescent="0.2">
      <c r="A58" s="52"/>
      <c r="B58" s="54"/>
      <c r="C58" s="500"/>
    </row>
    <row r="59" spans="1:13" ht="14.25" x14ac:dyDescent="0.2">
      <c r="A59" s="52"/>
      <c r="B59" s="54"/>
      <c r="C59" s="500"/>
    </row>
    <row r="60" spans="1:13" x14ac:dyDescent="0.2">
      <c r="A60" s="52"/>
      <c r="B60" s="54"/>
      <c r="C60" s="53"/>
    </row>
    <row r="61" spans="1:13" ht="15.75" x14ac:dyDescent="0.2">
      <c r="A61" s="1249"/>
      <c r="B61" s="1250" t="s">
        <v>726</v>
      </c>
      <c r="C61" s="1251"/>
    </row>
  </sheetData>
  <mergeCells count="5">
    <mergeCell ref="B39:B40"/>
    <mergeCell ref="F2:M2"/>
    <mergeCell ref="F3:M3"/>
    <mergeCell ref="F4:M4"/>
    <mergeCell ref="B4:B6"/>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5" bottom="0.75" header="0.5" footer="0.5"/>
  <pageSetup scale="70" orientation="portrait" horizontalDpi="1200" verticalDpi="1200" r:id="rId11"/>
  <headerFooter alignWithMargins="0"/>
  <drawing r:id="rId1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53"/>
  <sheetViews>
    <sheetView zoomScale="50" zoomScaleNormal="50" workbookViewId="0">
      <selection sqref="A1:C1048576"/>
    </sheetView>
  </sheetViews>
  <sheetFormatPr defaultRowHeight="12.75" x14ac:dyDescent="0.2"/>
  <cols>
    <col min="1" max="1" width="1.42578125" style="1155" customWidth="1"/>
    <col min="2" max="2" width="13.5703125" style="1155" customWidth="1"/>
    <col min="3" max="3" width="1.42578125" style="1155" customWidth="1"/>
    <col min="4" max="4" width="4.42578125" customWidth="1"/>
    <col min="5" max="5" width="2.28515625" customWidth="1"/>
    <col min="6" max="6" width="3.85546875" customWidth="1"/>
    <col min="7" max="7" width="5.42578125" customWidth="1"/>
    <col min="8" max="8" width="8.7109375" customWidth="1"/>
    <col min="9" max="9" width="77" customWidth="1"/>
    <col min="10" max="10" width="3.28515625" customWidth="1"/>
    <col min="11" max="11" width="7.7109375" customWidth="1"/>
  </cols>
  <sheetData>
    <row r="1" spans="1:13" ht="15.75" x14ac:dyDescent="0.2">
      <c r="A1" s="1249"/>
      <c r="B1" s="1250" t="s">
        <v>726</v>
      </c>
      <c r="C1" s="1251"/>
      <c r="E1" s="1059"/>
      <c r="F1" s="1060"/>
      <c r="G1" s="1060"/>
      <c r="H1" s="1060"/>
      <c r="I1" s="1060"/>
      <c r="J1" s="1060"/>
      <c r="K1" s="1060"/>
      <c r="L1" s="1060"/>
      <c r="M1" s="1061"/>
    </row>
    <row r="2" spans="1:13" ht="18.75" thickBot="1" x14ac:dyDescent="0.25">
      <c r="A2" s="599"/>
      <c r="B2" s="835"/>
      <c r="C2" s="53"/>
      <c r="E2" s="1062"/>
      <c r="F2" s="1645" t="s">
        <v>57</v>
      </c>
      <c r="G2" s="1645"/>
      <c r="H2" s="1645"/>
      <c r="I2" s="1645"/>
      <c r="J2" s="1645"/>
      <c r="K2" s="1645"/>
      <c r="L2" s="1645"/>
      <c r="M2" s="1646"/>
    </row>
    <row r="3" spans="1:13" ht="18.75" thickBot="1" x14ac:dyDescent="0.25">
      <c r="A3" s="599"/>
      <c r="B3" s="369" t="str">
        <f>Title!B3</f>
        <v>Interim</v>
      </c>
      <c r="C3" s="53"/>
      <c r="E3" s="383"/>
      <c r="F3" s="1614" t="s">
        <v>58</v>
      </c>
      <c r="G3" s="1614"/>
      <c r="H3" s="1614"/>
      <c r="I3" s="1614"/>
      <c r="J3" s="1614"/>
      <c r="K3" s="1614"/>
      <c r="L3" s="1614"/>
      <c r="M3" s="1614"/>
    </row>
    <row r="4" spans="1:13" ht="15.6" customHeight="1" x14ac:dyDescent="0.2">
      <c r="A4" s="599"/>
      <c r="B4" s="1270" t="str">
        <f>Title!B4</f>
        <v>R6</v>
      </c>
      <c r="C4" s="53"/>
      <c r="E4" s="384"/>
      <c r="F4" s="1615" t="s">
        <v>64</v>
      </c>
      <c r="G4" s="1615"/>
      <c r="H4" s="1615"/>
      <c r="I4" s="1615"/>
      <c r="J4" s="1615"/>
      <c r="K4" s="1615"/>
      <c r="L4" s="1615"/>
      <c r="M4" s="1615"/>
    </row>
    <row r="5" spans="1:13" ht="15.75" x14ac:dyDescent="0.2">
      <c r="A5" s="599"/>
      <c r="B5" s="1271"/>
      <c r="C5" s="53"/>
      <c r="E5" s="402"/>
      <c r="F5" s="723" t="s">
        <v>6</v>
      </c>
      <c r="G5" s="403" t="s">
        <v>658</v>
      </c>
      <c r="H5" s="695"/>
      <c r="I5" s="696"/>
      <c r="J5" s="696"/>
      <c r="K5" s="696"/>
      <c r="L5" s="696"/>
      <c r="M5" s="387"/>
    </row>
    <row r="6" spans="1:13" ht="16.5" thickBot="1" x14ac:dyDescent="0.25">
      <c r="A6" s="599"/>
      <c r="B6" s="1272"/>
      <c r="C6" s="53"/>
      <c r="E6" s="402"/>
      <c r="F6" s="723"/>
      <c r="G6" s="403"/>
      <c r="H6" s="695"/>
      <c r="I6" s="696"/>
      <c r="J6" s="696"/>
      <c r="K6" s="696"/>
      <c r="L6" s="696"/>
      <c r="M6" s="387"/>
    </row>
    <row r="7" spans="1:13" ht="16.5" thickBot="1" x14ac:dyDescent="0.25">
      <c r="A7" s="599"/>
      <c r="B7" s="54"/>
      <c r="C7" s="537"/>
      <c r="E7" s="397"/>
      <c r="F7" s="397"/>
      <c r="G7" s="404"/>
      <c r="H7" s="405"/>
      <c r="I7" s="406"/>
      <c r="J7" s="405"/>
      <c r="K7" s="405"/>
      <c r="L7" s="407"/>
      <c r="M7" s="408"/>
    </row>
    <row r="8" spans="1:13" ht="17.45" customHeight="1" x14ac:dyDescent="0.2">
      <c r="A8" s="599"/>
      <c r="B8" s="937" t="s">
        <v>96</v>
      </c>
      <c r="C8" s="496"/>
      <c r="E8" s="397"/>
      <c r="F8" s="397"/>
      <c r="G8" s="1644" t="s">
        <v>659</v>
      </c>
      <c r="H8" s="1644"/>
      <c r="I8" s="1644"/>
      <c r="J8" s="1644"/>
      <c r="K8" s="1644"/>
      <c r="L8" s="1644"/>
      <c r="M8" s="1644"/>
    </row>
    <row r="9" spans="1:13" ht="18" x14ac:dyDescent="0.2">
      <c r="A9" s="599"/>
      <c r="B9" s="658" t="s">
        <v>123</v>
      </c>
      <c r="C9" s="496"/>
      <c r="E9" s="639"/>
      <c r="F9" s="639"/>
      <c r="G9" s="409"/>
      <c r="H9" s="409"/>
      <c r="I9" s="409"/>
      <c r="J9" s="409"/>
      <c r="K9" s="409"/>
      <c r="L9" s="409"/>
      <c r="M9" s="410" t="s">
        <v>386</v>
      </c>
    </row>
    <row r="10" spans="1:13" ht="15.75" x14ac:dyDescent="0.2">
      <c r="A10" s="599"/>
      <c r="B10" s="659"/>
      <c r="C10" s="660"/>
      <c r="E10" s="1112"/>
      <c r="F10" s="1112"/>
      <c r="G10" s="743">
        <v>1</v>
      </c>
      <c r="H10" s="1095" t="s">
        <v>0</v>
      </c>
      <c r="I10" s="627" t="s">
        <v>102</v>
      </c>
      <c r="J10" s="1095" t="s">
        <v>165</v>
      </c>
      <c r="K10" s="1095" t="s">
        <v>1</v>
      </c>
      <c r="L10" s="626">
        <v>0</v>
      </c>
      <c r="M10" s="1097">
        <v>0.375</v>
      </c>
    </row>
    <row r="11" spans="1:13" ht="15.75" x14ac:dyDescent="0.2">
      <c r="A11" s="599"/>
      <c r="B11" s="661" t="s">
        <v>375</v>
      </c>
      <c r="C11" s="496"/>
      <c r="E11" s="639"/>
      <c r="F11" s="639"/>
      <c r="G11" s="644">
        <f t="shared" ref="G11:G16" si="0">G10+1</f>
        <v>2</v>
      </c>
      <c r="H11" s="412" t="s">
        <v>2</v>
      </c>
      <c r="I11" s="436" t="s">
        <v>449</v>
      </c>
      <c r="J11" s="412" t="s">
        <v>165</v>
      </c>
      <c r="K11" s="412" t="s">
        <v>4</v>
      </c>
      <c r="L11" s="413">
        <v>5</v>
      </c>
      <c r="M11" s="640">
        <f t="shared" ref="M11:M16" si="1">M10+TIME(0,L10,)</f>
        <v>0.375</v>
      </c>
    </row>
    <row r="12" spans="1:13" ht="15.75" x14ac:dyDescent="0.2">
      <c r="A12" s="52"/>
      <c r="B12" s="662" t="s">
        <v>376</v>
      </c>
      <c r="C12" s="53"/>
      <c r="E12" s="1112"/>
      <c r="F12" s="1112"/>
      <c r="G12" s="675">
        <f t="shared" si="0"/>
        <v>3</v>
      </c>
      <c r="H12" s="1108" t="s">
        <v>41</v>
      </c>
      <c r="I12" s="743" t="s">
        <v>450</v>
      </c>
      <c r="J12" s="1095" t="s">
        <v>165</v>
      </c>
      <c r="K12" s="626" t="s">
        <v>4</v>
      </c>
      <c r="L12" s="626">
        <v>10</v>
      </c>
      <c r="M12" s="794">
        <f t="shared" si="1"/>
        <v>0.37847222222222221</v>
      </c>
    </row>
    <row r="13" spans="1:13" ht="15.75" x14ac:dyDescent="0.2">
      <c r="A13" s="599"/>
      <c r="B13" s="663" t="s">
        <v>149</v>
      </c>
      <c r="C13" s="496"/>
      <c r="E13" s="639"/>
      <c r="F13" s="789"/>
      <c r="G13" s="644">
        <f t="shared" si="0"/>
        <v>4</v>
      </c>
      <c r="H13" s="790" t="s">
        <v>41</v>
      </c>
      <c r="I13" s="644" t="s">
        <v>561</v>
      </c>
      <c r="J13" s="414" t="s">
        <v>165</v>
      </c>
      <c r="K13" s="412" t="s">
        <v>4</v>
      </c>
      <c r="L13" s="413">
        <v>15</v>
      </c>
      <c r="M13" s="640">
        <f>M27+TIME(0,L27,)</f>
        <v>0.4097222222222221</v>
      </c>
    </row>
    <row r="14" spans="1:13" ht="15.75" x14ac:dyDescent="0.2">
      <c r="A14" s="52"/>
      <c r="B14" s="664" t="s">
        <v>246</v>
      </c>
      <c r="C14" s="496"/>
      <c r="E14" s="721"/>
      <c r="F14" s="721"/>
      <c r="G14" s="675">
        <f t="shared" si="0"/>
        <v>5</v>
      </c>
      <c r="H14" s="155" t="s">
        <v>41</v>
      </c>
      <c r="I14" s="155" t="s">
        <v>562</v>
      </c>
      <c r="J14" s="1095" t="s">
        <v>165</v>
      </c>
      <c r="K14" s="626" t="s">
        <v>4</v>
      </c>
      <c r="L14" s="678">
        <v>45</v>
      </c>
      <c r="M14" s="794">
        <f t="shared" si="1"/>
        <v>0.42013888888888878</v>
      </c>
    </row>
    <row r="15" spans="1:13" ht="15.75" x14ac:dyDescent="0.2">
      <c r="A15" s="52"/>
      <c r="B15" s="497" t="s">
        <v>273</v>
      </c>
      <c r="C15" s="496"/>
      <c r="E15" s="639"/>
      <c r="F15" s="789"/>
      <c r="G15" s="644">
        <f t="shared" si="0"/>
        <v>6</v>
      </c>
      <c r="H15" s="790" t="s">
        <v>41</v>
      </c>
      <c r="I15" s="644" t="s">
        <v>272</v>
      </c>
      <c r="J15" s="414" t="s">
        <v>165</v>
      </c>
      <c r="K15" s="412" t="s">
        <v>4</v>
      </c>
      <c r="L15" s="413">
        <v>10</v>
      </c>
      <c r="M15" s="640">
        <f t="shared" si="1"/>
        <v>0.45138888888888878</v>
      </c>
    </row>
    <row r="16" spans="1:13" ht="15.75" x14ac:dyDescent="0.2">
      <c r="A16" s="52"/>
      <c r="B16" s="498" t="s">
        <v>334</v>
      </c>
      <c r="C16" s="499"/>
      <c r="E16" s="674"/>
      <c r="F16" s="1112"/>
      <c r="G16" s="675">
        <f t="shared" si="0"/>
        <v>7</v>
      </c>
      <c r="H16" s="617" t="s">
        <v>48</v>
      </c>
      <c r="I16" s="797" t="s">
        <v>303</v>
      </c>
      <c r="J16" s="743" t="s">
        <v>165</v>
      </c>
      <c r="K16" s="743" t="s">
        <v>4</v>
      </c>
      <c r="L16" s="626">
        <v>0</v>
      </c>
      <c r="M16" s="794">
        <f t="shared" si="1"/>
        <v>0.4583333333333332</v>
      </c>
    </row>
    <row r="17" spans="1:13" ht="15.75" x14ac:dyDescent="0.2">
      <c r="A17" s="52"/>
      <c r="B17" s="54"/>
      <c r="C17" s="458"/>
      <c r="E17" s="754"/>
      <c r="F17" s="757"/>
      <c r="G17" s="754"/>
      <c r="H17" s="755"/>
      <c r="I17" s="749"/>
      <c r="J17" s="755"/>
      <c r="K17" s="749"/>
      <c r="L17" s="754"/>
      <c r="M17" s="791"/>
    </row>
    <row r="18" spans="1:13" ht="15.75" x14ac:dyDescent="0.2">
      <c r="A18" s="52"/>
      <c r="B18" s="54"/>
      <c r="C18" s="53"/>
      <c r="E18" s="397"/>
      <c r="F18" s="397"/>
      <c r="G18" s="404"/>
      <c r="H18" s="405"/>
      <c r="I18" s="406"/>
      <c r="J18" s="405"/>
      <c r="K18" s="405"/>
      <c r="L18" s="407"/>
      <c r="M18" s="408"/>
    </row>
    <row r="19" spans="1:13" ht="18" x14ac:dyDescent="0.2">
      <c r="A19" s="599"/>
      <c r="B19" s="897" t="s">
        <v>377</v>
      </c>
      <c r="C19" s="496"/>
      <c r="E19" s="397"/>
      <c r="F19" s="397"/>
      <c r="G19" s="1644" t="s">
        <v>660</v>
      </c>
      <c r="H19" s="1644"/>
      <c r="I19" s="1644"/>
      <c r="J19" s="1644"/>
      <c r="K19" s="1644"/>
      <c r="L19" s="1644"/>
      <c r="M19" s="1644"/>
    </row>
    <row r="20" spans="1:13" ht="18" x14ac:dyDescent="0.2">
      <c r="A20" s="52"/>
      <c r="B20" s="662" t="s">
        <v>378</v>
      </c>
      <c r="C20" s="53"/>
      <c r="E20" s="639"/>
      <c r="F20" s="639"/>
      <c r="G20" s="409"/>
      <c r="H20" s="409"/>
      <c r="I20" s="409"/>
      <c r="J20" s="409"/>
      <c r="K20" s="409"/>
      <c r="L20" s="409"/>
      <c r="M20" s="410"/>
    </row>
    <row r="21" spans="1:13" ht="17.45" customHeight="1" x14ac:dyDescent="0.2">
      <c r="A21" s="599"/>
      <c r="B21" s="938" t="s">
        <v>413</v>
      </c>
      <c r="C21" s="496"/>
      <c r="E21" s="1112"/>
      <c r="F21" s="1112"/>
      <c r="G21" s="743">
        <v>8</v>
      </c>
      <c r="H21" s="1095" t="s">
        <v>0</v>
      </c>
      <c r="I21" s="627" t="s">
        <v>102</v>
      </c>
      <c r="J21" s="1095" t="s">
        <v>165</v>
      </c>
      <c r="K21" s="1095" t="s">
        <v>1</v>
      </c>
      <c r="L21" s="626">
        <v>0</v>
      </c>
      <c r="M21" s="1097">
        <v>0.5625</v>
      </c>
    </row>
    <row r="22" spans="1:13" ht="15.75" x14ac:dyDescent="0.25">
      <c r="A22" s="52"/>
      <c r="B22" s="898" t="s">
        <v>333</v>
      </c>
      <c r="C22" s="496"/>
      <c r="E22" s="639"/>
      <c r="F22" s="639"/>
      <c r="G22" s="644">
        <f t="shared" ref="G22:G32" si="2">G21+1</f>
        <v>9</v>
      </c>
      <c r="H22" s="412" t="s">
        <v>2</v>
      </c>
      <c r="I22" s="436" t="s">
        <v>449</v>
      </c>
      <c r="J22" s="412" t="s">
        <v>165</v>
      </c>
      <c r="K22" s="412" t="s">
        <v>4</v>
      </c>
      <c r="L22" s="413">
        <v>5</v>
      </c>
      <c r="M22" s="640">
        <f t="shared" ref="M22:M32" si="3">M21+TIME(0,L21,)</f>
        <v>0.5625</v>
      </c>
    </row>
    <row r="23" spans="1:13" ht="17.45" customHeight="1" x14ac:dyDescent="0.25">
      <c r="A23" s="52"/>
      <c r="B23" s="939" t="s">
        <v>523</v>
      </c>
      <c r="C23" s="496"/>
      <c r="E23" s="1112"/>
      <c r="F23" s="1112"/>
      <c r="G23" s="675">
        <f t="shared" si="2"/>
        <v>10</v>
      </c>
      <c r="H23" s="643" t="s">
        <v>0</v>
      </c>
      <c r="I23" s="627" t="s">
        <v>318</v>
      </c>
      <c r="J23" s="1095" t="s">
        <v>165</v>
      </c>
      <c r="K23" s="626" t="s">
        <v>1</v>
      </c>
      <c r="L23" s="626">
        <v>5</v>
      </c>
      <c r="M23" s="794">
        <f t="shared" si="3"/>
        <v>0.56597222222222221</v>
      </c>
    </row>
    <row r="24" spans="1:13" ht="15.75" x14ac:dyDescent="0.25">
      <c r="A24" s="52"/>
      <c r="B24" s="899" t="s">
        <v>349</v>
      </c>
      <c r="C24" s="496"/>
      <c r="E24" s="639"/>
      <c r="F24" s="639"/>
      <c r="G24" s="644">
        <f t="shared" si="2"/>
        <v>11</v>
      </c>
      <c r="H24" s="412" t="s">
        <v>5</v>
      </c>
      <c r="I24" s="436" t="s">
        <v>559</v>
      </c>
      <c r="J24" s="414" t="s">
        <v>165</v>
      </c>
      <c r="K24" s="412" t="s">
        <v>4</v>
      </c>
      <c r="L24" s="413">
        <v>5</v>
      </c>
      <c r="M24" s="640">
        <f>M12+TIME(0,L12,)</f>
        <v>0.38541666666666663</v>
      </c>
    </row>
    <row r="25" spans="1:13" ht="15.75" x14ac:dyDescent="0.2">
      <c r="A25" s="52"/>
      <c r="B25" s="940" t="s">
        <v>17</v>
      </c>
      <c r="C25" s="496"/>
      <c r="E25" s="674"/>
      <c r="F25" s="674"/>
      <c r="G25" s="675">
        <f t="shared" si="2"/>
        <v>12</v>
      </c>
      <c r="H25" s="676" t="s">
        <v>5</v>
      </c>
      <c r="I25" s="677" t="s">
        <v>501</v>
      </c>
      <c r="J25" s="798" t="s">
        <v>165</v>
      </c>
      <c r="K25" s="676" t="s">
        <v>4</v>
      </c>
      <c r="L25" s="678">
        <v>10</v>
      </c>
      <c r="M25" s="794">
        <f>M24+TIME(0,L24,)</f>
        <v>0.38888888888888884</v>
      </c>
    </row>
    <row r="26" spans="1:13" ht="15.75" x14ac:dyDescent="0.2">
      <c r="A26" s="52"/>
      <c r="B26" s="941" t="s">
        <v>16</v>
      </c>
      <c r="C26" s="496"/>
      <c r="E26" s="639"/>
      <c r="F26" s="639"/>
      <c r="G26" s="644">
        <f t="shared" si="2"/>
        <v>13</v>
      </c>
      <c r="H26" s="412" t="s">
        <v>5</v>
      </c>
      <c r="I26" s="436" t="s">
        <v>502</v>
      </c>
      <c r="J26" s="414" t="s">
        <v>165</v>
      </c>
      <c r="K26" s="412" t="s">
        <v>4</v>
      </c>
      <c r="L26" s="413">
        <v>10</v>
      </c>
      <c r="M26" s="640">
        <f>M25+TIME(0,L25,)</f>
        <v>0.39583333333333326</v>
      </c>
    </row>
    <row r="27" spans="1:13" ht="15.75" x14ac:dyDescent="0.2">
      <c r="A27" s="52"/>
      <c r="B27" s="942" t="s">
        <v>478</v>
      </c>
      <c r="C27" s="496"/>
      <c r="E27" s="1112"/>
      <c r="F27" s="1112"/>
      <c r="G27" s="675">
        <f t="shared" si="2"/>
        <v>14</v>
      </c>
      <c r="H27" s="1108" t="s">
        <v>41</v>
      </c>
      <c r="I27" s="743" t="s">
        <v>560</v>
      </c>
      <c r="J27" s="1095" t="s">
        <v>165</v>
      </c>
      <c r="K27" s="626" t="s">
        <v>4</v>
      </c>
      <c r="L27" s="626">
        <v>10</v>
      </c>
      <c r="M27" s="794">
        <f>M26+TIME(0,L26,)</f>
        <v>0.40277777777777768</v>
      </c>
    </row>
    <row r="28" spans="1:13" ht="15.75" x14ac:dyDescent="0.2">
      <c r="A28" s="52"/>
      <c r="B28" s="1146" t="s">
        <v>524</v>
      </c>
      <c r="C28" s="53"/>
      <c r="E28" s="639"/>
      <c r="F28" s="639"/>
      <c r="G28" s="644">
        <f t="shared" si="2"/>
        <v>15</v>
      </c>
      <c r="H28" s="412" t="s">
        <v>5</v>
      </c>
      <c r="I28" s="436" t="s">
        <v>563</v>
      </c>
      <c r="J28" s="414" t="s">
        <v>165</v>
      </c>
      <c r="K28" s="412" t="s">
        <v>4</v>
      </c>
      <c r="L28" s="413">
        <v>10</v>
      </c>
      <c r="M28" s="640">
        <f>M23+TIME(0,L23,)</f>
        <v>0.56944444444444442</v>
      </c>
    </row>
    <row r="29" spans="1:13" ht="15.75" x14ac:dyDescent="0.2">
      <c r="A29" s="599"/>
      <c r="B29" s="945" t="s">
        <v>525</v>
      </c>
      <c r="C29" s="496"/>
      <c r="E29" s="1112"/>
      <c r="F29" s="1112"/>
      <c r="G29" s="675">
        <f t="shared" si="2"/>
        <v>16</v>
      </c>
      <c r="H29" s="643" t="s">
        <v>0</v>
      </c>
      <c r="I29" s="627" t="s">
        <v>9</v>
      </c>
      <c r="J29" s="1095" t="s">
        <v>165</v>
      </c>
      <c r="K29" s="626" t="s">
        <v>1</v>
      </c>
      <c r="L29" s="626">
        <v>5</v>
      </c>
      <c r="M29" s="794">
        <f t="shared" si="3"/>
        <v>0.57638888888888884</v>
      </c>
    </row>
    <row r="30" spans="1:13" ht="15.75" x14ac:dyDescent="0.2">
      <c r="A30" s="52"/>
      <c r="B30" s="54"/>
      <c r="C30" s="496"/>
      <c r="E30" s="639"/>
      <c r="F30" s="639"/>
      <c r="G30" s="644">
        <f t="shared" si="2"/>
        <v>17</v>
      </c>
      <c r="H30" s="412" t="s">
        <v>5</v>
      </c>
      <c r="I30" s="436" t="s">
        <v>451</v>
      </c>
      <c r="J30" s="414" t="s">
        <v>165</v>
      </c>
      <c r="K30" s="412" t="s">
        <v>4</v>
      </c>
      <c r="L30" s="413">
        <v>80</v>
      </c>
      <c r="M30" s="640">
        <f t="shared" si="3"/>
        <v>0.57986111111111105</v>
      </c>
    </row>
    <row r="31" spans="1:13" ht="15.75" x14ac:dyDescent="0.2">
      <c r="A31" s="52"/>
      <c r="B31" s="54"/>
      <c r="C31" s="496"/>
      <c r="E31" s="674"/>
      <c r="F31" s="674"/>
      <c r="G31" s="675">
        <f t="shared" si="2"/>
        <v>18</v>
      </c>
      <c r="H31" s="669" t="s">
        <v>41</v>
      </c>
      <c r="I31" s="606" t="s">
        <v>564</v>
      </c>
      <c r="J31" s="1111" t="s">
        <v>165</v>
      </c>
      <c r="K31" s="1106" t="s">
        <v>4</v>
      </c>
      <c r="L31" s="731">
        <v>15</v>
      </c>
      <c r="M31" s="794">
        <f t="shared" si="3"/>
        <v>0.63541666666666663</v>
      </c>
    </row>
    <row r="32" spans="1:13" ht="17.45" customHeight="1" x14ac:dyDescent="0.2">
      <c r="A32" s="52"/>
      <c r="B32" s="54"/>
      <c r="C32" s="53"/>
      <c r="E32" s="639"/>
      <c r="F32" s="639"/>
      <c r="G32" s="644">
        <f t="shared" si="2"/>
        <v>19</v>
      </c>
      <c r="H32" s="641" t="s">
        <v>48</v>
      </c>
      <c r="I32" s="436" t="s">
        <v>303</v>
      </c>
      <c r="J32" s="414" t="s">
        <v>165</v>
      </c>
      <c r="K32" s="412" t="s">
        <v>4</v>
      </c>
      <c r="L32" s="413">
        <v>0</v>
      </c>
      <c r="M32" s="640">
        <f t="shared" si="3"/>
        <v>0.64583333333333326</v>
      </c>
    </row>
    <row r="33" spans="1:13" ht="15.75" x14ac:dyDescent="0.2">
      <c r="A33" s="52"/>
      <c r="B33" s="661" t="s">
        <v>379</v>
      </c>
      <c r="C33" s="53"/>
      <c r="E33" s="674"/>
      <c r="F33" s="1112"/>
      <c r="G33" s="675"/>
      <c r="H33" s="1079"/>
      <c r="I33" s="765"/>
      <c r="J33" s="1079"/>
      <c r="K33" s="765"/>
      <c r="L33" s="1141"/>
      <c r="M33" s="794"/>
    </row>
    <row r="34" spans="1:13" ht="17.45" customHeight="1" x14ac:dyDescent="0.2">
      <c r="A34" s="52"/>
      <c r="B34" s="662" t="s">
        <v>380</v>
      </c>
      <c r="C34" s="53"/>
      <c r="E34" s="397"/>
      <c r="F34" s="397"/>
      <c r="G34" s="404"/>
      <c r="H34" s="405"/>
      <c r="I34" s="406"/>
      <c r="J34" s="405"/>
      <c r="K34" s="405"/>
      <c r="L34" s="407"/>
      <c r="M34" s="408"/>
    </row>
    <row r="35" spans="1:13" ht="18" customHeight="1" x14ac:dyDescent="0.2">
      <c r="A35" s="52"/>
      <c r="B35" s="54"/>
      <c r="C35" s="53"/>
      <c r="E35" s="397"/>
      <c r="F35" s="397"/>
      <c r="G35" s="1644" t="s">
        <v>661</v>
      </c>
      <c r="H35" s="1644"/>
      <c r="I35" s="1644"/>
      <c r="J35" s="1644"/>
      <c r="K35" s="1644"/>
      <c r="L35" s="1644"/>
      <c r="M35" s="1644"/>
    </row>
    <row r="36" spans="1:13" ht="15.6" customHeight="1" x14ac:dyDescent="0.2">
      <c r="A36" s="599"/>
      <c r="B36" s="54"/>
      <c r="C36" s="496"/>
      <c r="E36" s="639"/>
      <c r="F36" s="639"/>
      <c r="G36" s="409"/>
      <c r="H36" s="409"/>
      <c r="I36" s="409"/>
      <c r="J36" s="409"/>
      <c r="K36" s="409"/>
      <c r="L36" s="409"/>
      <c r="M36" s="410"/>
    </row>
    <row r="37" spans="1:13" ht="15.75" x14ac:dyDescent="0.2">
      <c r="A37" s="52"/>
      <c r="B37" s="54"/>
      <c r="C37" s="53"/>
      <c r="E37" s="1112"/>
      <c r="F37" s="1112"/>
      <c r="G37" s="743">
        <v>20</v>
      </c>
      <c r="H37" s="1095" t="s">
        <v>0</v>
      </c>
      <c r="I37" s="627" t="s">
        <v>102</v>
      </c>
      <c r="J37" s="1095" t="s">
        <v>165</v>
      </c>
      <c r="K37" s="1095" t="s">
        <v>1</v>
      </c>
      <c r="L37" s="626">
        <v>0</v>
      </c>
      <c r="M37" s="1097">
        <v>0.33333333333333331</v>
      </c>
    </row>
    <row r="38" spans="1:13" ht="15.75" x14ac:dyDescent="0.2">
      <c r="A38" s="52"/>
      <c r="B38" s="54"/>
      <c r="C38" s="496"/>
      <c r="E38" s="639"/>
      <c r="F38" s="639"/>
      <c r="G38" s="644">
        <f t="shared" ref="G38:G43" si="4">G37+1</f>
        <v>21</v>
      </c>
      <c r="H38" s="412" t="s">
        <v>0</v>
      </c>
      <c r="I38" s="436" t="s">
        <v>3</v>
      </c>
      <c r="J38" s="412" t="s">
        <v>165</v>
      </c>
      <c r="K38" s="412" t="s">
        <v>4</v>
      </c>
      <c r="L38" s="413">
        <v>5</v>
      </c>
      <c r="M38" s="640">
        <f t="shared" ref="M38:M43" si="5">M37+TIME(0,L37,)</f>
        <v>0.33333333333333331</v>
      </c>
    </row>
    <row r="39" spans="1:13" ht="15.75" customHeight="1" x14ac:dyDescent="0.2">
      <c r="A39" s="52"/>
      <c r="B39" s="1268" t="s">
        <v>393</v>
      </c>
      <c r="C39" s="496"/>
      <c r="E39" s="864"/>
      <c r="F39" s="864"/>
      <c r="G39" s="606">
        <f t="shared" si="4"/>
        <v>22</v>
      </c>
      <c r="H39" s="1106" t="s">
        <v>41</v>
      </c>
      <c r="I39" s="1107" t="s">
        <v>318</v>
      </c>
      <c r="J39" s="865" t="s">
        <v>165</v>
      </c>
      <c r="K39" s="1104" t="s">
        <v>4</v>
      </c>
      <c r="L39" s="731">
        <v>5</v>
      </c>
      <c r="M39" s="1109">
        <f t="shared" si="5"/>
        <v>0.33680555555555552</v>
      </c>
    </row>
    <row r="40" spans="1:13" ht="15.75" x14ac:dyDescent="0.2">
      <c r="A40" s="54"/>
      <c r="B40" s="1269"/>
      <c r="C40" s="54"/>
      <c r="E40" s="639"/>
      <c r="F40" s="639"/>
      <c r="G40" s="644">
        <f t="shared" si="4"/>
        <v>23</v>
      </c>
      <c r="H40" s="412" t="s">
        <v>5</v>
      </c>
      <c r="I40" s="436" t="s">
        <v>452</v>
      </c>
      <c r="J40" s="641" t="s">
        <v>165</v>
      </c>
      <c r="K40" s="411" t="s">
        <v>4</v>
      </c>
      <c r="L40" s="413">
        <v>110</v>
      </c>
      <c r="M40" s="640">
        <f t="shared" si="5"/>
        <v>0.34027777777777773</v>
      </c>
    </row>
    <row r="41" spans="1:13" ht="18" x14ac:dyDescent="0.2">
      <c r="A41" s="54"/>
      <c r="B41" s="820" t="s">
        <v>390</v>
      </c>
      <c r="C41" s="54"/>
      <c r="E41" s="1112"/>
      <c r="F41" s="1112"/>
      <c r="G41" s="606">
        <f t="shared" si="4"/>
        <v>24</v>
      </c>
      <c r="H41" s="643" t="s">
        <v>0</v>
      </c>
      <c r="I41" s="1119" t="s">
        <v>403</v>
      </c>
      <c r="J41" s="1095" t="s">
        <v>165</v>
      </c>
      <c r="K41" s="626" t="s">
        <v>4</v>
      </c>
      <c r="L41" s="626">
        <v>30</v>
      </c>
      <c r="M41" s="1109">
        <f t="shared" si="5"/>
        <v>0.41666666666666663</v>
      </c>
    </row>
    <row r="42" spans="1:13" ht="15.75" x14ac:dyDescent="0.2">
      <c r="A42" s="54"/>
      <c r="B42" s="948" t="s">
        <v>348</v>
      </c>
      <c r="C42" s="54"/>
      <c r="E42" s="639"/>
      <c r="F42" s="639"/>
      <c r="G42" s="644">
        <f t="shared" si="4"/>
        <v>25</v>
      </c>
      <c r="H42" s="412" t="s">
        <v>5</v>
      </c>
      <c r="I42" s="436" t="s">
        <v>452</v>
      </c>
      <c r="J42" s="641" t="s">
        <v>165</v>
      </c>
      <c r="K42" s="411" t="s">
        <v>4</v>
      </c>
      <c r="L42" s="413">
        <v>120</v>
      </c>
      <c r="M42" s="640">
        <f t="shared" si="5"/>
        <v>0.43749999999999994</v>
      </c>
    </row>
    <row r="43" spans="1:13" ht="17.45" customHeight="1" thickBot="1" x14ac:dyDescent="0.25">
      <c r="A43" s="54"/>
      <c r="B43" s="54"/>
      <c r="C43" s="54"/>
      <c r="E43" s="396"/>
      <c r="F43" s="606"/>
      <c r="G43" s="606">
        <f t="shared" si="4"/>
        <v>26</v>
      </c>
      <c r="H43" s="607" t="s">
        <v>48</v>
      </c>
      <c r="I43" s="606" t="s">
        <v>303</v>
      </c>
      <c r="J43" s="607" t="s">
        <v>165</v>
      </c>
      <c r="K43" s="606" t="s">
        <v>4</v>
      </c>
      <c r="L43" s="731">
        <v>0</v>
      </c>
      <c r="M43" s="1109">
        <f t="shared" si="5"/>
        <v>0.52083333333333326</v>
      </c>
    </row>
    <row r="44" spans="1:13" ht="15.75" x14ac:dyDescent="0.2">
      <c r="A44" s="52"/>
      <c r="B44" s="587" t="s">
        <v>289</v>
      </c>
      <c r="C44" s="53"/>
      <c r="E44" s="754"/>
      <c r="F44" s="757"/>
      <c r="G44" s="754"/>
      <c r="H44" s="755"/>
      <c r="I44" s="749"/>
      <c r="J44" s="755"/>
      <c r="K44" s="749"/>
      <c r="L44" s="754"/>
      <c r="M44" s="791"/>
    </row>
    <row r="45" spans="1:13" ht="17.45" customHeight="1" x14ac:dyDescent="0.2">
      <c r="A45" s="52"/>
      <c r="B45" s="588" t="s">
        <v>253</v>
      </c>
      <c r="C45" s="53"/>
      <c r="E45" s="397"/>
      <c r="F45" s="397"/>
      <c r="G45" s="404"/>
      <c r="H45" s="405"/>
      <c r="I45" s="406"/>
      <c r="J45" s="405"/>
      <c r="K45" s="405"/>
      <c r="L45" s="407"/>
      <c r="M45" s="408"/>
    </row>
    <row r="46" spans="1:13" ht="18" customHeight="1" x14ac:dyDescent="0.2">
      <c r="A46" s="52"/>
      <c r="B46" s="501" t="s">
        <v>240</v>
      </c>
      <c r="C46" s="500"/>
      <c r="E46" s="397"/>
      <c r="F46" s="397"/>
      <c r="G46" s="1644" t="s">
        <v>662</v>
      </c>
      <c r="H46" s="1644"/>
      <c r="I46" s="1644"/>
      <c r="J46" s="1644"/>
      <c r="K46" s="1644"/>
      <c r="L46" s="1644"/>
      <c r="M46" s="1644"/>
    </row>
    <row r="47" spans="1:13" ht="18" x14ac:dyDescent="0.2">
      <c r="A47" s="52"/>
      <c r="B47" s="502" t="s">
        <v>97</v>
      </c>
      <c r="C47" s="500"/>
      <c r="E47" s="639"/>
      <c r="F47" s="639"/>
      <c r="G47" s="409"/>
      <c r="H47" s="409"/>
      <c r="I47" s="409"/>
      <c r="J47" s="409"/>
      <c r="K47" s="409"/>
      <c r="L47" s="409"/>
      <c r="M47" s="410"/>
    </row>
    <row r="48" spans="1:13" ht="15.75" x14ac:dyDescent="0.2">
      <c r="A48" s="52"/>
      <c r="B48" s="503" t="s">
        <v>98</v>
      </c>
      <c r="C48" s="500"/>
      <c r="E48" s="1112"/>
      <c r="F48" s="1112"/>
      <c r="G48" s="743">
        <v>27</v>
      </c>
      <c r="H48" s="1095" t="s">
        <v>0</v>
      </c>
      <c r="I48" s="627" t="s">
        <v>102</v>
      </c>
      <c r="J48" s="1095" t="s">
        <v>165</v>
      </c>
      <c r="K48" s="1095" t="s">
        <v>1</v>
      </c>
      <c r="L48" s="626">
        <v>0</v>
      </c>
      <c r="M48" s="1097">
        <v>0.33333333333333331</v>
      </c>
    </row>
    <row r="49" spans="1:13" ht="15.75" x14ac:dyDescent="0.2">
      <c r="A49" s="52"/>
      <c r="B49" s="946" t="s">
        <v>95</v>
      </c>
      <c r="C49" s="500"/>
      <c r="E49" s="639"/>
      <c r="F49" s="639"/>
      <c r="G49" s="644">
        <f>G48+1</f>
        <v>28</v>
      </c>
      <c r="H49" s="412" t="s">
        <v>0</v>
      </c>
      <c r="I49" s="436" t="s">
        <v>3</v>
      </c>
      <c r="J49" s="412" t="s">
        <v>165</v>
      </c>
      <c r="K49" s="412" t="s">
        <v>4</v>
      </c>
      <c r="L49" s="413">
        <v>5</v>
      </c>
      <c r="M49" s="640">
        <f>M48+TIME(0,L48,)</f>
        <v>0.33333333333333331</v>
      </c>
    </row>
    <row r="50" spans="1:13" ht="15.75" x14ac:dyDescent="0.2">
      <c r="A50" s="52"/>
      <c r="B50" s="504" t="s">
        <v>249</v>
      </c>
      <c r="C50" s="500"/>
      <c r="E50" s="1112"/>
      <c r="F50" s="1112"/>
      <c r="G50" s="675">
        <f>G49+1</f>
        <v>29</v>
      </c>
      <c r="H50" s="1106" t="s">
        <v>41</v>
      </c>
      <c r="I50" s="1107" t="s">
        <v>318</v>
      </c>
      <c r="J50" s="865" t="s">
        <v>165</v>
      </c>
      <c r="K50" s="1104" t="s">
        <v>4</v>
      </c>
      <c r="L50" s="626">
        <v>5</v>
      </c>
      <c r="M50" s="794">
        <f>M49+TIME(0,L49,)</f>
        <v>0.33680555555555552</v>
      </c>
    </row>
    <row r="51" spans="1:13" ht="15.75" x14ac:dyDescent="0.2">
      <c r="A51" s="52"/>
      <c r="B51" s="504" t="s">
        <v>250</v>
      </c>
      <c r="C51" s="500"/>
      <c r="E51" s="639"/>
      <c r="F51" s="789"/>
      <c r="G51" s="644">
        <f>G50+1</f>
        <v>30</v>
      </c>
      <c r="H51" s="790" t="s">
        <v>5</v>
      </c>
      <c r="I51" s="644" t="s">
        <v>452</v>
      </c>
      <c r="J51" s="414" t="s">
        <v>165</v>
      </c>
      <c r="K51" s="412" t="s">
        <v>4</v>
      </c>
      <c r="L51" s="413">
        <v>100</v>
      </c>
      <c r="M51" s="640">
        <f>M50+TIME(0,L50,)</f>
        <v>0.34027777777777773</v>
      </c>
    </row>
    <row r="52" spans="1:13" ht="15.75" x14ac:dyDescent="0.2">
      <c r="A52" s="52"/>
      <c r="B52" s="504" t="s">
        <v>127</v>
      </c>
      <c r="C52" s="500"/>
      <c r="E52" s="1112"/>
      <c r="F52" s="674"/>
      <c r="G52" s="675">
        <f>G51+1</f>
        <v>31</v>
      </c>
      <c r="H52" s="792" t="s">
        <v>41</v>
      </c>
      <c r="I52" s="796" t="s">
        <v>8</v>
      </c>
      <c r="J52" s="1095" t="s">
        <v>165</v>
      </c>
      <c r="K52" s="626" t="s">
        <v>4</v>
      </c>
      <c r="L52" s="793">
        <v>10</v>
      </c>
      <c r="M52" s="794">
        <f>M51+TIME(0,L51,)</f>
        <v>0.40972222222222221</v>
      </c>
    </row>
    <row r="53" spans="1:13" ht="17.45" customHeight="1" x14ac:dyDescent="0.2">
      <c r="A53" s="52"/>
      <c r="B53" s="504" t="s">
        <v>255</v>
      </c>
      <c r="C53" s="500"/>
      <c r="E53" s="639"/>
      <c r="F53" s="789"/>
      <c r="G53" s="644">
        <f>G52+1</f>
        <v>32</v>
      </c>
      <c r="H53" s="795" t="s">
        <v>48</v>
      </c>
      <c r="I53" s="644" t="s">
        <v>303</v>
      </c>
      <c r="J53" s="414" t="s">
        <v>165</v>
      </c>
      <c r="K53" s="412" t="s">
        <v>4</v>
      </c>
      <c r="L53" s="413">
        <v>0</v>
      </c>
      <c r="M53" s="640">
        <f>M52+TIME(0,L52,)</f>
        <v>0.41666666666666663</v>
      </c>
    </row>
    <row r="54" spans="1:13" ht="15.75" x14ac:dyDescent="0.2">
      <c r="A54" s="52"/>
      <c r="B54" s="504" t="s">
        <v>251</v>
      </c>
      <c r="C54" s="500"/>
      <c r="E54" s="1112"/>
      <c r="F54" s="674"/>
      <c r="G54" s="675"/>
      <c r="H54" s="792"/>
      <c r="I54" s="796"/>
      <c r="J54" s="866"/>
      <c r="K54" s="866"/>
      <c r="L54" s="793"/>
      <c r="M54" s="794"/>
    </row>
    <row r="55" spans="1:13" ht="15.75" x14ac:dyDescent="0.2">
      <c r="A55" s="52"/>
      <c r="B55" s="1154" t="s">
        <v>126</v>
      </c>
      <c r="C55" s="500"/>
      <c r="E55" s="397"/>
      <c r="F55" s="397"/>
      <c r="G55" s="404"/>
      <c r="H55" s="405"/>
      <c r="I55" s="406"/>
      <c r="J55" s="405"/>
      <c r="K55" s="405"/>
      <c r="L55" s="407"/>
      <c r="M55" s="408"/>
    </row>
    <row r="56" spans="1:13" ht="17.45" customHeight="1" x14ac:dyDescent="0.2">
      <c r="A56" s="52"/>
      <c r="B56" s="504" t="s">
        <v>252</v>
      </c>
      <c r="C56" s="500"/>
      <c r="E56" s="397"/>
      <c r="F56" s="397"/>
      <c r="G56" s="1644" t="s">
        <v>663</v>
      </c>
      <c r="H56" s="1644"/>
      <c r="I56" s="1644"/>
      <c r="J56" s="1644"/>
      <c r="K56" s="1644"/>
      <c r="L56" s="1644"/>
      <c r="M56" s="1644"/>
    </row>
    <row r="57" spans="1:13" ht="15" x14ac:dyDescent="0.2">
      <c r="A57" s="52"/>
      <c r="B57" s="665" t="s">
        <v>99</v>
      </c>
      <c r="C57" s="500"/>
      <c r="E57" s="747"/>
      <c r="F57" s="751"/>
      <c r="G57" s="752"/>
      <c r="H57" s="752"/>
      <c r="I57" s="753"/>
      <c r="J57" s="1083"/>
      <c r="K57" s="748"/>
      <c r="L57" s="747"/>
      <c r="M57" s="415"/>
    </row>
    <row r="58" spans="1:13" ht="15.75" x14ac:dyDescent="0.2">
      <c r="A58" s="52"/>
      <c r="B58" s="54"/>
      <c r="C58" s="500"/>
      <c r="E58" s="639"/>
      <c r="F58" s="639"/>
      <c r="G58" s="644">
        <v>33</v>
      </c>
      <c r="H58" s="412" t="s">
        <v>0</v>
      </c>
      <c r="I58" s="436" t="s">
        <v>102</v>
      </c>
      <c r="J58" s="412" t="s">
        <v>165</v>
      </c>
      <c r="K58" s="412" t="s">
        <v>1</v>
      </c>
      <c r="L58" s="413">
        <v>0</v>
      </c>
      <c r="M58" s="640">
        <v>0.5625</v>
      </c>
    </row>
    <row r="59" spans="1:13" ht="15.75" x14ac:dyDescent="0.2">
      <c r="A59" s="52"/>
      <c r="B59" s="54"/>
      <c r="C59" s="500"/>
      <c r="E59" s="1112"/>
      <c r="F59" s="1112"/>
      <c r="G59" s="642">
        <f>G58+1</f>
        <v>34</v>
      </c>
      <c r="H59" s="676" t="s">
        <v>0</v>
      </c>
      <c r="I59" s="677" t="s">
        <v>3</v>
      </c>
      <c r="J59" s="676" t="s">
        <v>165</v>
      </c>
      <c r="K59" s="676" t="s">
        <v>4</v>
      </c>
      <c r="L59" s="626">
        <v>5</v>
      </c>
      <c r="M59" s="1097">
        <f>M58+TIME(0,L58,)</f>
        <v>0.5625</v>
      </c>
    </row>
    <row r="60" spans="1:13" ht="15.75" x14ac:dyDescent="0.2">
      <c r="A60" s="52"/>
      <c r="B60" s="54"/>
      <c r="C60" s="53"/>
      <c r="E60" s="639"/>
      <c r="F60" s="639"/>
      <c r="G60" s="644">
        <f>G59+1</f>
        <v>35</v>
      </c>
      <c r="H60" s="1142" t="s">
        <v>41</v>
      </c>
      <c r="I60" s="1143" t="s">
        <v>318</v>
      </c>
      <c r="J60" s="1144" t="s">
        <v>165</v>
      </c>
      <c r="K60" s="1145" t="s">
        <v>4</v>
      </c>
      <c r="L60" s="413">
        <v>5</v>
      </c>
      <c r="M60" s="640">
        <f>M59+TIME(0,L59,)</f>
        <v>0.56597222222222221</v>
      </c>
    </row>
    <row r="61" spans="1:13" ht="15.75" x14ac:dyDescent="0.2">
      <c r="A61" s="1249"/>
      <c r="B61" s="1250" t="s">
        <v>726</v>
      </c>
      <c r="C61" s="1251"/>
      <c r="E61" s="1112"/>
      <c r="F61" s="1112"/>
      <c r="G61" s="642">
        <f>G60+1</f>
        <v>36</v>
      </c>
      <c r="H61" s="1108" t="s">
        <v>5</v>
      </c>
      <c r="I61" s="743" t="s">
        <v>452</v>
      </c>
      <c r="J61" s="1095" t="s">
        <v>165</v>
      </c>
      <c r="K61" s="626" t="s">
        <v>4</v>
      </c>
      <c r="L61" s="626">
        <v>100</v>
      </c>
      <c r="M61" s="1097">
        <f>M60+TIME(0,L60,)</f>
        <v>0.56944444444444442</v>
      </c>
    </row>
    <row r="62" spans="1:13" ht="15.75" x14ac:dyDescent="0.2">
      <c r="E62" s="639"/>
      <c r="F62" s="789"/>
      <c r="G62" s="790">
        <f>G61+1</f>
        <v>37</v>
      </c>
      <c r="H62" s="790" t="s">
        <v>41</v>
      </c>
      <c r="I62" s="644" t="s">
        <v>9</v>
      </c>
      <c r="J62" s="414" t="s">
        <v>165</v>
      </c>
      <c r="K62" s="412" t="s">
        <v>4</v>
      </c>
      <c r="L62" s="413">
        <v>10</v>
      </c>
      <c r="M62" s="791">
        <f>M61+TIME(0,L61,)</f>
        <v>0.63888888888888884</v>
      </c>
    </row>
    <row r="63" spans="1:13" ht="17.45" customHeight="1" x14ac:dyDescent="0.2">
      <c r="E63" s="1112"/>
      <c r="F63" s="674"/>
      <c r="G63" s="792">
        <f>G62+1</f>
        <v>38</v>
      </c>
      <c r="H63" s="867" t="s">
        <v>48</v>
      </c>
      <c r="I63" s="796" t="s">
        <v>303</v>
      </c>
      <c r="J63" s="1095" t="s">
        <v>165</v>
      </c>
      <c r="K63" s="626" t="s">
        <v>4</v>
      </c>
      <c r="L63" s="793">
        <v>0</v>
      </c>
      <c r="M63" s="794">
        <f>M62+TIME(0,L62,)</f>
        <v>0.64583333333333326</v>
      </c>
    </row>
    <row r="64" spans="1:13" ht="15.75" x14ac:dyDescent="0.2">
      <c r="E64" s="639"/>
      <c r="F64" s="644"/>
      <c r="G64" s="644"/>
      <c r="H64" s="644"/>
      <c r="I64" s="644"/>
      <c r="J64" s="414"/>
      <c r="K64" s="412"/>
      <c r="L64" s="413"/>
      <c r="M64" s="791"/>
    </row>
    <row r="65" spans="5:13" ht="15.75" x14ac:dyDescent="0.2">
      <c r="E65" s="397"/>
      <c r="F65" s="397"/>
      <c r="G65" s="404"/>
      <c r="H65" s="405"/>
      <c r="I65" s="406"/>
      <c r="J65" s="405"/>
      <c r="K65" s="405"/>
      <c r="L65" s="407"/>
      <c r="M65" s="408"/>
    </row>
    <row r="66" spans="5:13" ht="17.45" customHeight="1" x14ac:dyDescent="0.2">
      <c r="E66" s="397"/>
      <c r="F66" s="397"/>
      <c r="G66" s="1644" t="s">
        <v>664</v>
      </c>
      <c r="H66" s="1644"/>
      <c r="I66" s="1644"/>
      <c r="J66" s="1644"/>
      <c r="K66" s="1644"/>
      <c r="L66" s="1644"/>
      <c r="M66" s="1644"/>
    </row>
    <row r="67" spans="5:13" ht="15" x14ac:dyDescent="0.2">
      <c r="E67" s="747"/>
      <c r="F67" s="751"/>
      <c r="G67" s="752"/>
      <c r="H67" s="752"/>
      <c r="I67" s="753"/>
      <c r="J67" s="1083"/>
      <c r="K67" s="748"/>
      <c r="L67" s="747"/>
      <c r="M67" s="415"/>
    </row>
    <row r="68" spans="5:13" ht="15.75" x14ac:dyDescent="0.2">
      <c r="E68" s="639"/>
      <c r="F68" s="639"/>
      <c r="G68" s="644">
        <v>39</v>
      </c>
      <c r="H68" s="412" t="s">
        <v>0</v>
      </c>
      <c r="I68" s="436" t="s">
        <v>102</v>
      </c>
      <c r="J68" s="412" t="s">
        <v>165</v>
      </c>
      <c r="K68" s="412" t="s">
        <v>1</v>
      </c>
      <c r="L68" s="413">
        <v>0</v>
      </c>
      <c r="M68" s="640">
        <v>0.4375</v>
      </c>
    </row>
    <row r="69" spans="5:13" ht="15.75" x14ac:dyDescent="0.2">
      <c r="E69" s="1112"/>
      <c r="F69" s="1112"/>
      <c r="G69" s="642">
        <f>G68+1</f>
        <v>40</v>
      </c>
      <c r="H69" s="676" t="s">
        <v>0</v>
      </c>
      <c r="I69" s="677" t="s">
        <v>3</v>
      </c>
      <c r="J69" s="676" t="s">
        <v>165</v>
      </c>
      <c r="K69" s="676" t="s">
        <v>4</v>
      </c>
      <c r="L69" s="626">
        <v>5</v>
      </c>
      <c r="M69" s="1097">
        <f>M68+TIME(0,L68,)</f>
        <v>0.4375</v>
      </c>
    </row>
    <row r="70" spans="5:13" ht="15.75" x14ac:dyDescent="0.2">
      <c r="E70" s="639"/>
      <c r="F70" s="639"/>
      <c r="G70" s="644">
        <f>G69+1</f>
        <v>41</v>
      </c>
      <c r="H70" s="1142" t="s">
        <v>41</v>
      </c>
      <c r="I70" s="1143" t="s">
        <v>318</v>
      </c>
      <c r="J70" s="1144" t="s">
        <v>165</v>
      </c>
      <c r="K70" s="1145" t="s">
        <v>4</v>
      </c>
      <c r="L70" s="413">
        <v>5</v>
      </c>
      <c r="M70" s="640">
        <f>M69+TIME(0,L69,)</f>
        <v>0.44097222222222221</v>
      </c>
    </row>
    <row r="71" spans="5:13" ht="15.75" x14ac:dyDescent="0.2">
      <c r="E71" s="674"/>
      <c r="F71" s="674"/>
      <c r="G71" s="675">
        <f>G70+1</f>
        <v>42</v>
      </c>
      <c r="H71" s="676" t="s">
        <v>5</v>
      </c>
      <c r="I71" s="677" t="s">
        <v>665</v>
      </c>
      <c r="J71" s="798" t="s">
        <v>165</v>
      </c>
      <c r="K71" s="676" t="s">
        <v>4</v>
      </c>
      <c r="L71" s="678">
        <v>100</v>
      </c>
      <c r="M71" s="794">
        <f>M70+TIME(0,L70,)</f>
        <v>0.44444444444444442</v>
      </c>
    </row>
    <row r="72" spans="5:13" ht="15.75" x14ac:dyDescent="0.2">
      <c r="E72" s="639"/>
      <c r="F72" s="639"/>
      <c r="G72" s="644">
        <f>G71+1</f>
        <v>43</v>
      </c>
      <c r="H72" s="412" t="s">
        <v>41</v>
      </c>
      <c r="I72" s="799" t="s">
        <v>666</v>
      </c>
      <c r="J72" s="414" t="s">
        <v>165</v>
      </c>
      <c r="K72" s="412" t="s">
        <v>4</v>
      </c>
      <c r="L72" s="413">
        <v>10</v>
      </c>
      <c r="M72" s="640">
        <f>M71+TIME(0,L71,)</f>
        <v>0.51388888888888884</v>
      </c>
    </row>
    <row r="73" spans="5:13" ht="17.45" customHeight="1" x14ac:dyDescent="0.2">
      <c r="E73" s="1112"/>
      <c r="F73" s="1112"/>
      <c r="G73" s="675">
        <f>G72+1</f>
        <v>44</v>
      </c>
      <c r="H73" s="798" t="s">
        <v>48</v>
      </c>
      <c r="I73" s="606" t="s">
        <v>303</v>
      </c>
      <c r="J73" s="1095" t="s">
        <v>165</v>
      </c>
      <c r="K73" s="626" t="s">
        <v>4</v>
      </c>
      <c r="L73" s="626">
        <v>0</v>
      </c>
      <c r="M73" s="794">
        <f>M72+TIME(0,L72,)</f>
        <v>0.52083333333333326</v>
      </c>
    </row>
    <row r="74" spans="5:13" ht="15.75" x14ac:dyDescent="0.2">
      <c r="E74" s="639"/>
      <c r="F74" s="644"/>
      <c r="G74" s="644"/>
      <c r="H74" s="644"/>
      <c r="I74" s="644"/>
      <c r="J74" s="414"/>
      <c r="K74" s="412"/>
      <c r="L74" s="413"/>
      <c r="M74" s="791"/>
    </row>
    <row r="75" spans="5:13" ht="15.75" x14ac:dyDescent="0.2">
      <c r="E75" s="397"/>
      <c r="F75" s="397"/>
      <c r="G75" s="404"/>
      <c r="H75" s="405"/>
      <c r="I75" s="406"/>
      <c r="J75" s="405"/>
      <c r="K75" s="405"/>
      <c r="L75" s="407"/>
      <c r="M75" s="408"/>
    </row>
    <row r="76" spans="5:13" ht="17.45" customHeight="1" x14ac:dyDescent="0.2">
      <c r="E76" s="397"/>
      <c r="F76" s="397"/>
      <c r="G76" s="1644" t="s">
        <v>667</v>
      </c>
      <c r="H76" s="1644"/>
      <c r="I76" s="1644"/>
      <c r="J76" s="1644"/>
      <c r="K76" s="1644"/>
      <c r="L76" s="1644"/>
      <c r="M76" s="1644"/>
    </row>
    <row r="77" spans="5:13" ht="15" x14ac:dyDescent="0.2">
      <c r="E77" s="747"/>
      <c r="F77" s="751"/>
      <c r="G77" s="752"/>
      <c r="H77" s="752"/>
      <c r="I77" s="753"/>
      <c r="J77" s="1083"/>
      <c r="K77" s="748"/>
      <c r="L77" s="747"/>
      <c r="M77" s="415"/>
    </row>
    <row r="78" spans="5:13" ht="15.75" x14ac:dyDescent="0.2">
      <c r="E78" s="639"/>
      <c r="F78" s="639"/>
      <c r="G78" s="644">
        <v>44</v>
      </c>
      <c r="H78" s="412" t="s">
        <v>0</v>
      </c>
      <c r="I78" s="436" t="s">
        <v>102</v>
      </c>
      <c r="J78" s="412" t="s">
        <v>165</v>
      </c>
      <c r="K78" s="412" t="s">
        <v>1</v>
      </c>
      <c r="L78" s="413">
        <v>0</v>
      </c>
      <c r="M78" s="640">
        <v>0.5625</v>
      </c>
    </row>
    <row r="79" spans="5:13" ht="15.75" x14ac:dyDescent="0.2">
      <c r="E79" s="1112"/>
      <c r="F79" s="1112"/>
      <c r="G79" s="642">
        <f t="shared" ref="G79:G85" si="6">G78+1</f>
        <v>45</v>
      </c>
      <c r="H79" s="676" t="s">
        <v>0</v>
      </c>
      <c r="I79" s="677" t="s">
        <v>3</v>
      </c>
      <c r="J79" s="676" t="s">
        <v>165</v>
      </c>
      <c r="K79" s="676" t="s">
        <v>4</v>
      </c>
      <c r="L79" s="626">
        <v>5</v>
      </c>
      <c r="M79" s="1097">
        <f t="shared" ref="M79:M85" si="7">M78+TIME(0,L78,)</f>
        <v>0.5625</v>
      </c>
    </row>
    <row r="80" spans="5:13" ht="15.75" x14ac:dyDescent="0.2">
      <c r="E80" s="639"/>
      <c r="F80" s="639"/>
      <c r="G80" s="644">
        <f t="shared" si="6"/>
        <v>46</v>
      </c>
      <c r="H80" s="1142" t="s">
        <v>41</v>
      </c>
      <c r="I80" s="1143" t="s">
        <v>318</v>
      </c>
      <c r="J80" s="1144" t="s">
        <v>165</v>
      </c>
      <c r="K80" s="1145" t="s">
        <v>4</v>
      </c>
      <c r="L80" s="413">
        <v>5</v>
      </c>
      <c r="M80" s="640">
        <f t="shared" si="7"/>
        <v>0.56597222222222221</v>
      </c>
    </row>
    <row r="81" spans="5:13" ht="15.75" x14ac:dyDescent="0.2">
      <c r="E81" s="1112"/>
      <c r="F81" s="1112"/>
      <c r="G81" s="642">
        <f t="shared" si="6"/>
        <v>47</v>
      </c>
      <c r="H81" s="1108" t="s">
        <v>5</v>
      </c>
      <c r="I81" s="743" t="s">
        <v>367</v>
      </c>
      <c r="J81" s="1095" t="s">
        <v>165</v>
      </c>
      <c r="K81" s="626" t="s">
        <v>1</v>
      </c>
      <c r="L81" s="626">
        <v>75</v>
      </c>
      <c r="M81" s="1097">
        <f t="shared" si="7"/>
        <v>0.56944444444444442</v>
      </c>
    </row>
    <row r="82" spans="5:13" ht="15.75" x14ac:dyDescent="0.2">
      <c r="E82" s="639"/>
      <c r="F82" s="789"/>
      <c r="G82" s="800">
        <f t="shared" si="6"/>
        <v>48</v>
      </c>
      <c r="H82" s="790" t="s">
        <v>41</v>
      </c>
      <c r="I82" s="801" t="s">
        <v>668</v>
      </c>
      <c r="J82" s="414" t="s">
        <v>165</v>
      </c>
      <c r="K82" s="412" t="s">
        <v>4</v>
      </c>
      <c r="L82" s="413">
        <v>5</v>
      </c>
      <c r="M82" s="802">
        <f t="shared" si="7"/>
        <v>0.62152777777777779</v>
      </c>
    </row>
    <row r="83" spans="5:13" ht="15.75" x14ac:dyDescent="0.2">
      <c r="E83" s="1112"/>
      <c r="F83" s="674"/>
      <c r="G83" s="642">
        <f t="shared" si="6"/>
        <v>49</v>
      </c>
      <c r="H83" s="792" t="s">
        <v>41</v>
      </c>
      <c r="I83" s="796" t="s">
        <v>565</v>
      </c>
      <c r="J83" s="798" t="s">
        <v>165</v>
      </c>
      <c r="K83" s="676" t="s">
        <v>4</v>
      </c>
      <c r="L83" s="793">
        <v>10</v>
      </c>
      <c r="M83" s="1097">
        <f t="shared" si="7"/>
        <v>0.625</v>
      </c>
    </row>
    <row r="84" spans="5:13" ht="15.75" x14ac:dyDescent="0.2">
      <c r="E84" s="754"/>
      <c r="F84" s="757"/>
      <c r="G84" s="800">
        <f t="shared" si="6"/>
        <v>50</v>
      </c>
      <c r="H84" s="803" t="s">
        <v>23</v>
      </c>
      <c r="I84" s="749" t="s">
        <v>566</v>
      </c>
      <c r="J84" s="414" t="s">
        <v>165</v>
      </c>
      <c r="K84" s="412" t="s">
        <v>4</v>
      </c>
      <c r="L84" s="754">
        <v>20</v>
      </c>
      <c r="M84" s="802">
        <f t="shared" si="7"/>
        <v>0.63194444444444442</v>
      </c>
    </row>
    <row r="85" spans="5:13" x14ac:dyDescent="0.2">
      <c r="E85" s="1155"/>
      <c r="F85" s="1155"/>
      <c r="G85" s="642">
        <f t="shared" si="6"/>
        <v>51</v>
      </c>
      <c r="H85" s="618" t="s">
        <v>48</v>
      </c>
      <c r="I85" s="155" t="s">
        <v>168</v>
      </c>
      <c r="J85" s="798" t="s">
        <v>165</v>
      </c>
      <c r="K85" s="676" t="s">
        <v>4</v>
      </c>
      <c r="L85" s="1155">
        <v>0</v>
      </c>
      <c r="M85" s="1097">
        <f t="shared" si="7"/>
        <v>0.64583333333333326</v>
      </c>
    </row>
    <row r="86" spans="5:13" ht="17.45" customHeight="1" x14ac:dyDescent="0.2">
      <c r="E86" s="754"/>
      <c r="F86" s="757"/>
      <c r="G86" s="754"/>
      <c r="H86" s="755"/>
      <c r="I86" s="749"/>
      <c r="J86" s="755"/>
      <c r="K86" s="749"/>
      <c r="L86" s="754"/>
      <c r="M86" s="791"/>
    </row>
    <row r="87" spans="5:13" ht="15.75" x14ac:dyDescent="0.2">
      <c r="E87" s="397"/>
      <c r="F87" s="397"/>
      <c r="G87" s="404"/>
      <c r="H87" s="405"/>
      <c r="I87" s="406"/>
      <c r="J87" s="405"/>
      <c r="K87" s="405"/>
      <c r="L87" s="407"/>
      <c r="M87" s="408"/>
    </row>
    <row r="88" spans="5:13" ht="18" x14ac:dyDescent="0.2">
      <c r="E88" s="397"/>
      <c r="F88" s="397"/>
      <c r="G88" s="1157"/>
      <c r="H88" s="1157"/>
      <c r="I88" s="1157"/>
      <c r="J88" s="1157"/>
      <c r="K88" s="1157"/>
      <c r="L88" s="1157"/>
      <c r="M88" s="1157"/>
    </row>
    <row r="89" spans="5:13" ht="15" x14ac:dyDescent="0.2">
      <c r="E89" s="747"/>
      <c r="F89" s="751"/>
      <c r="G89" s="752"/>
      <c r="H89" s="752"/>
      <c r="I89" s="753"/>
      <c r="J89" s="1083"/>
      <c r="K89" s="748"/>
      <c r="L89" s="747"/>
      <c r="M89" s="415"/>
    </row>
    <row r="90" spans="5:13" ht="15.75" x14ac:dyDescent="0.2">
      <c r="E90" s="754"/>
      <c r="F90" s="754"/>
      <c r="G90" s="755"/>
      <c r="H90" s="755"/>
      <c r="I90" s="750"/>
      <c r="J90" s="749"/>
      <c r="K90" s="749"/>
      <c r="L90" s="754"/>
      <c r="M90" s="629"/>
    </row>
    <row r="91" spans="5:13" ht="15" x14ac:dyDescent="0.2">
      <c r="E91" s="747"/>
      <c r="F91" s="751"/>
      <c r="G91" s="752"/>
      <c r="H91" s="752"/>
      <c r="I91" s="753" t="s">
        <v>306</v>
      </c>
      <c r="J91" s="1083"/>
      <c r="K91" s="748"/>
      <c r="L91" s="747"/>
      <c r="M91" s="415"/>
    </row>
    <row r="92" spans="5:13" ht="15.75" x14ac:dyDescent="0.2">
      <c r="E92" s="754"/>
      <c r="F92" s="754"/>
      <c r="G92" s="755"/>
      <c r="H92" s="755"/>
      <c r="I92" s="750" t="s">
        <v>307</v>
      </c>
      <c r="J92" s="749"/>
      <c r="K92" s="749"/>
      <c r="L92" s="754"/>
      <c r="M92" s="629"/>
    </row>
    <row r="93" spans="5:13" ht="15.75" x14ac:dyDescent="0.2">
      <c r="E93" s="756"/>
      <c r="F93" s="756"/>
      <c r="G93" s="752"/>
      <c r="H93" s="752"/>
      <c r="I93" s="748"/>
      <c r="J93" s="752"/>
      <c r="K93" s="748"/>
      <c r="L93" s="756"/>
      <c r="M93" s="416"/>
    </row>
    <row r="94" spans="5:13" ht="15.75" x14ac:dyDescent="0.2">
      <c r="E94" s="754"/>
      <c r="F94" s="757"/>
      <c r="G94" s="754"/>
      <c r="H94" s="755"/>
      <c r="I94" s="749" t="s">
        <v>308</v>
      </c>
      <c r="J94" s="755"/>
      <c r="K94" s="749"/>
      <c r="L94" s="754"/>
      <c r="M94" s="629"/>
    </row>
    <row r="95" spans="5:13" ht="15.75" x14ac:dyDescent="0.2">
      <c r="E95" s="756"/>
      <c r="F95" s="756"/>
      <c r="G95" s="752"/>
      <c r="H95" s="752"/>
      <c r="I95" s="748" t="s">
        <v>309</v>
      </c>
      <c r="J95" s="752"/>
      <c r="K95" s="748"/>
      <c r="L95" s="756"/>
      <c r="M95" s="416"/>
    </row>
    <row r="96" spans="5:13" ht="15.75" x14ac:dyDescent="0.2">
      <c r="E96" s="754"/>
      <c r="F96" s="757"/>
      <c r="G96" s="754"/>
      <c r="H96" s="755"/>
      <c r="I96" s="749"/>
      <c r="J96" s="755"/>
      <c r="K96" s="749"/>
      <c r="L96" s="754"/>
      <c r="M96" s="629"/>
    </row>
    <row r="97" spans="5:13" ht="15.75" x14ac:dyDescent="0.2">
      <c r="E97" s="756"/>
      <c r="F97" s="756"/>
      <c r="G97" s="752"/>
      <c r="H97" s="752"/>
      <c r="I97" s="748" t="s">
        <v>292</v>
      </c>
      <c r="J97" s="752"/>
      <c r="K97" s="748"/>
      <c r="L97" s="756"/>
      <c r="M97" s="416"/>
    </row>
    <row r="98" spans="5:13" ht="15.75" x14ac:dyDescent="0.2">
      <c r="E98" s="754"/>
      <c r="F98" s="757"/>
      <c r="G98" s="754"/>
      <c r="H98" s="755"/>
      <c r="I98" s="749" t="s">
        <v>293</v>
      </c>
      <c r="J98" s="755"/>
      <c r="K98" s="749"/>
      <c r="L98" s="754"/>
      <c r="M98" s="629"/>
    </row>
    <row r="99" spans="5:13" x14ac:dyDescent="0.2">
      <c r="E99" s="1155"/>
      <c r="F99" s="1155"/>
      <c r="G99" s="1155"/>
      <c r="H99" s="1155"/>
      <c r="I99" s="1155"/>
      <c r="J99" s="1155"/>
      <c r="K99" s="1155"/>
      <c r="L99" s="1155"/>
      <c r="M99" s="1155"/>
    </row>
    <row r="100" spans="5:13" x14ac:dyDescent="0.2">
      <c r="E100" s="1155"/>
      <c r="F100" s="1155"/>
      <c r="G100" s="1155"/>
      <c r="H100" s="1155"/>
      <c r="I100" s="1155"/>
      <c r="J100" s="1155"/>
      <c r="K100" s="1155"/>
      <c r="L100" s="1155"/>
      <c r="M100" s="1155"/>
    </row>
    <row r="101" spans="5:13" x14ac:dyDescent="0.2">
      <c r="E101" s="1155"/>
      <c r="F101" s="1155"/>
      <c r="G101" s="1155"/>
      <c r="H101" s="1155"/>
      <c r="I101" s="1155"/>
      <c r="J101" s="1155"/>
      <c r="K101" s="1155"/>
      <c r="L101" s="1155"/>
      <c r="M101" s="1155"/>
    </row>
    <row r="102" spans="5:13" x14ac:dyDescent="0.2">
      <c r="E102" s="1155"/>
      <c r="F102" s="1155"/>
      <c r="G102" s="1155"/>
      <c r="H102" s="1155"/>
      <c r="I102" s="1155"/>
      <c r="J102" s="1155"/>
      <c r="K102" s="1155"/>
      <c r="L102" s="1155"/>
      <c r="M102" s="1155"/>
    </row>
    <row r="103" spans="5:13" x14ac:dyDescent="0.2">
      <c r="E103" s="1155"/>
      <c r="F103" s="1155"/>
      <c r="G103" s="1155"/>
      <c r="H103" s="1155"/>
      <c r="I103" s="1155"/>
      <c r="J103" s="1155"/>
      <c r="K103" s="1155"/>
      <c r="L103" s="1155"/>
      <c r="M103" s="1155"/>
    </row>
    <row r="104" spans="5:13" x14ac:dyDescent="0.2">
      <c r="E104" s="1155"/>
      <c r="F104" s="1155"/>
      <c r="G104" s="1155"/>
      <c r="H104" s="1155"/>
      <c r="I104" s="1155"/>
      <c r="J104" s="1155"/>
      <c r="K104" s="1155"/>
      <c r="L104" s="1155"/>
      <c r="M104" s="1155"/>
    </row>
    <row r="105" spans="5:13" x14ac:dyDescent="0.2">
      <c r="E105" s="1155"/>
      <c r="F105" s="1155"/>
      <c r="G105" s="1155"/>
      <c r="H105" s="1155"/>
      <c r="I105" s="1155"/>
      <c r="J105" s="1155"/>
      <c r="K105" s="1155"/>
      <c r="L105" s="1155"/>
      <c r="M105" s="1155"/>
    </row>
    <row r="106" spans="5:13" x14ac:dyDescent="0.2">
      <c r="E106" s="1155"/>
      <c r="F106" s="1155"/>
      <c r="G106" s="1155"/>
      <c r="H106" s="1155"/>
      <c r="I106" s="1155"/>
      <c r="J106" s="1155"/>
      <c r="K106" s="1155"/>
      <c r="L106" s="1155"/>
      <c r="M106" s="1155"/>
    </row>
    <row r="107" spans="5:13" x14ac:dyDescent="0.2">
      <c r="E107" s="1155"/>
      <c r="F107" s="1155"/>
      <c r="G107" s="1155"/>
      <c r="H107" s="1155"/>
      <c r="I107" s="1155"/>
      <c r="J107" s="1155"/>
      <c r="K107" s="1155"/>
      <c r="L107" s="1155"/>
      <c r="M107" s="1155"/>
    </row>
    <row r="108" spans="5:13" x14ac:dyDescent="0.2">
      <c r="E108" s="1155"/>
      <c r="F108" s="1155"/>
      <c r="G108" s="1155"/>
      <c r="H108" s="1155"/>
      <c r="I108" s="1155"/>
      <c r="J108" s="1155"/>
      <c r="K108" s="1155"/>
      <c r="L108" s="1155"/>
      <c r="M108" s="1155"/>
    </row>
    <row r="109" spans="5:13" x14ac:dyDescent="0.2">
      <c r="E109" s="1155"/>
      <c r="F109" s="1155"/>
      <c r="G109" s="1155"/>
      <c r="H109" s="1155"/>
      <c r="I109" s="1155"/>
      <c r="J109" s="1155"/>
      <c r="K109" s="1155"/>
      <c r="L109" s="1155"/>
      <c r="M109" s="1155"/>
    </row>
    <row r="110" spans="5:13" x14ac:dyDescent="0.2">
      <c r="E110" s="1155"/>
      <c r="F110" s="1155"/>
      <c r="G110" s="1155"/>
      <c r="H110" s="1155"/>
      <c r="I110" s="1155"/>
      <c r="J110" s="1155"/>
      <c r="K110" s="1155"/>
      <c r="L110" s="1155"/>
      <c r="M110" s="1155"/>
    </row>
    <row r="111" spans="5:13" x14ac:dyDescent="0.2">
      <c r="E111" s="1155"/>
      <c r="F111" s="1155"/>
      <c r="G111" s="1155"/>
      <c r="H111" s="1155"/>
      <c r="I111" s="1155"/>
      <c r="J111" s="1155"/>
      <c r="K111" s="1155"/>
      <c r="L111" s="1155"/>
      <c r="M111" s="1155"/>
    </row>
    <row r="112" spans="5:13" x14ac:dyDescent="0.2">
      <c r="E112" s="1155"/>
      <c r="F112" s="1155"/>
      <c r="G112" s="1155"/>
      <c r="H112" s="1155"/>
      <c r="I112" s="1155"/>
      <c r="J112" s="1155"/>
      <c r="K112" s="1155"/>
      <c r="L112" s="1155"/>
      <c r="M112" s="1155"/>
    </row>
    <row r="113" spans="5:13" x14ac:dyDescent="0.2">
      <c r="E113" s="1155"/>
      <c r="F113" s="1155"/>
      <c r="G113" s="1155"/>
      <c r="H113" s="1155"/>
      <c r="I113" s="1155"/>
      <c r="J113" s="1155"/>
      <c r="K113" s="1155"/>
      <c r="L113" s="1155"/>
      <c r="M113" s="1155"/>
    </row>
    <row r="114" spans="5:13" x14ac:dyDescent="0.2">
      <c r="E114" s="1155"/>
      <c r="F114" s="1155"/>
      <c r="G114" s="1155"/>
      <c r="H114" s="1155"/>
      <c r="I114" s="1155"/>
      <c r="J114" s="1155"/>
      <c r="K114" s="1155"/>
      <c r="L114" s="1155"/>
      <c r="M114" s="1155"/>
    </row>
    <row r="115" spans="5:13" x14ac:dyDescent="0.2">
      <c r="E115" s="1155"/>
      <c r="F115" s="1155"/>
      <c r="G115" s="1155"/>
      <c r="H115" s="1155"/>
      <c r="I115" s="1155"/>
      <c r="J115" s="1155"/>
      <c r="K115" s="1155"/>
      <c r="L115" s="1155"/>
      <c r="M115" s="1155"/>
    </row>
    <row r="116" spans="5:13" x14ac:dyDescent="0.2">
      <c r="E116" s="1155"/>
      <c r="F116" s="1155"/>
      <c r="G116" s="1155"/>
      <c r="H116" s="1155"/>
      <c r="I116" s="1155"/>
      <c r="J116" s="1155"/>
      <c r="K116" s="1155"/>
      <c r="L116" s="1155"/>
      <c r="M116" s="1155"/>
    </row>
    <row r="117" spans="5:13" x14ac:dyDescent="0.2">
      <c r="E117" s="1155"/>
      <c r="F117" s="1155"/>
      <c r="G117" s="1155"/>
      <c r="H117" s="1155"/>
      <c r="I117" s="1155"/>
      <c r="J117" s="1155"/>
      <c r="K117" s="1155"/>
      <c r="L117" s="1155"/>
      <c r="M117" s="1155"/>
    </row>
    <row r="118" spans="5:13" x14ac:dyDescent="0.2">
      <c r="E118" s="1155"/>
      <c r="F118" s="1155"/>
      <c r="G118" s="1155"/>
      <c r="H118" s="1155"/>
      <c r="I118" s="1155"/>
      <c r="J118" s="1155"/>
      <c r="K118" s="1155"/>
      <c r="L118" s="1155"/>
      <c r="M118" s="1155"/>
    </row>
    <row r="119" spans="5:13" x14ac:dyDescent="0.2">
      <c r="E119" s="1155"/>
      <c r="F119" s="1155"/>
      <c r="G119" s="1155"/>
      <c r="H119" s="1155"/>
      <c r="I119" s="1155"/>
      <c r="J119" s="1155"/>
      <c r="K119" s="1155"/>
      <c r="L119" s="1155"/>
      <c r="M119" s="1155"/>
    </row>
    <row r="120" spans="5:13" x14ac:dyDescent="0.2">
      <c r="E120" s="1155"/>
      <c r="F120" s="1155"/>
      <c r="G120" s="1155"/>
      <c r="H120" s="1155"/>
      <c r="I120" s="1155"/>
      <c r="J120" s="1155"/>
      <c r="K120" s="1155"/>
      <c r="L120" s="1155"/>
      <c r="M120" s="1155"/>
    </row>
    <row r="121" spans="5:13" x14ac:dyDescent="0.2">
      <c r="E121" s="1155"/>
      <c r="F121" s="1155"/>
      <c r="G121" s="1155"/>
      <c r="H121" s="1155"/>
      <c r="I121" s="1155"/>
      <c r="J121" s="1155"/>
      <c r="K121" s="1155"/>
      <c r="L121" s="1155"/>
      <c r="M121" s="1155"/>
    </row>
    <row r="122" spans="5:13" x14ac:dyDescent="0.2">
      <c r="E122" s="1155"/>
      <c r="F122" s="1155"/>
      <c r="G122" s="1155"/>
      <c r="H122" s="1155"/>
      <c r="I122" s="1155"/>
      <c r="J122" s="1155"/>
      <c r="K122" s="1155"/>
      <c r="L122" s="1155"/>
      <c r="M122" s="1155"/>
    </row>
    <row r="123" spans="5:13" x14ac:dyDescent="0.2">
      <c r="E123" s="1155"/>
      <c r="F123" s="1155"/>
      <c r="G123" s="1155"/>
      <c r="H123" s="1155"/>
      <c r="I123" s="1155"/>
      <c r="J123" s="1155"/>
      <c r="K123" s="1155"/>
      <c r="L123" s="1155"/>
      <c r="M123" s="1155"/>
    </row>
    <row r="124" spans="5:13" x14ac:dyDescent="0.2">
      <c r="E124" s="1155"/>
      <c r="F124" s="1155"/>
      <c r="G124" s="1155"/>
      <c r="H124" s="1155"/>
      <c r="I124" s="1155"/>
      <c r="J124" s="1155"/>
      <c r="K124" s="1155"/>
      <c r="L124" s="1155"/>
      <c r="M124" s="1155"/>
    </row>
    <row r="125" spans="5:13" x14ac:dyDescent="0.2">
      <c r="E125" s="1155"/>
      <c r="F125" s="1155"/>
      <c r="G125" s="1155"/>
      <c r="H125" s="1155"/>
      <c r="I125" s="1155"/>
      <c r="J125" s="1155"/>
      <c r="K125" s="1155"/>
      <c r="L125" s="1155"/>
      <c r="M125" s="1155"/>
    </row>
    <row r="126" spans="5:13" x14ac:dyDescent="0.2">
      <c r="E126" s="1155"/>
      <c r="F126" s="1155"/>
      <c r="G126" s="1155"/>
      <c r="H126" s="1155"/>
      <c r="I126" s="1155"/>
      <c r="J126" s="1155"/>
      <c r="K126" s="1155"/>
      <c r="L126" s="1155"/>
      <c r="M126" s="1155"/>
    </row>
    <row r="127" spans="5:13" x14ac:dyDescent="0.2">
      <c r="E127" s="1155"/>
      <c r="F127" s="1155"/>
      <c r="G127" s="1155"/>
      <c r="H127" s="1155"/>
      <c r="I127" s="1155"/>
      <c r="J127" s="1155"/>
      <c r="K127" s="1155"/>
      <c r="L127" s="1155"/>
      <c r="M127" s="1155"/>
    </row>
    <row r="128" spans="5:13" x14ac:dyDescent="0.2">
      <c r="E128" s="1075"/>
      <c r="F128" s="1075"/>
      <c r="G128" s="1075"/>
      <c r="H128" s="1075"/>
      <c r="I128" s="1075"/>
      <c r="J128" s="1075"/>
      <c r="K128" s="1075"/>
      <c r="L128" s="1075"/>
      <c r="M128" s="1075"/>
    </row>
    <row r="129" spans="5:13" x14ac:dyDescent="0.2">
      <c r="E129" s="1075"/>
      <c r="F129" s="1075"/>
      <c r="G129" s="1075"/>
      <c r="H129" s="1075"/>
      <c r="I129" s="1075"/>
      <c r="J129" s="1075"/>
      <c r="K129" s="1075"/>
      <c r="L129" s="1075"/>
      <c r="M129" s="1075"/>
    </row>
    <row r="130" spans="5:13" x14ac:dyDescent="0.2">
      <c r="E130" s="1075"/>
      <c r="F130" s="1075"/>
      <c r="G130" s="1075"/>
      <c r="H130" s="1075"/>
      <c r="I130" s="1075"/>
      <c r="J130" s="1075"/>
      <c r="K130" s="1075"/>
      <c r="L130" s="1075"/>
      <c r="M130" s="1075"/>
    </row>
    <row r="131" spans="5:13" x14ac:dyDescent="0.2">
      <c r="E131" s="1075"/>
      <c r="F131" s="1075"/>
      <c r="G131" s="1075"/>
      <c r="H131" s="1075"/>
      <c r="I131" s="1075"/>
      <c r="J131" s="1075"/>
      <c r="K131" s="1075"/>
      <c r="L131" s="1075"/>
      <c r="M131" s="1075"/>
    </row>
    <row r="132" spans="5:13" x14ac:dyDescent="0.2">
      <c r="E132" s="1075"/>
      <c r="F132" s="1075"/>
      <c r="G132" s="1075"/>
      <c r="H132" s="1075"/>
      <c r="I132" s="1075"/>
      <c r="J132" s="1075"/>
      <c r="K132" s="1075"/>
      <c r="L132" s="1075"/>
      <c r="M132" s="1075"/>
    </row>
    <row r="133" spans="5:13" x14ac:dyDescent="0.2">
      <c r="E133" s="1075"/>
      <c r="F133" s="1075"/>
      <c r="G133" s="1075"/>
      <c r="H133" s="1075"/>
      <c r="I133" s="1075"/>
      <c r="J133" s="1075"/>
      <c r="K133" s="1075"/>
      <c r="L133" s="1075"/>
      <c r="M133" s="1075"/>
    </row>
    <row r="134" spans="5:13" x14ac:dyDescent="0.2">
      <c r="E134" s="1075"/>
      <c r="F134" s="1075"/>
      <c r="G134" s="1075"/>
      <c r="H134" s="1075"/>
      <c r="I134" s="1075"/>
      <c r="J134" s="1075"/>
      <c r="K134" s="1075"/>
      <c r="L134" s="1075"/>
      <c r="M134" s="1075"/>
    </row>
    <row r="135" spans="5:13" x14ac:dyDescent="0.2">
      <c r="E135" s="1075"/>
      <c r="F135" s="1075"/>
      <c r="G135" s="1075"/>
      <c r="H135" s="1075"/>
      <c r="I135" s="1075"/>
      <c r="J135" s="1075"/>
      <c r="K135" s="1075"/>
      <c r="L135" s="1075"/>
      <c r="M135" s="1075"/>
    </row>
    <row r="136" spans="5:13" x14ac:dyDescent="0.2">
      <c r="E136" s="1075"/>
      <c r="F136" s="1075"/>
      <c r="G136" s="1075"/>
      <c r="H136" s="1075"/>
      <c r="I136" s="1075"/>
      <c r="J136" s="1075"/>
      <c r="K136" s="1075"/>
      <c r="L136" s="1075"/>
      <c r="M136" s="1075"/>
    </row>
    <row r="137" spans="5:13" x14ac:dyDescent="0.2">
      <c r="E137" s="1075"/>
      <c r="F137" s="1075"/>
      <c r="G137" s="1075"/>
      <c r="H137" s="1075"/>
      <c r="I137" s="1075"/>
      <c r="J137" s="1075"/>
      <c r="K137" s="1075"/>
      <c r="L137" s="1075"/>
      <c r="M137" s="1075"/>
    </row>
    <row r="138" spans="5:13" x14ac:dyDescent="0.2">
      <c r="E138" s="1075"/>
      <c r="F138" s="1075"/>
      <c r="G138" s="1075"/>
      <c r="H138" s="1075"/>
      <c r="I138" s="1075"/>
      <c r="J138" s="1075"/>
      <c r="K138" s="1075"/>
      <c r="L138" s="1075"/>
      <c r="M138" s="1075"/>
    </row>
    <row r="139" spans="5:13" x14ac:dyDescent="0.2">
      <c r="E139" s="1075"/>
      <c r="F139" s="1075"/>
      <c r="G139" s="1075"/>
      <c r="H139" s="1075"/>
      <c r="I139" s="1075"/>
      <c r="J139" s="1075"/>
      <c r="K139" s="1075"/>
      <c r="L139" s="1075"/>
      <c r="M139" s="1075"/>
    </row>
    <row r="140" spans="5:13" x14ac:dyDescent="0.2">
      <c r="E140" s="1075"/>
      <c r="F140" s="1075"/>
      <c r="G140" s="1075"/>
      <c r="H140" s="1075"/>
      <c r="I140" s="1075"/>
      <c r="J140" s="1075"/>
      <c r="K140" s="1075"/>
      <c r="L140" s="1075"/>
      <c r="M140" s="1075"/>
    </row>
    <row r="141" spans="5:13" x14ac:dyDescent="0.2">
      <c r="E141" s="1075"/>
      <c r="F141" s="1075"/>
      <c r="G141" s="1075"/>
      <c r="H141" s="1075"/>
      <c r="I141" s="1075"/>
      <c r="J141" s="1075"/>
      <c r="K141" s="1075"/>
      <c r="L141" s="1075"/>
      <c r="M141" s="1075"/>
    </row>
    <row r="142" spans="5:13" x14ac:dyDescent="0.2">
      <c r="E142" s="1075"/>
      <c r="F142" s="1075"/>
      <c r="G142" s="1075"/>
      <c r="H142" s="1075"/>
      <c r="I142" s="1075"/>
      <c r="J142" s="1075"/>
      <c r="K142" s="1075"/>
      <c r="L142" s="1075"/>
      <c r="M142" s="1075"/>
    </row>
    <row r="143" spans="5:13" x14ac:dyDescent="0.2">
      <c r="E143" s="1075"/>
      <c r="F143" s="1075"/>
      <c r="G143" s="1075"/>
      <c r="H143" s="1075"/>
      <c r="I143" s="1075"/>
      <c r="J143" s="1075"/>
      <c r="K143" s="1075"/>
      <c r="L143" s="1075"/>
      <c r="M143" s="1075"/>
    </row>
    <row r="144" spans="5:13" x14ac:dyDescent="0.2">
      <c r="E144" s="1075"/>
      <c r="F144" s="1075"/>
      <c r="G144" s="1075"/>
      <c r="H144" s="1075"/>
      <c r="I144" s="1075"/>
      <c r="J144" s="1075"/>
      <c r="K144" s="1075"/>
      <c r="L144" s="1075"/>
      <c r="M144" s="1075"/>
    </row>
    <row r="145" spans="5:13" x14ac:dyDescent="0.2">
      <c r="E145" s="1075"/>
      <c r="F145" s="1075"/>
      <c r="G145" s="1075"/>
      <c r="H145" s="1075"/>
      <c r="I145" s="1075"/>
      <c r="J145" s="1075"/>
      <c r="K145" s="1075"/>
      <c r="L145" s="1075"/>
      <c r="M145" s="1075"/>
    </row>
    <row r="146" spans="5:13" x14ac:dyDescent="0.2">
      <c r="E146" s="1075"/>
      <c r="F146" s="1075"/>
      <c r="G146" s="1075"/>
      <c r="H146" s="1075"/>
      <c r="I146" s="1075"/>
      <c r="J146" s="1075"/>
      <c r="K146" s="1075"/>
      <c r="L146" s="1075"/>
      <c r="M146" s="1075"/>
    </row>
    <row r="147" spans="5:13" x14ac:dyDescent="0.2">
      <c r="E147" s="1075"/>
      <c r="F147" s="1075"/>
      <c r="G147" s="1075"/>
      <c r="H147" s="1075"/>
      <c r="I147" s="1075"/>
      <c r="J147" s="1075"/>
      <c r="K147" s="1075"/>
      <c r="L147" s="1075"/>
      <c r="M147" s="1075"/>
    </row>
    <row r="148" spans="5:13" x14ac:dyDescent="0.2">
      <c r="E148" s="1075"/>
      <c r="F148" s="1075"/>
      <c r="G148" s="1075"/>
      <c r="H148" s="1075"/>
      <c r="I148" s="1075"/>
      <c r="J148" s="1075"/>
      <c r="K148" s="1075"/>
      <c r="L148" s="1075"/>
      <c r="M148" s="1075"/>
    </row>
    <row r="149" spans="5:13" x14ac:dyDescent="0.2">
      <c r="E149" s="1075"/>
      <c r="F149" s="1075"/>
      <c r="G149" s="1075"/>
      <c r="H149" s="1075"/>
      <c r="I149" s="1075"/>
      <c r="J149" s="1075"/>
      <c r="K149" s="1075"/>
      <c r="L149" s="1075"/>
      <c r="M149" s="1075"/>
    </row>
    <row r="150" spans="5:13" x14ac:dyDescent="0.2">
      <c r="E150" s="1075"/>
      <c r="F150" s="1075"/>
      <c r="G150" s="1075"/>
      <c r="H150" s="1075"/>
      <c r="I150" s="1075"/>
      <c r="J150" s="1075"/>
      <c r="K150" s="1075"/>
      <c r="L150" s="1075"/>
      <c r="M150" s="1075"/>
    </row>
    <row r="151" spans="5:13" x14ac:dyDescent="0.2">
      <c r="E151" s="1075"/>
      <c r="F151" s="1075"/>
      <c r="G151" s="1075"/>
      <c r="H151" s="1075"/>
      <c r="I151" s="1075"/>
      <c r="J151" s="1075"/>
      <c r="K151" s="1075"/>
      <c r="L151" s="1075"/>
      <c r="M151" s="1075"/>
    </row>
    <row r="152" spans="5:13" x14ac:dyDescent="0.2">
      <c r="E152" s="1075"/>
      <c r="F152" s="1075"/>
      <c r="G152" s="1075"/>
      <c r="H152" s="1075"/>
      <c r="I152" s="1075"/>
      <c r="J152" s="1075"/>
      <c r="K152" s="1075"/>
      <c r="L152" s="1075"/>
      <c r="M152" s="1075"/>
    </row>
    <row r="153" spans="5:13" x14ac:dyDescent="0.2">
      <c r="E153" s="1075"/>
      <c r="F153" s="1075"/>
      <c r="G153" s="1075"/>
      <c r="H153" s="1075"/>
      <c r="I153" s="1075"/>
      <c r="J153" s="1075"/>
      <c r="K153" s="1075"/>
      <c r="L153" s="1075"/>
      <c r="M153" s="1075"/>
    </row>
  </sheetData>
  <mergeCells count="12">
    <mergeCell ref="B39:B40"/>
    <mergeCell ref="G66:M66"/>
    <mergeCell ref="G76:M76"/>
    <mergeCell ref="B4:B6"/>
    <mergeCell ref="F2:M2"/>
    <mergeCell ref="G8:M8"/>
    <mergeCell ref="F3:M3"/>
    <mergeCell ref="F4:M4"/>
    <mergeCell ref="G56:M56"/>
    <mergeCell ref="G35:M35"/>
    <mergeCell ref="G46:M46"/>
    <mergeCell ref="G19:M19"/>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25" bottom="0.75" header="0.5" footer="0.5"/>
  <pageSetup scale="70" orientation="portrait" horizontalDpi="1200" verticalDpi="1200" r:id="rId11"/>
  <headerFooter alignWithMargins="0">
    <oddFooter>&amp;L&amp;A&amp;C&amp;P  of &amp;N&amp;R&amp;D   &amp;T</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4"/>
  <sheetViews>
    <sheetView zoomScale="50" zoomScaleNormal="50" workbookViewId="0">
      <selection sqref="A1:C1048576"/>
    </sheetView>
  </sheetViews>
  <sheetFormatPr defaultRowHeight="12.75" x14ac:dyDescent="0.2"/>
  <cols>
    <col min="1" max="1" width="1.42578125" style="1155" customWidth="1"/>
    <col min="2" max="2" width="13.5703125" style="1155" customWidth="1"/>
    <col min="3" max="3" width="1.42578125" style="1155" customWidth="1"/>
    <col min="4" max="4" width="4.42578125" customWidth="1"/>
    <col min="5" max="5" width="2.5703125" customWidth="1"/>
    <col min="6" max="6" width="4.85546875" customWidth="1"/>
    <col min="9" max="9" width="71.140625" customWidth="1"/>
  </cols>
  <sheetData>
    <row r="1" spans="1:13" ht="15.75" x14ac:dyDescent="0.2">
      <c r="A1" s="1249"/>
      <c r="B1" s="1250" t="s">
        <v>726</v>
      </c>
      <c r="C1" s="1251"/>
      <c r="E1" s="507"/>
      <c r="F1" s="507"/>
      <c r="G1" s="507"/>
      <c r="H1" s="507"/>
      <c r="I1" s="507"/>
      <c r="J1" s="507"/>
      <c r="K1" s="507"/>
      <c r="L1" s="507"/>
      <c r="M1" s="536"/>
    </row>
    <row r="2" spans="1:13" ht="18.75" thickBot="1" x14ac:dyDescent="0.25">
      <c r="A2" s="599"/>
      <c r="B2" s="835"/>
      <c r="C2" s="53"/>
      <c r="E2" s="1648" t="s">
        <v>18</v>
      </c>
      <c r="F2" s="1648"/>
      <c r="G2" s="1648"/>
      <c r="H2" s="1648"/>
      <c r="I2" s="1648"/>
      <c r="J2" s="1648"/>
      <c r="K2" s="1648"/>
      <c r="L2" s="1648"/>
      <c r="M2" s="1648"/>
    </row>
    <row r="3" spans="1:13" ht="18.75" thickBot="1" x14ac:dyDescent="0.25">
      <c r="A3" s="599"/>
      <c r="B3" s="369" t="str">
        <f>Title!B3</f>
        <v>Interim</v>
      </c>
      <c r="C3" s="53"/>
      <c r="E3" s="383"/>
      <c r="F3" s="1614" t="s">
        <v>414</v>
      </c>
      <c r="G3" s="1614"/>
      <c r="H3" s="1614"/>
      <c r="I3" s="1614"/>
      <c r="J3" s="1614"/>
      <c r="K3" s="1614"/>
      <c r="L3" s="1614"/>
      <c r="M3" s="1614"/>
    </row>
    <row r="4" spans="1:13" ht="15.6" customHeight="1" x14ac:dyDescent="0.2">
      <c r="A4" s="599"/>
      <c r="B4" s="1270" t="str">
        <f>Title!B4</f>
        <v>R6</v>
      </c>
      <c r="C4" s="53"/>
      <c r="E4" s="384"/>
      <c r="F4" s="1615" t="s">
        <v>444</v>
      </c>
      <c r="G4" s="1615"/>
      <c r="H4" s="1615"/>
      <c r="I4" s="1615"/>
      <c r="J4" s="1615"/>
      <c r="K4" s="1615"/>
      <c r="L4" s="1615"/>
      <c r="M4" s="1615"/>
    </row>
    <row r="5" spans="1:13" ht="15.75" x14ac:dyDescent="0.2">
      <c r="A5" s="599"/>
      <c r="B5" s="1271"/>
      <c r="C5" s="53"/>
      <c r="E5" s="694"/>
      <c r="F5" s="1110" t="s">
        <v>6</v>
      </c>
      <c r="G5" s="1087" t="s">
        <v>368</v>
      </c>
      <c r="H5" s="696"/>
      <c r="I5" s="696"/>
      <c r="J5" s="696"/>
      <c r="K5" s="696"/>
      <c r="L5" s="696"/>
      <c r="M5" s="697"/>
    </row>
    <row r="6" spans="1:13" ht="16.5" thickBot="1" x14ac:dyDescent="0.25">
      <c r="A6" s="599"/>
      <c r="B6" s="1272"/>
      <c r="C6" s="53"/>
      <c r="E6" s="694"/>
      <c r="F6" s="1110" t="s">
        <v>6</v>
      </c>
      <c r="G6" s="1087" t="s">
        <v>400</v>
      </c>
      <c r="H6" s="696"/>
      <c r="I6" s="696"/>
      <c r="J6" s="696"/>
      <c r="K6" s="696"/>
      <c r="L6" s="696"/>
      <c r="M6" s="697"/>
    </row>
    <row r="7" spans="1:13" ht="16.5" thickBot="1" x14ac:dyDescent="0.25">
      <c r="A7" s="599"/>
      <c r="B7" s="54"/>
      <c r="C7" s="537"/>
      <c r="E7" s="694"/>
      <c r="F7" s="1110" t="s">
        <v>6</v>
      </c>
      <c r="G7" s="1087" t="s">
        <v>11</v>
      </c>
      <c r="H7" s="696"/>
      <c r="I7" s="696"/>
      <c r="J7" s="696"/>
      <c r="K7" s="696"/>
      <c r="L7" s="696"/>
      <c r="M7" s="697"/>
    </row>
    <row r="8" spans="1:13" ht="20.25" x14ac:dyDescent="0.2">
      <c r="A8" s="599"/>
      <c r="B8" s="937" t="s">
        <v>96</v>
      </c>
      <c r="C8" s="496"/>
      <c r="E8" s="698"/>
      <c r="F8" s="698"/>
      <c r="G8" s="698"/>
      <c r="H8" s="698"/>
      <c r="I8" s="698"/>
      <c r="J8" s="698"/>
      <c r="K8" s="699"/>
      <c r="L8" s="698"/>
      <c r="M8" s="700"/>
    </row>
    <row r="9" spans="1:13" ht="18" x14ac:dyDescent="0.2">
      <c r="A9" s="599"/>
      <c r="B9" s="658" t="s">
        <v>123</v>
      </c>
      <c r="C9" s="496"/>
      <c r="E9" s="1649" t="s">
        <v>669</v>
      </c>
      <c r="F9" s="1616"/>
      <c r="G9" s="1616"/>
      <c r="H9" s="1616"/>
      <c r="I9" s="1616"/>
      <c r="J9" s="1616"/>
      <c r="K9" s="1616"/>
      <c r="L9" s="1616"/>
      <c r="M9" s="1616"/>
    </row>
    <row r="10" spans="1:13" ht="18" x14ac:dyDescent="0.2">
      <c r="A10" s="599"/>
      <c r="B10" s="659"/>
      <c r="C10" s="660"/>
      <c r="E10" s="701"/>
      <c r="F10" s="702"/>
      <c r="G10" s="703"/>
      <c r="H10" s="703"/>
      <c r="I10" s="703"/>
      <c r="J10" s="703"/>
      <c r="K10" s="703"/>
      <c r="L10" s="703"/>
      <c r="M10" s="704"/>
    </row>
    <row r="11" spans="1:13" ht="15.75" x14ac:dyDescent="0.2">
      <c r="A11" s="599"/>
      <c r="B11" s="661" t="s">
        <v>375</v>
      </c>
      <c r="C11" s="496"/>
      <c r="E11" s="1112"/>
      <c r="F11" s="1112"/>
      <c r="G11" s="705">
        <v>1</v>
      </c>
      <c r="H11" s="1197" t="s">
        <v>0</v>
      </c>
      <c r="I11" s="1198" t="s">
        <v>24</v>
      </c>
      <c r="J11" s="1198" t="s">
        <v>165</v>
      </c>
      <c r="K11" s="1198" t="s">
        <v>36</v>
      </c>
      <c r="L11" s="1199">
        <v>1</v>
      </c>
      <c r="M11" s="1200">
        <v>0.66666666666666663</v>
      </c>
    </row>
    <row r="12" spans="1:13" ht="15.75" x14ac:dyDescent="0.2">
      <c r="A12" s="52"/>
      <c r="B12" s="662" t="s">
        <v>376</v>
      </c>
      <c r="C12" s="53"/>
      <c r="E12" s="1113"/>
      <c r="F12" s="1113"/>
      <c r="G12" s="706">
        <v>2</v>
      </c>
      <c r="H12" s="1201" t="s">
        <v>0</v>
      </c>
      <c r="I12" s="1201" t="s">
        <v>37</v>
      </c>
      <c r="J12" s="1202" t="s">
        <v>165</v>
      </c>
      <c r="K12" s="1202" t="s">
        <v>36</v>
      </c>
      <c r="L12" s="1203">
        <v>2</v>
      </c>
      <c r="M12" s="1204">
        <f>M11+TIME(0,L11,0)</f>
        <v>0.66736111111111107</v>
      </c>
    </row>
    <row r="13" spans="1:13" ht="15.75" x14ac:dyDescent="0.2">
      <c r="A13" s="599"/>
      <c r="B13" s="663" t="s">
        <v>149</v>
      </c>
      <c r="C13" s="496"/>
      <c r="E13" s="721"/>
      <c r="F13" s="721"/>
      <c r="G13" s="707">
        <v>3</v>
      </c>
      <c r="H13" s="1205" t="s">
        <v>0</v>
      </c>
      <c r="I13" s="1205" t="s">
        <v>296</v>
      </c>
      <c r="J13" s="1207" t="s">
        <v>165</v>
      </c>
      <c r="K13" s="1207" t="s">
        <v>36</v>
      </c>
      <c r="L13" s="1208">
        <v>10</v>
      </c>
      <c r="M13" s="1209">
        <f t="shared" ref="M13:M19" si="0">M12+TIME(0,L12,0)</f>
        <v>0.66874999999999996</v>
      </c>
    </row>
    <row r="14" spans="1:13" ht="15.75" x14ac:dyDescent="0.2">
      <c r="A14" s="52"/>
      <c r="B14" s="664" t="s">
        <v>246</v>
      </c>
      <c r="C14" s="496"/>
      <c r="E14" s="639"/>
      <c r="F14" s="639"/>
      <c r="G14" s="608">
        <v>4</v>
      </c>
      <c r="H14" s="609" t="s">
        <v>0</v>
      </c>
      <c r="I14" s="610" t="s">
        <v>25</v>
      </c>
      <c r="J14" s="611" t="s">
        <v>165</v>
      </c>
      <c r="K14" s="611" t="s">
        <v>36</v>
      </c>
      <c r="L14" s="612">
        <v>15</v>
      </c>
      <c r="M14" s="613">
        <f t="shared" si="0"/>
        <v>0.67569444444444438</v>
      </c>
    </row>
    <row r="15" spans="1:13" ht="15.75" x14ac:dyDescent="0.2">
      <c r="A15" s="52"/>
      <c r="B15" s="497" t="s">
        <v>273</v>
      </c>
      <c r="C15" s="496"/>
      <c r="E15" s="721"/>
      <c r="F15" s="721"/>
      <c r="G15" s="1215">
        <v>5</v>
      </c>
      <c r="H15" s="1205" t="s">
        <v>0</v>
      </c>
      <c r="I15" s="1207" t="s">
        <v>298</v>
      </c>
      <c r="J15" s="1207" t="s">
        <v>165</v>
      </c>
      <c r="K15" s="1207" t="s">
        <v>36</v>
      </c>
      <c r="L15" s="1208">
        <v>5</v>
      </c>
      <c r="M15" s="1209">
        <f t="shared" si="0"/>
        <v>0.68611111111111101</v>
      </c>
    </row>
    <row r="16" spans="1:13" ht="15.75" x14ac:dyDescent="0.2">
      <c r="A16" s="52"/>
      <c r="B16" s="498" t="s">
        <v>334</v>
      </c>
      <c r="C16" s="499"/>
      <c r="E16" s="639"/>
      <c r="F16" s="639"/>
      <c r="G16" s="608">
        <v>6</v>
      </c>
      <c r="H16" s="609" t="s">
        <v>41</v>
      </c>
      <c r="I16" s="804" t="s">
        <v>35</v>
      </c>
      <c r="J16" s="611" t="s">
        <v>165</v>
      </c>
      <c r="K16" s="611" t="s">
        <v>36</v>
      </c>
      <c r="L16" s="612">
        <v>87</v>
      </c>
      <c r="M16" s="613">
        <f t="shared" si="0"/>
        <v>0.68958333333333321</v>
      </c>
    </row>
    <row r="17" spans="1:13" ht="15.75" x14ac:dyDescent="0.2">
      <c r="A17" s="52"/>
      <c r="B17" s="54"/>
      <c r="C17" s="458"/>
      <c r="E17" s="721"/>
      <c r="F17" s="721"/>
      <c r="G17" s="1214">
        <v>7</v>
      </c>
      <c r="H17" s="1207"/>
      <c r="I17" s="1206" t="s">
        <v>387</v>
      </c>
      <c r="J17" s="1207" t="s">
        <v>165</v>
      </c>
      <c r="K17" s="1207"/>
      <c r="L17" s="1208">
        <v>0</v>
      </c>
      <c r="M17" s="1209">
        <f t="shared" si="0"/>
        <v>0.74999999999999989</v>
      </c>
    </row>
    <row r="18" spans="1:13" ht="15.75" x14ac:dyDescent="0.2">
      <c r="A18" s="52"/>
      <c r="B18" s="54"/>
      <c r="C18" s="53"/>
      <c r="E18" s="639"/>
      <c r="F18" s="639"/>
      <c r="G18" s="614"/>
      <c r="H18" s="611"/>
      <c r="I18" s="610"/>
      <c r="J18" s="611" t="s">
        <v>165</v>
      </c>
      <c r="K18" s="611"/>
      <c r="L18" s="612"/>
      <c r="M18" s="613">
        <f t="shared" si="0"/>
        <v>0.74999999999999989</v>
      </c>
    </row>
    <row r="19" spans="1:13" ht="15.75" x14ac:dyDescent="0.2">
      <c r="A19" s="599"/>
      <c r="B19" s="897" t="s">
        <v>377</v>
      </c>
      <c r="C19" s="496"/>
      <c r="E19" s="721"/>
      <c r="F19" s="721"/>
      <c r="G19" s="1214"/>
      <c r="H19" s="1207"/>
      <c r="I19" s="1206"/>
      <c r="J19" s="1207" t="s">
        <v>7</v>
      </c>
      <c r="K19" s="1207"/>
      <c r="L19" s="1208"/>
      <c r="M19" s="1209">
        <f t="shared" si="0"/>
        <v>0.74999999999999989</v>
      </c>
    </row>
    <row r="20" spans="1:13" ht="15.75" x14ac:dyDescent="0.2">
      <c r="A20" s="52"/>
      <c r="B20" s="662" t="s">
        <v>378</v>
      </c>
      <c r="C20" s="53"/>
      <c r="E20" s="721"/>
      <c r="F20" s="721"/>
      <c r="G20" s="538"/>
      <c r="H20" s="539"/>
      <c r="I20" s="737"/>
      <c r="J20" s="539"/>
      <c r="K20" s="539"/>
      <c r="L20" s="540"/>
      <c r="M20" s="541"/>
    </row>
    <row r="21" spans="1:13" ht="15.75" x14ac:dyDescent="0.2">
      <c r="A21" s="599"/>
      <c r="B21" s="938" t="s">
        <v>413</v>
      </c>
      <c r="C21" s="496"/>
      <c r="E21" s="397"/>
      <c r="F21" s="397"/>
      <c r="G21" s="542"/>
      <c r="H21" s="543"/>
      <c r="I21" s="406"/>
      <c r="J21" s="543"/>
      <c r="K21" s="543"/>
      <c r="L21" s="544"/>
      <c r="M21" s="545"/>
    </row>
    <row r="22" spans="1:13" ht="18" x14ac:dyDescent="0.25">
      <c r="A22" s="52"/>
      <c r="B22" s="898" t="s">
        <v>333</v>
      </c>
      <c r="C22" s="496"/>
      <c r="E22" s="1647" t="s">
        <v>670</v>
      </c>
      <c r="F22" s="1647"/>
      <c r="G22" s="1647"/>
      <c r="H22" s="1647"/>
      <c r="I22" s="1647"/>
      <c r="J22" s="1647"/>
      <c r="K22" s="1647"/>
      <c r="L22" s="1647"/>
      <c r="M22" s="1647"/>
    </row>
    <row r="23" spans="1:13" ht="15.75" x14ac:dyDescent="0.25">
      <c r="A23" s="52"/>
      <c r="B23" s="939" t="s">
        <v>523</v>
      </c>
      <c r="C23" s="496"/>
      <c r="E23" s="1113"/>
      <c r="F23" s="1113"/>
      <c r="G23" s="712"/>
      <c r="H23" s="713"/>
      <c r="I23" s="761"/>
      <c r="J23" s="713"/>
      <c r="K23" s="713"/>
      <c r="L23" s="714"/>
      <c r="M23" s="715"/>
    </row>
    <row r="24" spans="1:13" ht="15.75" x14ac:dyDescent="0.25">
      <c r="A24" s="52"/>
      <c r="B24" s="899" t="s">
        <v>349</v>
      </c>
      <c r="C24" s="496"/>
      <c r="E24" s="1112"/>
      <c r="F24" s="1112"/>
      <c r="G24" s="705">
        <v>13</v>
      </c>
      <c r="H24" s="1197" t="s">
        <v>0</v>
      </c>
      <c r="I24" s="1198" t="s">
        <v>402</v>
      </c>
      <c r="J24" s="1198" t="s">
        <v>165</v>
      </c>
      <c r="K24" s="1198" t="s">
        <v>36</v>
      </c>
      <c r="L24" s="1199">
        <v>1</v>
      </c>
      <c r="M24" s="1200">
        <v>0.5625</v>
      </c>
    </row>
    <row r="25" spans="1:13" ht="15.75" x14ac:dyDescent="0.2">
      <c r="A25" s="52"/>
      <c r="B25" s="940" t="s">
        <v>17</v>
      </c>
      <c r="C25" s="496"/>
      <c r="E25" s="1113"/>
      <c r="F25" s="1113"/>
      <c r="G25" s="706">
        <v>14</v>
      </c>
      <c r="H25" s="1201" t="s">
        <v>0</v>
      </c>
      <c r="I25" s="1201" t="s">
        <v>26</v>
      </c>
      <c r="J25" s="1202" t="s">
        <v>165</v>
      </c>
      <c r="K25" s="1202" t="s">
        <v>36</v>
      </c>
      <c r="L25" s="1203">
        <v>5</v>
      </c>
      <c r="M25" s="1204">
        <f>M24+TIME(0,L24,0)</f>
        <v>0.56319444444444444</v>
      </c>
    </row>
    <row r="26" spans="1:13" ht="15.75" x14ac:dyDescent="0.2">
      <c r="A26" s="52"/>
      <c r="B26" s="941" t="s">
        <v>16</v>
      </c>
      <c r="C26" s="496"/>
      <c r="E26" s="1112"/>
      <c r="F26" s="1112"/>
      <c r="G26" s="546">
        <v>15</v>
      </c>
      <c r="H26" s="1198" t="s">
        <v>5</v>
      </c>
      <c r="I26" s="1198" t="s">
        <v>35</v>
      </c>
      <c r="J26" s="1198" t="s">
        <v>165</v>
      </c>
      <c r="K26" s="1198"/>
      <c r="L26" s="1199">
        <v>114</v>
      </c>
      <c r="M26" s="1200">
        <f>M25+TIME(0,L25,0)</f>
        <v>0.56666666666666665</v>
      </c>
    </row>
    <row r="27" spans="1:13" ht="15.75" x14ac:dyDescent="0.2">
      <c r="A27" s="52"/>
      <c r="B27" s="942" t="s">
        <v>478</v>
      </c>
      <c r="C27" s="496"/>
      <c r="E27" s="1113"/>
      <c r="F27" s="1113"/>
      <c r="G27" s="1213">
        <v>16</v>
      </c>
      <c r="H27" s="1202"/>
      <c r="I27" s="1202" t="s">
        <v>401</v>
      </c>
      <c r="J27" s="1202" t="s">
        <v>165</v>
      </c>
      <c r="K27" s="1202" t="s">
        <v>36</v>
      </c>
      <c r="L27" s="1203">
        <v>0</v>
      </c>
      <c r="M27" s="1204">
        <f>M26+TIME(0,L26,0)</f>
        <v>0.64583333333333326</v>
      </c>
    </row>
    <row r="28" spans="1:13" ht="15.75" x14ac:dyDescent="0.2">
      <c r="A28" s="52"/>
      <c r="B28" s="1146" t="s">
        <v>524</v>
      </c>
      <c r="C28" s="53"/>
      <c r="E28" s="1112"/>
      <c r="F28" s="1112"/>
      <c r="G28" s="546"/>
      <c r="H28" s="1198"/>
      <c r="I28" s="1198"/>
      <c r="J28" s="1198"/>
      <c r="K28" s="628"/>
      <c r="L28" s="1199"/>
      <c r="M28" s="1200"/>
    </row>
    <row r="29" spans="1:13" ht="15.75" x14ac:dyDescent="0.2">
      <c r="A29" s="599"/>
      <c r="B29" s="945" t="s">
        <v>525</v>
      </c>
      <c r="C29" s="496"/>
      <c r="E29" s="1113"/>
      <c r="F29" s="1113"/>
      <c r="G29" s="1213"/>
      <c r="H29" s="1202"/>
      <c r="I29" s="1202"/>
      <c r="J29" s="1202"/>
      <c r="K29" s="760"/>
      <c r="L29" s="1203"/>
      <c r="M29" s="1204"/>
    </row>
    <row r="30" spans="1:13" ht="15.75" x14ac:dyDescent="0.2">
      <c r="A30" s="52"/>
      <c r="B30" s="54"/>
      <c r="C30" s="496"/>
      <c r="E30" s="397"/>
      <c r="F30" s="397"/>
      <c r="G30" s="542"/>
      <c r="H30" s="543"/>
      <c r="I30" s="406"/>
      <c r="J30" s="543"/>
      <c r="K30" s="543"/>
      <c r="L30" s="544"/>
      <c r="M30" s="545"/>
    </row>
    <row r="31" spans="1:13" ht="18" x14ac:dyDescent="0.2">
      <c r="A31" s="52"/>
      <c r="B31" s="54"/>
      <c r="C31" s="496"/>
      <c r="E31" s="1647" t="s">
        <v>671</v>
      </c>
      <c r="F31" s="1647"/>
      <c r="G31" s="1647"/>
      <c r="H31" s="1647"/>
      <c r="I31" s="1647"/>
      <c r="J31" s="1647"/>
      <c r="K31" s="1647"/>
      <c r="L31" s="1647"/>
      <c r="M31" s="1647"/>
    </row>
    <row r="32" spans="1:13" ht="15.75" x14ac:dyDescent="0.2">
      <c r="A32" s="52"/>
      <c r="B32" s="54"/>
      <c r="C32" s="53"/>
      <c r="E32" s="1113"/>
      <c r="F32" s="1113"/>
      <c r="G32" s="712"/>
      <c r="H32" s="713"/>
      <c r="I32" s="761"/>
      <c r="J32" s="713"/>
      <c r="K32" s="713"/>
      <c r="L32" s="714"/>
      <c r="M32" s="715"/>
    </row>
    <row r="33" spans="1:13" ht="15.75" x14ac:dyDescent="0.2">
      <c r="A33" s="52"/>
      <c r="B33" s="661" t="s">
        <v>379</v>
      </c>
      <c r="C33" s="53"/>
      <c r="E33" s="1112"/>
      <c r="F33" s="1112"/>
      <c r="G33" s="705">
        <v>17</v>
      </c>
      <c r="H33" s="1197" t="s">
        <v>0</v>
      </c>
      <c r="I33" s="1198" t="s">
        <v>24</v>
      </c>
      <c r="J33" s="1198" t="s">
        <v>165</v>
      </c>
      <c r="K33" s="1198" t="s">
        <v>36</v>
      </c>
      <c r="L33" s="1199">
        <v>1</v>
      </c>
      <c r="M33" s="1200">
        <v>0.66666666666666663</v>
      </c>
    </row>
    <row r="34" spans="1:13" ht="15.75" x14ac:dyDescent="0.2">
      <c r="A34" s="52"/>
      <c r="B34" s="662" t="s">
        <v>380</v>
      </c>
      <c r="C34" s="53"/>
      <c r="E34" s="1113"/>
      <c r="F34" s="1113"/>
      <c r="G34" s="706">
        <v>18</v>
      </c>
      <c r="H34" s="1201" t="s">
        <v>0</v>
      </c>
      <c r="I34" s="1201" t="s">
        <v>26</v>
      </c>
      <c r="J34" s="1202" t="s">
        <v>165</v>
      </c>
      <c r="K34" s="1202" t="s">
        <v>36</v>
      </c>
      <c r="L34" s="1203">
        <v>5</v>
      </c>
      <c r="M34" s="1204">
        <f>M33+TIME(0,L33,0)</f>
        <v>0.66736111111111107</v>
      </c>
    </row>
    <row r="35" spans="1:13" ht="15.75" x14ac:dyDescent="0.2">
      <c r="A35" s="52"/>
      <c r="B35" s="54"/>
      <c r="C35" s="53"/>
      <c r="E35" s="1112"/>
      <c r="F35" s="1112"/>
      <c r="G35" s="546">
        <v>19</v>
      </c>
      <c r="H35" s="1198" t="s">
        <v>5</v>
      </c>
      <c r="I35" s="1198" t="s">
        <v>35</v>
      </c>
      <c r="J35" s="1198" t="s">
        <v>165</v>
      </c>
      <c r="K35" s="1198"/>
      <c r="L35" s="1199">
        <v>114</v>
      </c>
      <c r="M35" s="1200">
        <f>M34+TIME(0,L34,0)</f>
        <v>0.67083333333333328</v>
      </c>
    </row>
    <row r="36" spans="1:13" ht="15.6" customHeight="1" x14ac:dyDescent="0.2">
      <c r="A36" s="599"/>
      <c r="B36" s="54"/>
      <c r="C36" s="496"/>
      <c r="E36" s="1113"/>
      <c r="F36" s="1113"/>
      <c r="G36" s="1213">
        <v>20</v>
      </c>
      <c r="H36" s="1202"/>
      <c r="I36" s="1202" t="s">
        <v>672</v>
      </c>
      <c r="J36" s="1202" t="s">
        <v>165</v>
      </c>
      <c r="K36" s="1202" t="s">
        <v>36</v>
      </c>
      <c r="L36" s="1203">
        <v>0</v>
      </c>
      <c r="M36" s="1204">
        <f>M35+TIME(0,L35,0)</f>
        <v>0.75</v>
      </c>
    </row>
    <row r="37" spans="1:13" ht="15.75" x14ac:dyDescent="0.2">
      <c r="A37" s="52"/>
      <c r="B37" s="54"/>
      <c r="C37" s="53"/>
      <c r="E37" s="1112"/>
      <c r="F37" s="1112"/>
      <c r="G37" s="546"/>
      <c r="H37" s="1198"/>
      <c r="I37" s="1198"/>
      <c r="J37" s="1198"/>
      <c r="K37" s="628"/>
      <c r="L37" s="1199"/>
      <c r="M37" s="1200"/>
    </row>
    <row r="38" spans="1:13" ht="15.75" x14ac:dyDescent="0.2">
      <c r="A38" s="52"/>
      <c r="B38" s="54"/>
      <c r="C38" s="496"/>
      <c r="E38" s="1113"/>
      <c r="F38" s="1113"/>
      <c r="G38" s="1213"/>
      <c r="H38" s="1202"/>
      <c r="I38" s="1202"/>
      <c r="J38" s="1202"/>
      <c r="K38" s="760"/>
      <c r="L38" s="1203"/>
      <c r="M38" s="1204"/>
    </row>
    <row r="39" spans="1:13" ht="15.75" customHeight="1" x14ac:dyDescent="0.2">
      <c r="A39" s="52"/>
      <c r="B39" s="1268" t="s">
        <v>393</v>
      </c>
      <c r="C39" s="496"/>
      <c r="E39" s="397"/>
      <c r="F39" s="397"/>
      <c r="G39" s="542"/>
      <c r="H39" s="543"/>
      <c r="I39" s="406"/>
      <c r="J39" s="543"/>
      <c r="K39" s="543"/>
      <c r="L39" s="544"/>
      <c r="M39" s="545"/>
    </row>
    <row r="40" spans="1:13" ht="18" x14ac:dyDescent="0.2">
      <c r="A40" s="54"/>
      <c r="B40" s="1269"/>
      <c r="C40" s="54"/>
      <c r="E40" s="1647" t="s">
        <v>673</v>
      </c>
      <c r="F40" s="1647"/>
      <c r="G40" s="1647"/>
      <c r="H40" s="1647"/>
      <c r="I40" s="1647"/>
      <c r="J40" s="1647"/>
      <c r="K40" s="1647"/>
      <c r="L40" s="1647"/>
      <c r="M40" s="1647"/>
    </row>
    <row r="41" spans="1:13" ht="18" x14ac:dyDescent="0.2">
      <c r="A41" s="54"/>
      <c r="B41" s="820" t="s">
        <v>390</v>
      </c>
      <c r="C41" s="54"/>
      <c r="E41" s="1113"/>
      <c r="F41" s="1113"/>
      <c r="G41" s="712"/>
      <c r="H41" s="713"/>
      <c r="I41" s="761"/>
      <c r="J41" s="713"/>
      <c r="K41" s="713"/>
      <c r="L41" s="714"/>
      <c r="M41" s="715"/>
    </row>
    <row r="42" spans="1:13" ht="15.75" x14ac:dyDescent="0.2">
      <c r="A42" s="54"/>
      <c r="B42" s="948" t="s">
        <v>348</v>
      </c>
      <c r="C42" s="54"/>
      <c r="E42" s="1112"/>
      <c r="F42" s="1112"/>
      <c r="G42" s="705">
        <v>21</v>
      </c>
      <c r="H42" s="1197" t="s">
        <v>0</v>
      </c>
      <c r="I42" s="1198" t="s">
        <v>24</v>
      </c>
      <c r="J42" s="1198" t="s">
        <v>165</v>
      </c>
      <c r="K42" s="1198" t="s">
        <v>36</v>
      </c>
      <c r="L42" s="1199">
        <v>1</v>
      </c>
      <c r="M42" s="1200">
        <v>0.5625</v>
      </c>
    </row>
    <row r="43" spans="1:13" ht="16.5" thickBot="1" x14ac:dyDescent="0.25">
      <c r="A43" s="54"/>
      <c r="B43" s="54"/>
      <c r="C43" s="54"/>
      <c r="E43" s="1113"/>
      <c r="F43" s="1113"/>
      <c r="G43" s="706">
        <v>22</v>
      </c>
      <c r="H43" s="1201" t="s">
        <v>0</v>
      </c>
      <c r="I43" s="1201" t="s">
        <v>26</v>
      </c>
      <c r="J43" s="1202" t="s">
        <v>165</v>
      </c>
      <c r="K43" s="1202" t="s">
        <v>36</v>
      </c>
      <c r="L43" s="1203">
        <v>5</v>
      </c>
      <c r="M43" s="1204">
        <f>M42+TIME(0,L42,0)</f>
        <v>0.56319444444444444</v>
      </c>
    </row>
    <row r="44" spans="1:13" ht="15.75" x14ac:dyDescent="0.2">
      <c r="A44" s="52"/>
      <c r="B44" s="587" t="s">
        <v>289</v>
      </c>
      <c r="C44" s="53"/>
      <c r="E44" s="1112"/>
      <c r="F44" s="1112"/>
      <c r="G44" s="546">
        <v>23</v>
      </c>
      <c r="H44" s="1198" t="s">
        <v>5</v>
      </c>
      <c r="I44" s="1198" t="s">
        <v>35</v>
      </c>
      <c r="J44" s="1198" t="s">
        <v>165</v>
      </c>
      <c r="K44" s="1198"/>
      <c r="L44" s="1199">
        <v>114</v>
      </c>
      <c r="M44" s="1200">
        <f>M43+TIME(0,L43,0)</f>
        <v>0.56666666666666665</v>
      </c>
    </row>
    <row r="45" spans="1:13" ht="15.75" x14ac:dyDescent="0.2">
      <c r="A45" s="52"/>
      <c r="B45" s="588" t="s">
        <v>253</v>
      </c>
      <c r="C45" s="53"/>
      <c r="E45" s="1113"/>
      <c r="F45" s="1113"/>
      <c r="G45" s="1213">
        <v>24</v>
      </c>
      <c r="H45" s="1202"/>
      <c r="I45" s="1202" t="s">
        <v>674</v>
      </c>
      <c r="J45" s="1202" t="s">
        <v>165</v>
      </c>
      <c r="K45" s="1202" t="s">
        <v>36</v>
      </c>
      <c r="L45" s="1203">
        <v>0</v>
      </c>
      <c r="M45" s="1204">
        <f>M44+TIME(0,L44,0)</f>
        <v>0.64583333333333326</v>
      </c>
    </row>
    <row r="46" spans="1:13" ht="15.75" x14ac:dyDescent="0.2">
      <c r="A46" s="52"/>
      <c r="B46" s="501" t="s">
        <v>240</v>
      </c>
      <c r="C46" s="500"/>
      <c r="E46" s="1112"/>
      <c r="F46" s="1112"/>
      <c r="G46" s="546"/>
      <c r="H46" s="1198"/>
      <c r="I46" s="1198"/>
      <c r="J46" s="1198" t="s">
        <v>165</v>
      </c>
      <c r="K46" s="628"/>
      <c r="L46" s="1199">
        <v>0</v>
      </c>
      <c r="M46" s="1209">
        <f>M45+TIME(0,L45,0)</f>
        <v>0.64583333333333326</v>
      </c>
    </row>
    <row r="47" spans="1:13" ht="15.75" x14ac:dyDescent="0.2">
      <c r="A47" s="52"/>
      <c r="B47" s="502" t="s">
        <v>97</v>
      </c>
      <c r="C47" s="500"/>
      <c r="E47" s="1113"/>
      <c r="F47" s="1113"/>
      <c r="G47" s="1213"/>
      <c r="H47" s="1202"/>
      <c r="I47" s="1202"/>
      <c r="J47" s="1202"/>
      <c r="K47" s="760"/>
      <c r="L47" s="1203">
        <v>0</v>
      </c>
      <c r="M47" s="1204">
        <f>M46+TIME(0,L46,0)</f>
        <v>0.64583333333333326</v>
      </c>
    </row>
    <row r="48" spans="1:13" ht="15.75" x14ac:dyDescent="0.2">
      <c r="A48" s="52"/>
      <c r="B48" s="503" t="s">
        <v>98</v>
      </c>
      <c r="C48" s="500"/>
      <c r="E48" s="397"/>
      <c r="F48" s="397"/>
      <c r="G48" s="542"/>
      <c r="H48" s="543"/>
      <c r="I48" s="406"/>
      <c r="J48" s="543"/>
      <c r="K48" s="543"/>
      <c r="L48" s="544"/>
      <c r="M48" s="545"/>
    </row>
    <row r="49" spans="1:13" ht="18" x14ac:dyDescent="0.2">
      <c r="A49" s="52"/>
      <c r="B49" s="946" t="s">
        <v>95</v>
      </c>
      <c r="C49" s="500"/>
      <c r="E49" s="1647" t="s">
        <v>675</v>
      </c>
      <c r="F49" s="1647"/>
      <c r="G49" s="1647"/>
      <c r="H49" s="1647"/>
      <c r="I49" s="1647"/>
      <c r="J49" s="1647"/>
      <c r="K49" s="1647"/>
      <c r="L49" s="1647"/>
      <c r="M49" s="1647"/>
    </row>
    <row r="50" spans="1:13" ht="15.75" x14ac:dyDescent="0.2">
      <c r="A50" s="52"/>
      <c r="B50" s="504" t="s">
        <v>249</v>
      </c>
      <c r="C50" s="500"/>
      <c r="E50" s="1113"/>
      <c r="F50" s="1113"/>
      <c r="G50" s="712"/>
      <c r="H50" s="713"/>
      <c r="I50" s="761"/>
      <c r="J50" s="713"/>
      <c r="K50" s="713"/>
      <c r="L50" s="714"/>
      <c r="M50" s="715"/>
    </row>
    <row r="51" spans="1:13" ht="15.75" x14ac:dyDescent="0.2">
      <c r="A51" s="52"/>
      <c r="B51" s="504" t="s">
        <v>250</v>
      </c>
      <c r="C51" s="500"/>
      <c r="E51" s="1112"/>
      <c r="F51" s="1112"/>
      <c r="G51" s="705">
        <v>25</v>
      </c>
      <c r="H51" s="1197" t="s">
        <v>0</v>
      </c>
      <c r="I51" s="1198" t="s">
        <v>24</v>
      </c>
      <c r="J51" s="1198" t="s">
        <v>165</v>
      </c>
      <c r="K51" s="1198" t="s">
        <v>36</v>
      </c>
      <c r="L51" s="1199">
        <v>1</v>
      </c>
      <c r="M51" s="1200">
        <v>0.4375</v>
      </c>
    </row>
    <row r="52" spans="1:13" ht="15.75" x14ac:dyDescent="0.2">
      <c r="A52" s="52"/>
      <c r="B52" s="504" t="s">
        <v>127</v>
      </c>
      <c r="C52" s="500"/>
      <c r="E52" s="1113"/>
      <c r="F52" s="1113"/>
      <c r="G52" s="706">
        <v>26</v>
      </c>
      <c r="H52" s="1201" t="s">
        <v>0</v>
      </c>
      <c r="I52" s="1201" t="s">
        <v>26</v>
      </c>
      <c r="J52" s="1202" t="s">
        <v>165</v>
      </c>
      <c r="K52" s="1202" t="s">
        <v>36</v>
      </c>
      <c r="L52" s="1203">
        <v>5</v>
      </c>
      <c r="M52" s="1204">
        <f>M51+TIME(0,L51,0)</f>
        <v>0.43819444444444444</v>
      </c>
    </row>
    <row r="53" spans="1:13" ht="15.75" x14ac:dyDescent="0.2">
      <c r="A53" s="52"/>
      <c r="B53" s="504" t="s">
        <v>255</v>
      </c>
      <c r="C53" s="500"/>
      <c r="E53" s="1112"/>
      <c r="F53" s="1112"/>
      <c r="G53" s="546">
        <v>27</v>
      </c>
      <c r="H53" s="1198" t="s">
        <v>5</v>
      </c>
      <c r="I53" s="1198" t="s">
        <v>35</v>
      </c>
      <c r="J53" s="1198" t="s">
        <v>165</v>
      </c>
      <c r="K53" s="1198"/>
      <c r="L53" s="1199">
        <v>114</v>
      </c>
      <c r="M53" s="1200">
        <f>M52+TIME(0,L52,0)</f>
        <v>0.44166666666666665</v>
      </c>
    </row>
    <row r="54" spans="1:13" ht="15.75" x14ac:dyDescent="0.2">
      <c r="A54" s="52"/>
      <c r="B54" s="504" t="s">
        <v>251</v>
      </c>
      <c r="C54" s="500"/>
      <c r="E54" s="1113"/>
      <c r="F54" s="1113"/>
      <c r="G54" s="1213">
        <v>28</v>
      </c>
      <c r="H54" s="1202"/>
      <c r="I54" s="1202" t="s">
        <v>676</v>
      </c>
      <c r="J54" s="1202" t="s">
        <v>165</v>
      </c>
      <c r="K54" s="1202" t="s">
        <v>36</v>
      </c>
      <c r="L54" s="1203">
        <v>0</v>
      </c>
      <c r="M54" s="1204">
        <f>M53+TIME(0,L53,0)</f>
        <v>0.52083333333333326</v>
      </c>
    </row>
    <row r="55" spans="1:13" ht="15.75" x14ac:dyDescent="0.2">
      <c r="A55" s="52"/>
      <c r="B55" s="1154" t="s">
        <v>126</v>
      </c>
      <c r="C55" s="500"/>
      <c r="E55" s="1112"/>
      <c r="F55" s="1112"/>
      <c r="G55" s="546"/>
      <c r="H55" s="1198"/>
      <c r="I55" s="1198"/>
      <c r="J55" s="1198" t="s">
        <v>165</v>
      </c>
      <c r="K55" s="628"/>
      <c r="L55" s="1199">
        <v>0</v>
      </c>
      <c r="M55" s="1209">
        <f>M54+TIME(0,L54,0)</f>
        <v>0.52083333333333326</v>
      </c>
    </row>
    <row r="56" spans="1:13" ht="15.75" x14ac:dyDescent="0.2">
      <c r="A56" s="52"/>
      <c r="B56" s="504" t="s">
        <v>252</v>
      </c>
      <c r="C56" s="500"/>
      <c r="E56" s="397"/>
      <c r="F56" s="397"/>
      <c r="G56" s="542"/>
      <c r="H56" s="543"/>
      <c r="I56" s="406"/>
      <c r="J56" s="543"/>
      <c r="K56" s="543"/>
      <c r="L56" s="544"/>
      <c r="M56" s="545"/>
    </row>
    <row r="57" spans="1:13" ht="18" x14ac:dyDescent="0.2">
      <c r="A57" s="52"/>
      <c r="B57" s="665" t="s">
        <v>99</v>
      </c>
      <c r="C57" s="500"/>
      <c r="E57" s="1647" t="s">
        <v>677</v>
      </c>
      <c r="F57" s="1647"/>
      <c r="G57" s="1647"/>
      <c r="H57" s="1647"/>
      <c r="I57" s="1647"/>
      <c r="J57" s="1647"/>
      <c r="K57" s="1647"/>
      <c r="L57" s="1647"/>
      <c r="M57" s="1647"/>
    </row>
    <row r="58" spans="1:13" ht="15.75" x14ac:dyDescent="0.2">
      <c r="A58" s="52"/>
      <c r="B58" s="54"/>
      <c r="C58" s="500"/>
      <c r="E58" s="1113"/>
      <c r="F58" s="1113"/>
      <c r="G58" s="712"/>
      <c r="H58" s="713"/>
      <c r="I58" s="761"/>
      <c r="J58" s="713"/>
      <c r="K58" s="713"/>
      <c r="L58" s="714"/>
      <c r="M58" s="715"/>
    </row>
    <row r="59" spans="1:13" ht="15.75" x14ac:dyDescent="0.2">
      <c r="A59" s="52"/>
      <c r="B59" s="54"/>
      <c r="C59" s="500"/>
      <c r="E59" s="1112"/>
      <c r="F59" s="1112"/>
      <c r="G59" s="705">
        <v>29</v>
      </c>
      <c r="H59" s="1197" t="s">
        <v>0</v>
      </c>
      <c r="I59" s="1198" t="s">
        <v>24</v>
      </c>
      <c r="J59" s="1198" t="s">
        <v>165</v>
      </c>
      <c r="K59" s="1198" t="s">
        <v>36</v>
      </c>
      <c r="L59" s="1199">
        <v>1</v>
      </c>
      <c r="M59" s="1200">
        <v>0.66666666666666663</v>
      </c>
    </row>
    <row r="60" spans="1:13" ht="15.75" x14ac:dyDescent="0.2">
      <c r="A60" s="52"/>
      <c r="B60" s="54"/>
      <c r="C60" s="53"/>
      <c r="E60" s="1113"/>
      <c r="F60" s="1113"/>
      <c r="G60" s="706">
        <v>30</v>
      </c>
      <c r="H60" s="1201" t="s">
        <v>0</v>
      </c>
      <c r="I60" s="1201" t="s">
        <v>26</v>
      </c>
      <c r="J60" s="1202" t="s">
        <v>165</v>
      </c>
      <c r="K60" s="1202" t="s">
        <v>36</v>
      </c>
      <c r="L60" s="1203">
        <v>5</v>
      </c>
      <c r="M60" s="1204">
        <f>M59+TIME(0,L59,0)</f>
        <v>0.66736111111111107</v>
      </c>
    </row>
    <row r="61" spans="1:13" ht="15.75" x14ac:dyDescent="0.2">
      <c r="A61" s="1249"/>
      <c r="B61" s="1250" t="s">
        <v>726</v>
      </c>
      <c r="C61" s="1251"/>
      <c r="E61" s="1112"/>
      <c r="F61" s="1112"/>
      <c r="G61" s="546">
        <v>31</v>
      </c>
      <c r="H61" s="1198" t="s">
        <v>5</v>
      </c>
      <c r="I61" s="1198" t="s">
        <v>35</v>
      </c>
      <c r="J61" s="1198" t="s">
        <v>165</v>
      </c>
      <c r="K61" s="1198"/>
      <c r="L61" s="1199">
        <v>104</v>
      </c>
      <c r="M61" s="1200">
        <f>M60+TIME(0,L60,0)</f>
        <v>0.67083333333333328</v>
      </c>
    </row>
    <row r="62" spans="1:13" ht="15.75" x14ac:dyDescent="0.2">
      <c r="E62" s="1113"/>
      <c r="F62" s="1113"/>
      <c r="G62" s="1213">
        <v>32</v>
      </c>
      <c r="H62" s="1202" t="s">
        <v>445</v>
      </c>
      <c r="I62" s="1202" t="s">
        <v>678</v>
      </c>
      <c r="J62" s="1202" t="s">
        <v>165</v>
      </c>
      <c r="K62" s="1202" t="s">
        <v>36</v>
      </c>
      <c r="L62" s="1203">
        <v>5</v>
      </c>
      <c r="M62" s="1204">
        <f>M61+TIME(0,L61,0)</f>
        <v>0.74305555555555547</v>
      </c>
    </row>
    <row r="63" spans="1:13" ht="15.75" x14ac:dyDescent="0.2">
      <c r="E63" s="1112"/>
      <c r="F63" s="1112"/>
      <c r="G63" s="546"/>
      <c r="H63" s="1198" t="s">
        <v>41</v>
      </c>
      <c r="I63" s="1198" t="s">
        <v>446</v>
      </c>
      <c r="J63" s="1198" t="s">
        <v>165</v>
      </c>
      <c r="K63" s="628"/>
      <c r="L63" s="1199">
        <v>5</v>
      </c>
      <c r="M63" s="1209">
        <f>M62+TIME(0,L62,0)</f>
        <v>0.74652777777777768</v>
      </c>
    </row>
    <row r="64" spans="1:13" ht="15.75" x14ac:dyDescent="0.2">
      <c r="E64" s="1113"/>
      <c r="F64" s="1113"/>
      <c r="G64" s="1213"/>
      <c r="H64" s="1202" t="s">
        <v>6</v>
      </c>
      <c r="I64" s="1202" t="s">
        <v>27</v>
      </c>
      <c r="J64" s="1202"/>
      <c r="K64" s="760"/>
      <c r="L64" s="1203">
        <v>0</v>
      </c>
      <c r="M64" s="1204">
        <f>M63+TIME(0,L63,0)</f>
        <v>0.74999999999999989</v>
      </c>
    </row>
    <row r="65" spans="5:13" ht="15.75" x14ac:dyDescent="0.2">
      <c r="E65" s="1113"/>
      <c r="F65" s="1113"/>
      <c r="G65" s="1213"/>
      <c r="H65" s="1202"/>
      <c r="I65" s="1202"/>
      <c r="J65" s="1202"/>
      <c r="K65" s="760"/>
      <c r="L65" s="1203"/>
      <c r="M65" s="1204"/>
    </row>
    <row r="66" spans="5:13" x14ac:dyDescent="0.2">
      <c r="E66" s="1155"/>
      <c r="F66" s="1155"/>
      <c r="G66" s="1155"/>
      <c r="H66" s="1155"/>
      <c r="I66" s="1155"/>
      <c r="J66" s="1155"/>
      <c r="K66" s="1155"/>
      <c r="L66" s="1155"/>
      <c r="M66" s="1155"/>
    </row>
    <row r="67" spans="5:13" x14ac:dyDescent="0.2">
      <c r="E67" s="1155"/>
      <c r="F67" s="1155"/>
      <c r="G67" s="1155"/>
      <c r="H67" s="1155"/>
      <c r="I67" s="1155"/>
      <c r="J67" s="1155"/>
      <c r="K67" s="1155"/>
      <c r="L67" s="1155"/>
      <c r="M67" s="1155"/>
    </row>
    <row r="68" spans="5:13" x14ac:dyDescent="0.2">
      <c r="E68" s="1155"/>
      <c r="F68" s="1155"/>
      <c r="G68" s="1155"/>
      <c r="H68" s="1155"/>
      <c r="I68" s="1155"/>
      <c r="J68" s="1155"/>
      <c r="K68" s="1155"/>
      <c r="L68" s="1155"/>
      <c r="M68" s="1155"/>
    </row>
    <row r="69" spans="5:13" x14ac:dyDescent="0.2">
      <c r="E69" s="1155"/>
      <c r="F69" s="1155"/>
      <c r="G69" s="1155"/>
      <c r="H69" s="1155"/>
      <c r="I69" s="1155"/>
      <c r="J69" s="1155"/>
      <c r="K69" s="1155"/>
      <c r="L69" s="1155"/>
      <c r="M69" s="1155"/>
    </row>
    <row r="70" spans="5:13" x14ac:dyDescent="0.2">
      <c r="E70" s="1155"/>
      <c r="F70" s="1155"/>
      <c r="G70" s="1155"/>
      <c r="H70" s="1155"/>
      <c r="I70" s="1155"/>
      <c r="J70" s="1155"/>
      <c r="K70" s="1155"/>
      <c r="L70" s="1155"/>
      <c r="M70" s="1155"/>
    </row>
    <row r="71" spans="5:13" x14ac:dyDescent="0.2">
      <c r="E71" s="1155"/>
      <c r="F71" s="1155"/>
      <c r="G71" s="1155"/>
      <c r="H71" s="1155"/>
      <c r="I71" s="1155"/>
      <c r="J71" s="1155"/>
      <c r="K71" s="1155"/>
      <c r="L71" s="1155"/>
      <c r="M71" s="1155"/>
    </row>
    <row r="72" spans="5:13" x14ac:dyDescent="0.2">
      <c r="E72" s="1155"/>
      <c r="F72" s="1155"/>
      <c r="G72" s="1155"/>
      <c r="H72" s="1155"/>
      <c r="I72" s="1155"/>
      <c r="J72" s="1155"/>
      <c r="K72" s="1155"/>
      <c r="L72" s="1155"/>
      <c r="M72" s="1155"/>
    </row>
    <row r="73" spans="5:13" x14ac:dyDescent="0.2">
      <c r="E73" s="1155"/>
      <c r="F73" s="1155"/>
      <c r="G73" s="1155"/>
      <c r="H73" s="1155"/>
      <c r="I73" s="1155"/>
      <c r="J73" s="1155"/>
      <c r="K73" s="1155"/>
      <c r="L73" s="1155"/>
      <c r="M73" s="1155"/>
    </row>
    <row r="74" spans="5:13" x14ac:dyDescent="0.2">
      <c r="E74" s="1155"/>
      <c r="F74" s="1155"/>
      <c r="G74" s="1155"/>
      <c r="H74" s="1155"/>
      <c r="I74" s="1155"/>
      <c r="J74" s="1155"/>
      <c r="K74" s="1155"/>
      <c r="L74" s="1155"/>
      <c r="M74" s="1155"/>
    </row>
    <row r="75" spans="5:13" x14ac:dyDescent="0.2">
      <c r="E75" s="1155"/>
      <c r="F75" s="1155"/>
      <c r="G75" s="1155"/>
      <c r="H75" s="1155"/>
      <c r="I75" s="398" t="s">
        <v>306</v>
      </c>
      <c r="J75" s="1155"/>
      <c r="K75" s="1155"/>
      <c r="L75" s="1155"/>
      <c r="M75" s="1155"/>
    </row>
    <row r="76" spans="5:13" x14ac:dyDescent="0.2">
      <c r="E76" s="1155"/>
      <c r="F76" s="1155"/>
      <c r="G76" s="1155"/>
      <c r="H76" s="1155"/>
      <c r="I76" s="753" t="s">
        <v>307</v>
      </c>
      <c r="J76" s="1155"/>
      <c r="K76" s="1155"/>
      <c r="L76" s="1155"/>
      <c r="M76" s="1155"/>
    </row>
    <row r="77" spans="5:13" x14ac:dyDescent="0.2">
      <c r="E77" s="1155"/>
      <c r="F77" s="1155"/>
      <c r="G77" s="1155"/>
      <c r="H77" s="1155"/>
      <c r="I77" s="1114"/>
      <c r="J77" s="1155"/>
      <c r="K77" s="1155"/>
      <c r="L77" s="1155"/>
      <c r="M77" s="1155"/>
    </row>
    <row r="78" spans="5:13" x14ac:dyDescent="0.2">
      <c r="E78" s="1155"/>
      <c r="F78" s="1155"/>
      <c r="G78" s="1155"/>
      <c r="H78" s="1155"/>
      <c r="I78" s="1092" t="s">
        <v>308</v>
      </c>
      <c r="J78" s="1155"/>
      <c r="K78" s="1155"/>
      <c r="L78" s="1155"/>
      <c r="M78" s="1155"/>
    </row>
    <row r="79" spans="5:13" x14ac:dyDescent="0.2">
      <c r="E79" s="1155"/>
      <c r="F79" s="1155"/>
      <c r="G79" s="1155"/>
      <c r="H79" s="1155"/>
      <c r="I79" s="1085" t="s">
        <v>309</v>
      </c>
      <c r="J79" s="1155"/>
      <c r="K79" s="1155"/>
      <c r="L79" s="1155"/>
      <c r="M79" s="1155"/>
    </row>
    <row r="80" spans="5:13" x14ac:dyDescent="0.2">
      <c r="E80" s="1155"/>
      <c r="F80" s="1155"/>
      <c r="G80" s="1155"/>
      <c r="H80" s="1155"/>
      <c r="I80" s="1092"/>
      <c r="J80" s="1155"/>
      <c r="K80" s="1155"/>
      <c r="L80" s="1155"/>
      <c r="M80" s="1155"/>
    </row>
    <row r="81" spans="5:13" x14ac:dyDescent="0.2">
      <c r="E81" s="1155"/>
      <c r="F81" s="1155"/>
      <c r="G81" s="1155"/>
      <c r="H81" s="1155"/>
      <c r="I81" s="1085" t="s">
        <v>292</v>
      </c>
      <c r="J81" s="1155"/>
      <c r="K81" s="1155"/>
      <c r="L81" s="1155"/>
      <c r="M81" s="1155"/>
    </row>
    <row r="82" spans="5:13" x14ac:dyDescent="0.2">
      <c r="E82" s="1155"/>
      <c r="F82" s="1155"/>
      <c r="G82" s="1155"/>
      <c r="H82" s="1155"/>
      <c r="I82" s="1092" t="s">
        <v>293</v>
      </c>
      <c r="J82" s="1155"/>
      <c r="K82" s="1155"/>
      <c r="L82" s="1155"/>
      <c r="M82" s="1155"/>
    </row>
    <row r="83" spans="5:13" x14ac:dyDescent="0.2">
      <c r="E83" s="1155"/>
      <c r="F83" s="1155"/>
      <c r="G83" s="1155"/>
      <c r="H83" s="1155"/>
      <c r="I83" s="1155"/>
      <c r="J83" s="1155"/>
      <c r="K83" s="1155"/>
      <c r="L83" s="1155"/>
      <c r="M83" s="1155"/>
    </row>
    <row r="84" spans="5:13" x14ac:dyDescent="0.2">
      <c r="E84" s="1155"/>
      <c r="F84" s="1155"/>
      <c r="G84" s="1155"/>
      <c r="H84" s="1155"/>
      <c r="I84" s="1155"/>
      <c r="J84" s="1155"/>
      <c r="K84" s="1155"/>
      <c r="L84" s="1155"/>
      <c r="M84" s="1155"/>
    </row>
    <row r="85" spans="5:13" x14ac:dyDescent="0.2">
      <c r="E85" s="1155"/>
      <c r="F85" s="1155"/>
      <c r="G85" s="1155"/>
      <c r="H85" s="1155"/>
      <c r="I85" s="1155"/>
      <c r="J85" s="1155"/>
      <c r="K85" s="1155"/>
      <c r="L85" s="1155"/>
      <c r="M85" s="1155"/>
    </row>
    <row r="86" spans="5:13" x14ac:dyDescent="0.2">
      <c r="E86" s="1155"/>
      <c r="F86" s="1155"/>
      <c r="G86" s="1155"/>
      <c r="H86" s="1155"/>
      <c r="I86" s="1155"/>
      <c r="J86" s="1155"/>
      <c r="K86" s="1155"/>
      <c r="L86" s="1155"/>
      <c r="M86" s="1155"/>
    </row>
    <row r="87" spans="5:13" x14ac:dyDescent="0.2">
      <c r="E87" s="1155"/>
      <c r="F87" s="1155"/>
      <c r="G87" s="1155"/>
      <c r="H87" s="1155"/>
      <c r="I87" s="1155"/>
      <c r="J87" s="1155"/>
      <c r="K87" s="1155"/>
      <c r="L87" s="1155"/>
      <c r="M87" s="1155"/>
    </row>
    <row r="88" spans="5:13" x14ac:dyDescent="0.2">
      <c r="E88" s="1155"/>
      <c r="F88" s="1155"/>
      <c r="G88" s="1155"/>
      <c r="H88" s="1155"/>
      <c r="I88" s="1155"/>
      <c r="J88" s="1155"/>
      <c r="K88" s="1155"/>
      <c r="L88" s="1155"/>
      <c r="M88" s="1155"/>
    </row>
    <row r="89" spans="5:13" x14ac:dyDescent="0.2">
      <c r="E89" s="1155"/>
      <c r="F89" s="1155"/>
      <c r="G89" s="1155"/>
      <c r="H89" s="1155"/>
      <c r="I89" s="1155"/>
      <c r="J89" s="1155"/>
      <c r="K89" s="1155"/>
      <c r="L89" s="1155"/>
      <c r="M89" s="1155"/>
    </row>
    <row r="90" spans="5:13" x14ac:dyDescent="0.2">
      <c r="E90" s="1155"/>
      <c r="F90" s="1155"/>
      <c r="G90" s="1155"/>
      <c r="H90" s="1155"/>
      <c r="I90" s="1155"/>
      <c r="J90" s="1155"/>
      <c r="K90" s="1155"/>
      <c r="L90" s="1155"/>
      <c r="M90" s="1155"/>
    </row>
    <row r="91" spans="5:13" x14ac:dyDescent="0.2">
      <c r="E91" s="1155"/>
      <c r="F91" s="1155"/>
      <c r="G91" s="1155"/>
      <c r="H91" s="1155"/>
      <c r="I91" s="1155"/>
      <c r="J91" s="1155"/>
      <c r="K91" s="1155"/>
      <c r="L91" s="1155"/>
      <c r="M91" s="1155"/>
    </row>
    <row r="92" spans="5:13" x14ac:dyDescent="0.2">
      <c r="E92" s="1155"/>
      <c r="F92" s="1155"/>
      <c r="G92" s="1155"/>
      <c r="H92" s="1155"/>
      <c r="I92" s="1155"/>
      <c r="J92" s="1155"/>
      <c r="K92" s="1155"/>
      <c r="L92" s="1155"/>
      <c r="M92" s="1155"/>
    </row>
    <row r="93" spans="5:13" x14ac:dyDescent="0.2">
      <c r="E93" s="1155"/>
      <c r="F93" s="1155"/>
      <c r="G93" s="1155"/>
      <c r="H93" s="1155"/>
      <c r="I93" s="1155"/>
      <c r="J93" s="1155"/>
      <c r="K93" s="1155"/>
      <c r="L93" s="1155"/>
      <c r="M93" s="1155"/>
    </row>
    <row r="94" spans="5:13" x14ac:dyDescent="0.2">
      <c r="E94" s="1155"/>
      <c r="F94" s="1155"/>
      <c r="G94" s="1155"/>
      <c r="H94" s="1155"/>
      <c r="I94" s="1155"/>
      <c r="J94" s="1155"/>
      <c r="K94" s="1155"/>
      <c r="L94" s="1155"/>
      <c r="M94" s="1155"/>
    </row>
    <row r="95" spans="5:13" x14ac:dyDescent="0.2">
      <c r="E95" s="1155"/>
      <c r="F95" s="1155"/>
      <c r="G95" s="1155"/>
      <c r="H95" s="1155"/>
      <c r="I95" s="1155"/>
      <c r="J95" s="1155"/>
      <c r="K95" s="1155"/>
      <c r="L95" s="1155"/>
      <c r="M95" s="1155"/>
    </row>
    <row r="96" spans="5:13" x14ac:dyDescent="0.2">
      <c r="E96" s="1155"/>
      <c r="F96" s="1155"/>
      <c r="G96" s="1155"/>
      <c r="H96" s="1155"/>
      <c r="I96" s="1155"/>
      <c r="J96" s="1155"/>
      <c r="K96" s="1155"/>
      <c r="L96" s="1155"/>
      <c r="M96" s="1155"/>
    </row>
    <row r="97" spans="5:13" x14ac:dyDescent="0.2">
      <c r="E97" s="1155"/>
      <c r="F97" s="1155"/>
      <c r="G97" s="1155"/>
      <c r="H97" s="1155"/>
      <c r="I97" s="1155"/>
      <c r="J97" s="1155"/>
      <c r="K97" s="1155"/>
      <c r="L97" s="1155"/>
      <c r="M97" s="1155"/>
    </row>
    <row r="98" spans="5:13" x14ac:dyDescent="0.2">
      <c r="E98" s="1155"/>
      <c r="F98" s="1155"/>
      <c r="G98" s="1155"/>
      <c r="H98" s="1155"/>
      <c r="I98" s="1155"/>
      <c r="J98" s="1155"/>
      <c r="K98" s="1155"/>
      <c r="L98" s="1155"/>
      <c r="M98" s="1155"/>
    </row>
    <row r="99" spans="5:13" x14ac:dyDescent="0.2">
      <c r="E99" s="1155"/>
      <c r="F99" s="1155"/>
      <c r="G99" s="1155"/>
      <c r="H99" s="1155"/>
      <c r="I99" s="1155"/>
      <c r="J99" s="1155"/>
      <c r="K99" s="1155"/>
      <c r="L99" s="1155"/>
      <c r="M99" s="1155"/>
    </row>
    <row r="100" spans="5:13" x14ac:dyDescent="0.2">
      <c r="E100" s="1155"/>
      <c r="F100" s="1155"/>
      <c r="G100" s="1155"/>
      <c r="H100" s="1155"/>
      <c r="I100" s="1155"/>
      <c r="J100" s="1155"/>
      <c r="K100" s="1155"/>
      <c r="L100" s="1155"/>
      <c r="M100" s="1155"/>
    </row>
    <row r="101" spans="5:13" x14ac:dyDescent="0.2">
      <c r="E101" s="1155"/>
      <c r="F101" s="1155"/>
      <c r="G101" s="1155"/>
      <c r="H101" s="1155"/>
      <c r="I101" s="1155"/>
      <c r="J101" s="1155"/>
      <c r="K101" s="1155"/>
      <c r="L101" s="1155"/>
      <c r="M101" s="1155"/>
    </row>
    <row r="102" spans="5:13" x14ac:dyDescent="0.2">
      <c r="E102" s="1155"/>
      <c r="F102" s="1155"/>
      <c r="G102" s="1155"/>
      <c r="H102" s="1155"/>
      <c r="I102" s="1155"/>
      <c r="J102" s="1155"/>
      <c r="K102" s="1155"/>
      <c r="L102" s="1155"/>
      <c r="M102" s="1155"/>
    </row>
    <row r="103" spans="5:13" x14ac:dyDescent="0.2">
      <c r="E103" s="1155"/>
      <c r="F103" s="1155"/>
      <c r="G103" s="1155"/>
      <c r="H103" s="1155"/>
      <c r="I103" s="1155"/>
      <c r="J103" s="1155"/>
      <c r="K103" s="1155"/>
      <c r="L103" s="1155"/>
      <c r="M103" s="1155"/>
    </row>
    <row r="104" spans="5:13" x14ac:dyDescent="0.2">
      <c r="E104" s="1155"/>
      <c r="F104" s="1155"/>
      <c r="G104" s="1155"/>
      <c r="H104" s="1155"/>
      <c r="I104" s="1155"/>
      <c r="J104" s="1155"/>
      <c r="K104" s="1155"/>
      <c r="L104" s="1155"/>
      <c r="M104" s="1155"/>
    </row>
    <row r="105" spans="5:13" x14ac:dyDescent="0.2">
      <c r="E105" s="1155"/>
      <c r="F105" s="1155"/>
      <c r="G105" s="1155"/>
      <c r="H105" s="1155"/>
      <c r="I105" s="1155"/>
      <c r="J105" s="1155"/>
      <c r="K105" s="1155"/>
      <c r="L105" s="1155"/>
      <c r="M105" s="1155"/>
    </row>
    <row r="106" spans="5:13" x14ac:dyDescent="0.2">
      <c r="E106" s="1155"/>
      <c r="F106" s="1155"/>
      <c r="G106" s="1155"/>
      <c r="H106" s="1155"/>
      <c r="I106" s="1155"/>
      <c r="J106" s="1155"/>
      <c r="K106" s="1155"/>
      <c r="L106" s="1155"/>
      <c r="M106" s="1155"/>
    </row>
    <row r="107" spans="5:13" x14ac:dyDescent="0.2">
      <c r="E107" s="1155"/>
      <c r="F107" s="1155"/>
      <c r="G107" s="1155"/>
      <c r="H107" s="1155"/>
      <c r="I107" s="1155"/>
      <c r="J107" s="1155"/>
      <c r="K107" s="1155"/>
      <c r="L107" s="1155"/>
      <c r="M107" s="1155"/>
    </row>
    <row r="108" spans="5:13" x14ac:dyDescent="0.2">
      <c r="E108" s="1155"/>
      <c r="F108" s="1155"/>
      <c r="G108" s="1155"/>
      <c r="H108" s="1155"/>
      <c r="I108" s="1155"/>
      <c r="J108" s="1155"/>
      <c r="K108" s="1155"/>
      <c r="L108" s="1155"/>
      <c r="M108" s="1155"/>
    </row>
    <row r="109" spans="5:13" x14ac:dyDescent="0.2">
      <c r="E109" s="1155"/>
      <c r="F109" s="1155"/>
      <c r="G109" s="1155"/>
      <c r="H109" s="1155"/>
      <c r="I109" s="1155"/>
      <c r="J109" s="1155"/>
      <c r="K109" s="1155"/>
      <c r="L109" s="1155"/>
      <c r="M109" s="1155"/>
    </row>
    <row r="110" spans="5:13" x14ac:dyDescent="0.2">
      <c r="E110" s="1155"/>
      <c r="F110" s="1155"/>
      <c r="G110" s="1155"/>
      <c r="H110" s="1155"/>
      <c r="I110" s="1155"/>
      <c r="J110" s="1155"/>
      <c r="K110" s="1155"/>
      <c r="L110" s="1155"/>
      <c r="M110" s="1155"/>
    </row>
    <row r="111" spans="5:13" x14ac:dyDescent="0.2">
      <c r="E111" s="1155"/>
      <c r="F111" s="1155"/>
      <c r="G111" s="1155"/>
      <c r="H111" s="1155"/>
      <c r="I111" s="1155"/>
      <c r="J111" s="1155"/>
      <c r="K111" s="1155"/>
      <c r="L111" s="1155"/>
      <c r="M111" s="1155"/>
    </row>
    <row r="112" spans="5:13" x14ac:dyDescent="0.2">
      <c r="E112" s="1155"/>
      <c r="F112" s="1155"/>
      <c r="G112" s="1155"/>
      <c r="H112" s="1155"/>
      <c r="I112" s="1155"/>
      <c r="J112" s="1155"/>
      <c r="K112" s="1155"/>
      <c r="L112" s="1155"/>
      <c r="M112" s="1155"/>
    </row>
    <row r="113" spans="5:13" x14ac:dyDescent="0.2">
      <c r="E113" s="1077"/>
      <c r="F113" s="1077"/>
      <c r="G113" s="1077"/>
      <c r="H113" s="1077"/>
      <c r="I113" s="1077"/>
      <c r="J113" s="1077"/>
      <c r="K113" s="1077"/>
      <c r="L113" s="1077"/>
      <c r="M113" s="1077"/>
    </row>
    <row r="114" spans="5:13" x14ac:dyDescent="0.2">
      <c r="E114" s="813"/>
      <c r="F114" s="813"/>
      <c r="G114" s="813"/>
      <c r="H114" s="813"/>
      <c r="I114" s="813"/>
      <c r="J114" s="813"/>
      <c r="K114" s="813"/>
      <c r="L114" s="813"/>
      <c r="M114" s="813"/>
    </row>
    <row r="115" spans="5:13" x14ac:dyDescent="0.2">
      <c r="E115" s="813"/>
      <c r="F115" s="813"/>
      <c r="G115" s="813"/>
      <c r="H115" s="813"/>
      <c r="I115" s="813"/>
      <c r="J115" s="813"/>
      <c r="K115" s="813"/>
      <c r="L115" s="813"/>
      <c r="M115" s="813"/>
    </row>
    <row r="116" spans="5:13" x14ac:dyDescent="0.2">
      <c r="E116" s="813"/>
      <c r="F116" s="813"/>
      <c r="G116" s="813"/>
      <c r="H116" s="813"/>
      <c r="I116" s="813"/>
      <c r="J116" s="813"/>
      <c r="K116" s="813"/>
      <c r="L116" s="813"/>
      <c r="M116" s="813"/>
    </row>
    <row r="117" spans="5:13" x14ac:dyDescent="0.2">
      <c r="E117" s="813"/>
      <c r="F117" s="813"/>
      <c r="G117" s="813"/>
      <c r="H117" s="813"/>
      <c r="I117" s="813"/>
      <c r="J117" s="813"/>
      <c r="K117" s="813"/>
      <c r="L117" s="813"/>
      <c r="M117" s="813"/>
    </row>
    <row r="118" spans="5:13" x14ac:dyDescent="0.2">
      <c r="E118" s="813"/>
      <c r="F118" s="813"/>
      <c r="G118" s="813"/>
      <c r="H118" s="813"/>
      <c r="I118" s="813"/>
      <c r="J118" s="813"/>
      <c r="K118" s="813"/>
      <c r="L118" s="813"/>
      <c r="M118" s="813"/>
    </row>
    <row r="119" spans="5:13" x14ac:dyDescent="0.2">
      <c r="E119" s="813"/>
      <c r="F119" s="813"/>
      <c r="G119" s="813"/>
      <c r="H119" s="813"/>
      <c r="I119" s="813"/>
      <c r="J119" s="813"/>
      <c r="K119" s="813"/>
      <c r="L119" s="813"/>
      <c r="M119" s="813"/>
    </row>
    <row r="120" spans="5:13" x14ac:dyDescent="0.2">
      <c r="E120" s="813"/>
      <c r="F120" s="813"/>
      <c r="G120" s="813"/>
      <c r="H120" s="813"/>
      <c r="I120" s="813"/>
      <c r="J120" s="813"/>
      <c r="K120" s="813"/>
      <c r="L120" s="813"/>
      <c r="M120" s="813"/>
    </row>
    <row r="121" spans="5:13" x14ac:dyDescent="0.2">
      <c r="E121" s="813"/>
      <c r="F121" s="813"/>
      <c r="G121" s="813"/>
      <c r="H121" s="813"/>
      <c r="I121" s="813"/>
      <c r="J121" s="813"/>
      <c r="K121" s="813"/>
      <c r="L121" s="813"/>
      <c r="M121" s="813"/>
    </row>
    <row r="122" spans="5:13" x14ac:dyDescent="0.2">
      <c r="E122" s="813"/>
      <c r="F122" s="813"/>
      <c r="G122" s="813"/>
      <c r="H122" s="813"/>
      <c r="I122" s="813"/>
      <c r="J122" s="813"/>
      <c r="K122" s="813"/>
      <c r="L122" s="813"/>
      <c r="M122" s="813"/>
    </row>
    <row r="123" spans="5:13" x14ac:dyDescent="0.2">
      <c r="E123" s="813"/>
      <c r="F123" s="813"/>
      <c r="G123" s="813"/>
      <c r="H123" s="813"/>
      <c r="I123" s="813"/>
      <c r="J123" s="813"/>
      <c r="K123" s="813"/>
      <c r="L123" s="813"/>
      <c r="M123" s="813"/>
    </row>
    <row r="124" spans="5:13" x14ac:dyDescent="0.2">
      <c r="E124" s="813"/>
      <c r="F124" s="813"/>
      <c r="G124" s="813"/>
      <c r="H124" s="813"/>
      <c r="I124" s="813"/>
      <c r="J124" s="813"/>
      <c r="K124" s="813"/>
      <c r="L124" s="813"/>
      <c r="M124" s="813"/>
    </row>
    <row r="125" spans="5:13" x14ac:dyDescent="0.2">
      <c r="E125" s="813"/>
      <c r="F125" s="813"/>
      <c r="G125" s="813"/>
      <c r="H125" s="813"/>
      <c r="I125" s="813"/>
      <c r="J125" s="813"/>
      <c r="K125" s="813"/>
      <c r="L125" s="813"/>
      <c r="M125" s="813"/>
    </row>
    <row r="126" spans="5:13" x14ac:dyDescent="0.2">
      <c r="E126" s="813"/>
      <c r="F126" s="813"/>
      <c r="G126" s="813"/>
      <c r="H126" s="813"/>
      <c r="I126" s="813"/>
      <c r="J126" s="813"/>
      <c r="K126" s="813"/>
      <c r="L126" s="813"/>
      <c r="M126" s="813"/>
    </row>
    <row r="127" spans="5:13" x14ac:dyDescent="0.2">
      <c r="E127" s="813"/>
      <c r="F127" s="813"/>
      <c r="G127" s="813"/>
      <c r="H127" s="813"/>
      <c r="I127" s="813"/>
      <c r="J127" s="813"/>
      <c r="K127" s="813"/>
      <c r="L127" s="813"/>
      <c r="M127" s="813"/>
    </row>
    <row r="128" spans="5:13" x14ac:dyDescent="0.2">
      <c r="E128" s="813"/>
      <c r="F128" s="813"/>
      <c r="G128" s="813"/>
      <c r="H128" s="813"/>
      <c r="I128" s="813"/>
      <c r="J128" s="813"/>
      <c r="K128" s="813"/>
      <c r="L128" s="813"/>
      <c r="M128" s="813"/>
    </row>
    <row r="129" spans="5:13" x14ac:dyDescent="0.2">
      <c r="E129" s="813"/>
      <c r="F129" s="813"/>
      <c r="G129" s="813"/>
      <c r="H129" s="813"/>
      <c r="I129" s="813"/>
      <c r="J129" s="813"/>
      <c r="K129" s="813"/>
      <c r="L129" s="813"/>
      <c r="M129" s="813"/>
    </row>
    <row r="130" spans="5:13" x14ac:dyDescent="0.2">
      <c r="E130" s="813"/>
      <c r="F130" s="813"/>
      <c r="G130" s="813"/>
      <c r="H130" s="813"/>
      <c r="I130" s="813"/>
      <c r="J130" s="813"/>
      <c r="K130" s="813"/>
      <c r="L130" s="813"/>
      <c r="M130" s="813"/>
    </row>
    <row r="131" spans="5:13" x14ac:dyDescent="0.2">
      <c r="E131" s="813"/>
      <c r="F131" s="813"/>
      <c r="G131" s="813"/>
      <c r="H131" s="813"/>
      <c r="I131" s="813"/>
      <c r="J131" s="813"/>
      <c r="K131" s="813"/>
      <c r="L131" s="813"/>
      <c r="M131" s="813"/>
    </row>
    <row r="132" spans="5:13" x14ac:dyDescent="0.2">
      <c r="E132" s="813"/>
      <c r="F132" s="813"/>
      <c r="G132" s="813"/>
      <c r="H132" s="813"/>
      <c r="I132" s="813"/>
      <c r="J132" s="813"/>
      <c r="K132" s="813"/>
      <c r="L132" s="813"/>
      <c r="M132" s="813"/>
    </row>
    <row r="133" spans="5:13" x14ac:dyDescent="0.2">
      <c r="E133" s="813"/>
      <c r="F133" s="813"/>
      <c r="G133" s="813"/>
      <c r="H133" s="813"/>
      <c r="I133" s="813"/>
      <c r="J133" s="813"/>
      <c r="K133" s="813"/>
      <c r="L133" s="813"/>
      <c r="M133" s="813"/>
    </row>
    <row r="134" spans="5:13" x14ac:dyDescent="0.2">
      <c r="E134" s="813"/>
      <c r="F134" s="813"/>
      <c r="G134" s="813"/>
      <c r="H134" s="813"/>
      <c r="I134" s="813"/>
      <c r="J134" s="813"/>
      <c r="K134" s="813"/>
      <c r="L134" s="813"/>
      <c r="M134" s="813"/>
    </row>
    <row r="135" spans="5:13" x14ac:dyDescent="0.2">
      <c r="E135" s="813"/>
      <c r="F135" s="813"/>
      <c r="G135" s="813"/>
      <c r="H135" s="813"/>
      <c r="I135" s="813"/>
      <c r="J135" s="813"/>
      <c r="K135" s="813"/>
      <c r="L135" s="813"/>
      <c r="M135" s="813"/>
    </row>
    <row r="136" spans="5:13" x14ac:dyDescent="0.2">
      <c r="E136" s="813"/>
      <c r="F136" s="813"/>
      <c r="G136" s="813"/>
      <c r="H136" s="813"/>
      <c r="I136" s="813"/>
      <c r="J136" s="813"/>
      <c r="K136" s="813"/>
      <c r="L136" s="813"/>
      <c r="M136" s="813"/>
    </row>
    <row r="137" spans="5:13" x14ac:dyDescent="0.2">
      <c r="E137" s="813"/>
      <c r="F137" s="813"/>
      <c r="G137" s="813"/>
      <c r="H137" s="813"/>
      <c r="I137" s="813"/>
      <c r="J137" s="813"/>
      <c r="K137" s="813"/>
      <c r="L137" s="813"/>
      <c r="M137" s="813"/>
    </row>
    <row r="138" spans="5:13" x14ac:dyDescent="0.2">
      <c r="E138" s="813"/>
      <c r="F138" s="813"/>
      <c r="G138" s="813"/>
      <c r="H138" s="813"/>
      <c r="I138" s="813"/>
      <c r="J138" s="813"/>
      <c r="K138" s="813"/>
      <c r="L138" s="813"/>
      <c r="M138" s="813"/>
    </row>
    <row r="139" spans="5:13" x14ac:dyDescent="0.2">
      <c r="E139" s="813"/>
      <c r="F139" s="813"/>
      <c r="G139" s="813"/>
      <c r="H139" s="813"/>
      <c r="I139" s="813"/>
      <c r="J139" s="813"/>
      <c r="K139" s="813"/>
      <c r="L139" s="813"/>
      <c r="M139" s="813"/>
    </row>
    <row r="140" spans="5:13" x14ac:dyDescent="0.2">
      <c r="E140" s="813"/>
      <c r="F140" s="813"/>
      <c r="G140" s="813"/>
      <c r="H140" s="813"/>
      <c r="I140" s="813"/>
      <c r="J140" s="813"/>
      <c r="K140" s="813"/>
      <c r="L140" s="813"/>
      <c r="M140" s="813"/>
    </row>
    <row r="141" spans="5:13" x14ac:dyDescent="0.2">
      <c r="E141" s="813"/>
      <c r="F141" s="813"/>
      <c r="G141" s="813"/>
      <c r="H141" s="813"/>
      <c r="I141" s="813"/>
      <c r="J141" s="813"/>
      <c r="K141" s="813"/>
      <c r="L141" s="813"/>
      <c r="M141" s="813"/>
    </row>
    <row r="142" spans="5:13" x14ac:dyDescent="0.2">
      <c r="E142" s="813"/>
      <c r="F142" s="813"/>
      <c r="G142" s="813"/>
      <c r="H142" s="813"/>
      <c r="I142" s="813"/>
      <c r="J142" s="813"/>
      <c r="K142" s="813"/>
      <c r="L142" s="813"/>
      <c r="M142" s="813"/>
    </row>
    <row r="143" spans="5:13" x14ac:dyDescent="0.2">
      <c r="E143" s="813"/>
      <c r="F143" s="813"/>
      <c r="G143" s="813"/>
      <c r="H143" s="813"/>
      <c r="I143" s="813"/>
      <c r="J143" s="813"/>
      <c r="K143" s="813"/>
      <c r="L143" s="813"/>
      <c r="M143" s="813"/>
    </row>
    <row r="144" spans="5:13" x14ac:dyDescent="0.2">
      <c r="E144" s="813"/>
      <c r="F144" s="813"/>
      <c r="G144" s="813"/>
      <c r="H144" s="813"/>
      <c r="I144" s="813"/>
      <c r="J144" s="813"/>
      <c r="K144" s="813"/>
      <c r="L144" s="813"/>
      <c r="M144" s="813"/>
    </row>
    <row r="145" spans="5:13" x14ac:dyDescent="0.2">
      <c r="E145" s="813"/>
      <c r="F145" s="813"/>
      <c r="G145" s="813"/>
      <c r="H145" s="813"/>
      <c r="I145" s="813"/>
      <c r="J145" s="813"/>
      <c r="K145" s="813"/>
      <c r="L145" s="813"/>
      <c r="M145" s="813"/>
    </row>
    <row r="146" spans="5:13" x14ac:dyDescent="0.2">
      <c r="E146" s="813"/>
      <c r="F146" s="813"/>
      <c r="G146" s="813"/>
      <c r="H146" s="813"/>
      <c r="I146" s="813"/>
      <c r="J146" s="813"/>
      <c r="K146" s="813"/>
      <c r="L146" s="813"/>
      <c r="M146" s="813"/>
    </row>
    <row r="147" spans="5:13" x14ac:dyDescent="0.2">
      <c r="E147" s="813"/>
      <c r="F147" s="813"/>
      <c r="G147" s="813"/>
      <c r="H147" s="813"/>
      <c r="I147" s="813"/>
      <c r="J147" s="813"/>
      <c r="K147" s="813"/>
      <c r="L147" s="813"/>
      <c r="M147" s="813"/>
    </row>
    <row r="148" spans="5:13" x14ac:dyDescent="0.2">
      <c r="E148" s="813"/>
      <c r="F148" s="813"/>
      <c r="G148" s="813"/>
      <c r="H148" s="813"/>
      <c r="I148" s="813"/>
      <c r="J148" s="813"/>
      <c r="K148" s="813"/>
      <c r="L148" s="813"/>
      <c r="M148" s="813"/>
    </row>
    <row r="149" spans="5:13" x14ac:dyDescent="0.2">
      <c r="E149" s="813"/>
      <c r="F149" s="813"/>
      <c r="G149" s="813"/>
      <c r="H149" s="813"/>
      <c r="I149" s="813"/>
      <c r="J149" s="813"/>
      <c r="K149" s="813"/>
      <c r="L149" s="813"/>
      <c r="M149" s="813"/>
    </row>
    <row r="150" spans="5:13" x14ac:dyDescent="0.2">
      <c r="E150" s="813"/>
      <c r="F150" s="813"/>
      <c r="G150" s="813"/>
      <c r="H150" s="813"/>
      <c r="I150" s="813"/>
      <c r="J150" s="813"/>
      <c r="K150" s="813"/>
      <c r="L150" s="813"/>
      <c r="M150" s="813"/>
    </row>
    <row r="151" spans="5:13" x14ac:dyDescent="0.2">
      <c r="E151" s="813"/>
      <c r="F151" s="813"/>
      <c r="G151" s="813"/>
      <c r="H151" s="813"/>
      <c r="I151" s="813"/>
      <c r="J151" s="813"/>
      <c r="K151" s="813"/>
      <c r="L151" s="813"/>
      <c r="M151" s="813"/>
    </row>
    <row r="152" spans="5:13" x14ac:dyDescent="0.2">
      <c r="E152" s="813"/>
      <c r="F152" s="813"/>
      <c r="G152" s="813"/>
      <c r="H152" s="813"/>
      <c r="I152" s="813"/>
      <c r="J152" s="813"/>
      <c r="K152" s="813"/>
      <c r="L152" s="813"/>
      <c r="M152" s="813"/>
    </row>
    <row r="153" spans="5:13" x14ac:dyDescent="0.2">
      <c r="E153" s="813"/>
      <c r="F153" s="813"/>
      <c r="G153" s="813"/>
      <c r="H153" s="813"/>
      <c r="I153" s="813"/>
      <c r="J153" s="813"/>
      <c r="K153" s="813"/>
      <c r="L153" s="813"/>
      <c r="M153" s="813"/>
    </row>
    <row r="154" spans="5:13" x14ac:dyDescent="0.2">
      <c r="E154" s="813"/>
      <c r="F154" s="813"/>
      <c r="G154" s="813"/>
      <c r="H154" s="813"/>
      <c r="I154" s="813"/>
      <c r="J154" s="813"/>
      <c r="K154" s="813"/>
      <c r="L154" s="813"/>
      <c r="M154" s="813"/>
    </row>
  </sheetData>
  <mergeCells count="11">
    <mergeCell ref="E57:M57"/>
    <mergeCell ref="E2:M2"/>
    <mergeCell ref="F3:M3"/>
    <mergeCell ref="E9:M9"/>
    <mergeCell ref="E22:M22"/>
    <mergeCell ref="E31:M31"/>
    <mergeCell ref="B4:B6"/>
    <mergeCell ref="F4:M4"/>
    <mergeCell ref="E40:M40"/>
    <mergeCell ref="E49:M49"/>
    <mergeCell ref="B39:B40"/>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rintOptions gridLines="1"/>
  <pageMargins left="0.25" right="0.25" top="0.25" bottom="0.75" header="0.5" footer="0.5"/>
  <pageSetup scale="65" orientation="portrait" horizontalDpi="300" verticalDpi="300" r:id="rId1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208"/>
  <sheetViews>
    <sheetView zoomScale="50" zoomScaleNormal="50" workbookViewId="0">
      <selection sqref="A1:C1048576"/>
    </sheetView>
  </sheetViews>
  <sheetFormatPr defaultColWidth="8.85546875" defaultRowHeight="12.75" x14ac:dyDescent="0.2"/>
  <cols>
    <col min="1" max="1" width="1.42578125" style="1155" customWidth="1"/>
    <col min="2" max="2" width="13.5703125" style="1155" customWidth="1"/>
    <col min="3" max="3" width="1.42578125" style="1155" customWidth="1"/>
    <col min="4" max="5" width="1.42578125" customWidth="1"/>
    <col min="6" max="6" width="3.42578125" customWidth="1"/>
    <col min="7" max="7" width="5.140625" customWidth="1"/>
    <col min="8" max="8" width="10" customWidth="1"/>
    <col min="9" max="9" width="104.7109375" customWidth="1"/>
    <col min="10" max="10" width="4.42578125" customWidth="1"/>
    <col min="11" max="11" width="15.140625" customWidth="1"/>
    <col min="12" max="12" width="7.7109375" customWidth="1"/>
    <col min="13" max="13" width="10.7109375" customWidth="1"/>
  </cols>
  <sheetData>
    <row r="1" spans="1:14" ht="15.75" x14ac:dyDescent="0.2">
      <c r="A1" s="1249"/>
      <c r="B1" s="1250" t="s">
        <v>726</v>
      </c>
      <c r="C1" s="1251"/>
      <c r="E1" s="1124"/>
      <c r="F1" s="1124"/>
      <c r="G1" s="1124"/>
      <c r="H1" s="1124"/>
      <c r="I1" s="1124"/>
      <c r="J1" s="1124"/>
      <c r="K1" s="1124"/>
      <c r="L1" s="1124"/>
      <c r="M1" s="1125"/>
    </row>
    <row r="2" spans="1:14" ht="18.75" thickBot="1" x14ac:dyDescent="0.25">
      <c r="A2" s="599"/>
      <c r="B2" s="835"/>
      <c r="C2" s="53"/>
      <c r="E2" s="1126"/>
      <c r="F2" s="1650" t="s">
        <v>447</v>
      </c>
      <c r="G2" s="1650"/>
      <c r="H2" s="1650"/>
      <c r="I2" s="1650"/>
      <c r="J2" s="1650"/>
      <c r="K2" s="1650"/>
      <c r="L2" s="1650"/>
      <c r="M2" s="1650"/>
      <c r="N2" s="1650"/>
    </row>
    <row r="3" spans="1:14" ht="18.75" thickBot="1" x14ac:dyDescent="0.25">
      <c r="A3" s="599"/>
      <c r="B3" s="369" t="str">
        <f>Title!B3</f>
        <v>Interim</v>
      </c>
      <c r="C3" s="53"/>
      <c r="E3" s="383"/>
      <c r="F3" s="1614"/>
      <c r="G3" s="1614"/>
      <c r="H3" s="1614"/>
      <c r="I3" s="1614"/>
      <c r="J3" s="1614"/>
      <c r="K3" s="1614"/>
      <c r="L3" s="1614"/>
      <c r="M3" s="1614"/>
    </row>
    <row r="4" spans="1:14" ht="15.6" customHeight="1" x14ac:dyDescent="0.2">
      <c r="A4" s="599"/>
      <c r="B4" s="1270" t="str">
        <f>Title!B4</f>
        <v>R6</v>
      </c>
      <c r="C4" s="53"/>
      <c r="E4" s="384"/>
      <c r="F4" s="1615" t="s">
        <v>448</v>
      </c>
      <c r="G4" s="1615"/>
      <c r="H4" s="1615"/>
      <c r="I4" s="1615"/>
      <c r="J4" s="1615"/>
      <c r="K4" s="1615"/>
      <c r="L4" s="1615"/>
      <c r="M4" s="1615"/>
    </row>
    <row r="5" spans="1:14" ht="15.75" x14ac:dyDescent="0.2">
      <c r="A5" s="599"/>
      <c r="B5" s="1271"/>
      <c r="C5" s="53"/>
      <c r="E5" s="694"/>
      <c r="F5" s="1110" t="s">
        <v>6</v>
      </c>
      <c r="G5" s="1156" t="s">
        <v>679</v>
      </c>
      <c r="H5" s="696"/>
      <c r="I5" s="696"/>
      <c r="J5" s="696"/>
      <c r="K5" s="696"/>
      <c r="L5" s="696"/>
      <c r="M5" s="697"/>
    </row>
    <row r="6" spans="1:14" ht="16.5" thickBot="1" x14ac:dyDescent="0.25">
      <c r="A6" s="599"/>
      <c r="B6" s="1272"/>
      <c r="C6" s="53"/>
      <c r="E6" s="694"/>
      <c r="F6" s="1110" t="s">
        <v>6</v>
      </c>
      <c r="G6" s="1156" t="s">
        <v>680</v>
      </c>
      <c r="H6" s="696"/>
      <c r="I6" s="696"/>
      <c r="J6" s="696"/>
      <c r="K6" s="696"/>
      <c r="L6" s="696"/>
      <c r="M6" s="697"/>
    </row>
    <row r="7" spans="1:14" ht="16.5" thickBot="1" x14ac:dyDescent="0.25">
      <c r="A7" s="599"/>
      <c r="B7" s="54"/>
      <c r="C7" s="537"/>
      <c r="E7" s="694"/>
      <c r="F7" s="1110"/>
      <c r="G7" s="1087"/>
      <c r="H7" s="696"/>
      <c r="I7" s="696"/>
      <c r="J7" s="696"/>
      <c r="K7" s="696"/>
      <c r="L7" s="696"/>
      <c r="M7" s="697"/>
    </row>
    <row r="8" spans="1:14" ht="20.25" x14ac:dyDescent="0.2">
      <c r="A8" s="599"/>
      <c r="B8" s="937" t="s">
        <v>96</v>
      </c>
      <c r="C8" s="496"/>
      <c r="E8" s="698"/>
      <c r="F8" s="698"/>
      <c r="G8" s="698"/>
      <c r="H8" s="698"/>
      <c r="I8" s="698"/>
      <c r="J8" s="698"/>
      <c r="K8" s="699"/>
      <c r="L8" s="698"/>
      <c r="M8" s="700"/>
    </row>
    <row r="9" spans="1:14" ht="18" x14ac:dyDescent="0.2">
      <c r="A9" s="599"/>
      <c r="B9" s="658" t="s">
        <v>123</v>
      </c>
      <c r="C9" s="496"/>
      <c r="E9" s="1242"/>
      <c r="F9" s="1616" t="s">
        <v>681</v>
      </c>
      <c r="G9" s="1616"/>
      <c r="H9" s="1616"/>
      <c r="I9" s="1616"/>
      <c r="J9" s="1616"/>
      <c r="K9" s="1616"/>
      <c r="L9" s="1616"/>
      <c r="M9" s="1616"/>
      <c r="N9" s="1616"/>
    </row>
    <row r="10" spans="1:14" ht="18" x14ac:dyDescent="0.2">
      <c r="A10" s="599"/>
      <c r="B10" s="659"/>
      <c r="C10" s="660"/>
      <c r="E10" s="1243"/>
      <c r="F10" s="702"/>
      <c r="G10" s="703"/>
      <c r="H10" s="703"/>
      <c r="I10" s="703"/>
      <c r="J10" s="703"/>
      <c r="K10" s="703"/>
      <c r="L10" s="703"/>
      <c r="M10" s="704"/>
    </row>
    <row r="11" spans="1:14" ht="15.75" x14ac:dyDescent="0.2">
      <c r="A11" s="599"/>
      <c r="B11" s="661" t="s">
        <v>375</v>
      </c>
      <c r="C11" s="496"/>
      <c r="E11" s="1112"/>
      <c r="F11" s="1112"/>
      <c r="G11" s="705">
        <v>1</v>
      </c>
      <c r="H11" s="1197" t="s">
        <v>0</v>
      </c>
      <c r="I11" s="1198" t="s">
        <v>505</v>
      </c>
      <c r="J11" s="1198" t="s">
        <v>165</v>
      </c>
      <c r="K11" s="1198" t="s">
        <v>682</v>
      </c>
      <c r="L11" s="1199">
        <v>1</v>
      </c>
      <c r="M11" s="1200">
        <v>0.33333333333333331</v>
      </c>
    </row>
    <row r="12" spans="1:14" ht="15.75" x14ac:dyDescent="0.2">
      <c r="A12" s="52"/>
      <c r="B12" s="662" t="s">
        <v>376</v>
      </c>
      <c r="C12" s="53"/>
      <c r="E12" s="1113"/>
      <c r="F12" s="1113"/>
      <c r="G12" s="706">
        <v>2</v>
      </c>
      <c r="H12" s="1201" t="s">
        <v>0</v>
      </c>
      <c r="I12" s="1202" t="s">
        <v>266</v>
      </c>
      <c r="J12" s="1202" t="s">
        <v>165</v>
      </c>
      <c r="K12" s="1202" t="s">
        <v>682</v>
      </c>
      <c r="L12" s="1203">
        <v>4</v>
      </c>
      <c r="M12" s="1204">
        <f t="shared" ref="M12:M17" si="0">M11+TIME(0,L11,0)</f>
        <v>0.33402777777777776</v>
      </c>
    </row>
    <row r="13" spans="1:14" ht="15.75" x14ac:dyDescent="0.2">
      <c r="A13" s="599"/>
      <c r="B13" s="663" t="s">
        <v>149</v>
      </c>
      <c r="C13" s="496"/>
      <c r="E13" s="721"/>
      <c r="F13" s="721"/>
      <c r="G13" s="707">
        <v>3</v>
      </c>
      <c r="H13" s="1106" t="s">
        <v>548</v>
      </c>
      <c r="I13" s="155" t="s">
        <v>506</v>
      </c>
      <c r="J13" s="1106" t="s">
        <v>165</v>
      </c>
      <c r="K13" s="1106" t="s">
        <v>683</v>
      </c>
      <c r="L13" s="1208">
        <v>15</v>
      </c>
      <c r="M13" s="1209">
        <f t="shared" si="0"/>
        <v>0.33680555555555552</v>
      </c>
    </row>
    <row r="14" spans="1:14" ht="15.75" x14ac:dyDescent="0.2">
      <c r="A14" s="52"/>
      <c r="B14" s="664" t="s">
        <v>246</v>
      </c>
      <c r="C14" s="496"/>
      <c r="E14" s="1113"/>
      <c r="F14" s="1113"/>
      <c r="G14" s="706">
        <v>4</v>
      </c>
      <c r="H14" s="1202" t="s">
        <v>550</v>
      </c>
      <c r="I14" s="736" t="s">
        <v>684</v>
      </c>
      <c r="J14" s="744" t="s">
        <v>165</v>
      </c>
      <c r="K14" s="744" t="s">
        <v>683</v>
      </c>
      <c r="L14" s="1203">
        <v>15</v>
      </c>
      <c r="M14" s="1204">
        <f t="shared" si="0"/>
        <v>0.34722222222222221</v>
      </c>
    </row>
    <row r="15" spans="1:14" ht="15.75" x14ac:dyDescent="0.2">
      <c r="A15" s="52"/>
      <c r="B15" s="497" t="s">
        <v>273</v>
      </c>
      <c r="C15" s="496"/>
      <c r="E15" s="721"/>
      <c r="F15" s="721"/>
      <c r="G15" s="1215">
        <v>5</v>
      </c>
      <c r="H15" s="1198" t="s">
        <v>550</v>
      </c>
      <c r="I15" s="737" t="s">
        <v>685</v>
      </c>
      <c r="J15" s="1198" t="s">
        <v>302</v>
      </c>
      <c r="K15" s="628" t="s">
        <v>683</v>
      </c>
      <c r="L15" s="1208">
        <v>15</v>
      </c>
      <c r="M15" s="1209">
        <f t="shared" si="0"/>
        <v>0.3576388888888889</v>
      </c>
    </row>
    <row r="16" spans="1:14" ht="15.75" x14ac:dyDescent="0.2">
      <c r="A16" s="52"/>
      <c r="B16" s="498" t="s">
        <v>334</v>
      </c>
      <c r="C16" s="499"/>
      <c r="E16" s="1113"/>
      <c r="F16" s="1113"/>
      <c r="G16" s="386">
        <v>6</v>
      </c>
      <c r="H16" s="1202" t="s">
        <v>550</v>
      </c>
      <c r="I16" s="839" t="s">
        <v>508</v>
      </c>
      <c r="J16" s="744" t="s">
        <v>165</v>
      </c>
      <c r="K16" s="744" t="s">
        <v>683</v>
      </c>
      <c r="L16" s="1203">
        <v>70</v>
      </c>
      <c r="M16" s="1204">
        <f t="shared" si="0"/>
        <v>0.36805555555555558</v>
      </c>
    </row>
    <row r="17" spans="1:56" ht="15.75" x14ac:dyDescent="0.2">
      <c r="A17" s="52"/>
      <c r="B17" s="54"/>
      <c r="C17" s="458"/>
      <c r="E17" s="721"/>
      <c r="F17" s="721"/>
      <c r="G17" s="1214">
        <v>7</v>
      </c>
      <c r="H17" s="1207" t="s">
        <v>686</v>
      </c>
      <c r="I17" s="1207" t="s">
        <v>687</v>
      </c>
      <c r="J17" s="734" t="s">
        <v>165</v>
      </c>
      <c r="K17" s="734" t="s">
        <v>683</v>
      </c>
      <c r="L17" s="1208">
        <v>0</v>
      </c>
      <c r="M17" s="1209">
        <f t="shared" si="0"/>
        <v>0.41666666666666669</v>
      </c>
    </row>
    <row r="18" spans="1:56" ht="15.75" x14ac:dyDescent="0.2">
      <c r="A18" s="52"/>
      <c r="B18" s="54"/>
      <c r="C18" s="53"/>
      <c r="E18" s="1113"/>
      <c r="F18" s="1113"/>
      <c r="G18" s="386" t="s">
        <v>688</v>
      </c>
      <c r="H18" s="1202"/>
      <c r="I18" s="1202" t="s">
        <v>688</v>
      </c>
      <c r="J18" s="744" t="s">
        <v>165</v>
      </c>
      <c r="K18" s="744" t="s">
        <v>688</v>
      </c>
      <c r="L18" s="1203">
        <v>0</v>
      </c>
      <c r="M18" s="1204" t="s">
        <v>688</v>
      </c>
    </row>
    <row r="19" spans="1:56" ht="15.75" x14ac:dyDescent="0.2">
      <c r="A19" s="599"/>
      <c r="B19" s="897" t="s">
        <v>377</v>
      </c>
      <c r="C19" s="496"/>
      <c r="E19" s="1112"/>
      <c r="F19" s="1112"/>
      <c r="G19" s="546" t="s">
        <v>688</v>
      </c>
      <c r="H19" s="1198" t="s">
        <v>688</v>
      </c>
      <c r="I19" s="1198" t="s">
        <v>688</v>
      </c>
      <c r="J19" s="1198"/>
      <c r="K19" s="1198"/>
      <c r="L19" s="1199">
        <v>0</v>
      </c>
      <c r="M19" s="1209" t="s">
        <v>688</v>
      </c>
    </row>
    <row r="20" spans="1:56" ht="15.75" x14ac:dyDescent="0.2">
      <c r="A20" s="52"/>
      <c r="B20" s="662" t="s">
        <v>378</v>
      </c>
      <c r="C20" s="53"/>
      <c r="E20" s="758"/>
      <c r="F20" s="758"/>
      <c r="G20" s="706"/>
      <c r="H20" s="1202"/>
      <c r="I20" s="1202"/>
      <c r="J20" s="1244"/>
      <c r="K20" s="760"/>
      <c r="L20" s="1203" t="s">
        <v>688</v>
      </c>
      <c r="M20" s="1204" t="s">
        <v>688</v>
      </c>
    </row>
    <row r="21" spans="1:56" ht="15.75" x14ac:dyDescent="0.2">
      <c r="A21" s="599"/>
      <c r="B21" s="938" t="s">
        <v>413</v>
      </c>
      <c r="C21" s="496"/>
      <c r="E21" s="397"/>
      <c r="F21" s="397"/>
      <c r="G21" s="542"/>
      <c r="H21" s="543"/>
      <c r="I21" s="406"/>
      <c r="J21" s="543"/>
      <c r="K21" s="543"/>
      <c r="L21" s="544"/>
      <c r="M21" s="545"/>
    </row>
    <row r="22" spans="1:56" ht="18" x14ac:dyDescent="0.25">
      <c r="A22" s="52"/>
      <c r="B22" s="898" t="s">
        <v>333</v>
      </c>
      <c r="C22" s="496"/>
      <c r="E22" s="397"/>
      <c r="F22" s="1647" t="s">
        <v>689</v>
      </c>
      <c r="G22" s="1647"/>
      <c r="H22" s="1647"/>
      <c r="I22" s="1647"/>
      <c r="J22" s="1647"/>
      <c r="K22" s="1647"/>
      <c r="L22" s="1647"/>
      <c r="M22" s="1647"/>
    </row>
    <row r="23" spans="1:56" ht="15.75" x14ac:dyDescent="0.25">
      <c r="A23" s="52"/>
      <c r="B23" s="939" t="s">
        <v>523</v>
      </c>
      <c r="C23" s="496"/>
      <c r="E23" s="1113"/>
      <c r="F23" s="1113"/>
      <c r="G23" s="712"/>
      <c r="H23" s="713"/>
      <c r="I23" s="761"/>
      <c r="J23" s="713"/>
      <c r="K23" s="713"/>
      <c r="L23" s="714"/>
      <c r="M23" s="715"/>
    </row>
    <row r="24" spans="1:56" s="385" customFormat="1" ht="15.75" x14ac:dyDescent="0.25">
      <c r="A24" s="52"/>
      <c r="B24" s="899" t="s">
        <v>349</v>
      </c>
      <c r="C24" s="496"/>
      <c r="D24" s="59"/>
      <c r="E24" s="1112"/>
      <c r="F24" s="1112"/>
      <c r="G24" s="705">
        <v>8</v>
      </c>
      <c r="H24" s="734" t="s">
        <v>0</v>
      </c>
      <c r="I24" s="735" t="s">
        <v>690</v>
      </c>
      <c r="J24" s="1106" t="s">
        <v>165</v>
      </c>
      <c r="K24" s="1106" t="s">
        <v>1</v>
      </c>
      <c r="L24" s="1199">
        <v>1</v>
      </c>
      <c r="M24" s="1200">
        <v>0.5625</v>
      </c>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x14ac:dyDescent="0.2">
      <c r="A25" s="52"/>
      <c r="B25" s="940" t="s">
        <v>17</v>
      </c>
      <c r="C25" s="496"/>
      <c r="D25" s="59"/>
      <c r="E25" s="1113"/>
      <c r="F25" s="1113"/>
      <c r="G25" s="706">
        <f>G24+1</f>
        <v>9</v>
      </c>
      <c r="H25" s="744" t="s">
        <v>0</v>
      </c>
      <c r="I25" s="736" t="s">
        <v>266</v>
      </c>
      <c r="J25" s="744" t="s">
        <v>165</v>
      </c>
      <c r="K25" s="744" t="s">
        <v>1</v>
      </c>
      <c r="L25" s="1203">
        <v>4</v>
      </c>
      <c r="M25" s="1204">
        <f>M24+TIME(0,L24,0)</f>
        <v>0.56319444444444444</v>
      </c>
    </row>
    <row r="26" spans="1:56" ht="15.75" x14ac:dyDescent="0.2">
      <c r="A26" s="52"/>
      <c r="B26" s="941" t="s">
        <v>16</v>
      </c>
      <c r="C26" s="496"/>
      <c r="D26" s="59"/>
      <c r="E26" s="1112"/>
      <c r="F26" s="1112"/>
      <c r="G26" s="589">
        <f>G25+1</f>
        <v>10</v>
      </c>
      <c r="H26" s="1106" t="s">
        <v>2</v>
      </c>
      <c r="I26" s="737" t="s">
        <v>3</v>
      </c>
      <c r="J26" s="1106" t="s">
        <v>165</v>
      </c>
      <c r="K26" s="1106" t="s">
        <v>4</v>
      </c>
      <c r="L26" s="1199">
        <v>10</v>
      </c>
      <c r="M26" s="1200">
        <f>M25+TIME(0,L25,0)</f>
        <v>0.56597222222222221</v>
      </c>
    </row>
    <row r="27" spans="1:56" ht="15.75" x14ac:dyDescent="0.2">
      <c r="A27" s="52"/>
      <c r="B27" s="942" t="s">
        <v>478</v>
      </c>
      <c r="C27" s="496"/>
      <c r="D27" s="59"/>
      <c r="E27" s="1113"/>
      <c r="F27" s="1113"/>
      <c r="G27" s="706">
        <f>G26+1</f>
        <v>11</v>
      </c>
      <c r="H27" s="1202" t="s">
        <v>5</v>
      </c>
      <c r="I27" s="1202" t="s">
        <v>691</v>
      </c>
      <c r="J27" s="1202" t="s">
        <v>165</v>
      </c>
      <c r="K27" s="1202" t="s">
        <v>4</v>
      </c>
      <c r="L27" s="1203">
        <v>105</v>
      </c>
      <c r="M27" s="1204">
        <f>M26+TIME(0,L26,0)</f>
        <v>0.57291666666666663</v>
      </c>
    </row>
    <row r="28" spans="1:56" ht="15.75" x14ac:dyDescent="0.2">
      <c r="A28" s="52"/>
      <c r="B28" s="1146" t="s">
        <v>524</v>
      </c>
      <c r="C28" s="53"/>
      <c r="D28" s="59"/>
      <c r="E28" s="1112"/>
      <c r="F28" s="1112"/>
      <c r="G28" s="589">
        <f>G27+1</f>
        <v>12</v>
      </c>
      <c r="H28" s="1198" t="s">
        <v>5</v>
      </c>
      <c r="I28" s="1198" t="s">
        <v>692</v>
      </c>
      <c r="J28" s="1198" t="s">
        <v>302</v>
      </c>
      <c r="K28" s="628" t="s">
        <v>4</v>
      </c>
      <c r="L28" s="1199">
        <v>0</v>
      </c>
      <c r="M28" s="1200">
        <f>M27+TIME(0,L27,0)</f>
        <v>0.64583333333333326</v>
      </c>
    </row>
    <row r="29" spans="1:56" ht="15.75" x14ac:dyDescent="0.2">
      <c r="A29" s="599"/>
      <c r="B29" s="945" t="s">
        <v>525</v>
      </c>
      <c r="C29" s="496"/>
      <c r="E29" s="1113"/>
      <c r="F29" s="1113"/>
      <c r="G29" s="1213">
        <v>13</v>
      </c>
      <c r="H29" s="1202" t="s">
        <v>5</v>
      </c>
      <c r="I29" s="1202" t="s">
        <v>35</v>
      </c>
      <c r="J29" s="1202" t="s">
        <v>165</v>
      </c>
      <c r="K29" s="453" t="s">
        <v>4</v>
      </c>
      <c r="L29" s="1203">
        <v>0</v>
      </c>
      <c r="M29" s="1204">
        <f>M28+TIME(0,L28,0)</f>
        <v>0.64583333333333326</v>
      </c>
    </row>
    <row r="30" spans="1:56" ht="15.75" x14ac:dyDescent="0.2">
      <c r="A30" s="52"/>
      <c r="B30" s="54"/>
      <c r="C30" s="496"/>
      <c r="E30" s="1112"/>
      <c r="F30" s="1112"/>
      <c r="G30" s="705"/>
      <c r="H30" s="1198" t="s">
        <v>0</v>
      </c>
      <c r="I30" s="388" t="s">
        <v>549</v>
      </c>
      <c r="J30" s="1198" t="s">
        <v>165</v>
      </c>
      <c r="K30" s="1198" t="s">
        <v>4</v>
      </c>
      <c r="L30" s="1199"/>
      <c r="M30" s="1200"/>
    </row>
    <row r="31" spans="1:56" ht="18" x14ac:dyDescent="0.2">
      <c r="A31" s="52"/>
      <c r="B31" s="54"/>
      <c r="C31" s="496"/>
      <c r="E31" s="758"/>
      <c r="F31" s="758"/>
      <c r="G31" s="547"/>
      <c r="H31" s="758"/>
      <c r="I31" s="758"/>
      <c r="J31" s="758"/>
      <c r="K31" s="758"/>
      <c r="L31" s="758"/>
      <c r="M31" s="548"/>
    </row>
    <row r="32" spans="1:56" ht="15.75" x14ac:dyDescent="0.2">
      <c r="A32" s="52"/>
      <c r="B32" s="54"/>
      <c r="C32" s="53"/>
      <c r="E32" s="397"/>
      <c r="F32" s="397"/>
      <c r="G32" s="542"/>
      <c r="H32" s="543"/>
      <c r="I32" s="406"/>
      <c r="J32" s="543"/>
      <c r="K32" s="543"/>
      <c r="L32" s="544"/>
      <c r="M32" s="545"/>
    </row>
    <row r="33" spans="1:13" ht="18" x14ac:dyDescent="0.2">
      <c r="A33" s="52"/>
      <c r="B33" s="661" t="s">
        <v>379</v>
      </c>
      <c r="C33" s="53"/>
      <c r="E33" s="397"/>
      <c r="F33" s="1647" t="s">
        <v>693</v>
      </c>
      <c r="G33" s="1647"/>
      <c r="H33" s="1647"/>
      <c r="I33" s="1647"/>
      <c r="J33" s="1647"/>
      <c r="K33" s="1647"/>
      <c r="L33" s="1647"/>
      <c r="M33" s="1647"/>
    </row>
    <row r="34" spans="1:13" ht="15.75" x14ac:dyDescent="0.2">
      <c r="A34" s="52"/>
      <c r="B34" s="662" t="s">
        <v>380</v>
      </c>
      <c r="C34" s="53"/>
      <c r="E34" s="1113"/>
      <c r="F34" s="1113"/>
      <c r="G34" s="712"/>
      <c r="H34" s="713"/>
      <c r="I34" s="761"/>
      <c r="J34" s="713"/>
      <c r="K34" s="713"/>
      <c r="L34" s="714"/>
      <c r="M34" s="715"/>
    </row>
    <row r="35" spans="1:13" ht="15.75" x14ac:dyDescent="0.2">
      <c r="A35" s="52"/>
      <c r="B35" s="54"/>
      <c r="C35" s="53"/>
      <c r="E35" s="1112"/>
      <c r="F35" s="1112"/>
      <c r="G35" s="705">
        <v>14</v>
      </c>
      <c r="H35" s="734" t="s">
        <v>0</v>
      </c>
      <c r="I35" s="735" t="s">
        <v>690</v>
      </c>
      <c r="J35" s="1106" t="s">
        <v>165</v>
      </c>
      <c r="K35" s="1106" t="s">
        <v>1</v>
      </c>
      <c r="L35" s="1199">
        <v>1</v>
      </c>
      <c r="M35" s="1200">
        <v>0.4375</v>
      </c>
    </row>
    <row r="36" spans="1:13" ht="30" customHeight="1" x14ac:dyDescent="0.2">
      <c r="A36" s="599"/>
      <c r="B36" s="54"/>
      <c r="C36" s="496"/>
      <c r="D36" s="135"/>
      <c r="E36" s="1113"/>
      <c r="F36" s="1113"/>
      <c r="G36" s="706">
        <f>G35+1</f>
        <v>15</v>
      </c>
      <c r="H36" s="744" t="s">
        <v>0</v>
      </c>
      <c r="I36" s="736" t="s">
        <v>266</v>
      </c>
      <c r="J36" s="744" t="s">
        <v>165</v>
      </c>
      <c r="K36" s="744" t="s">
        <v>1</v>
      </c>
      <c r="L36" s="1203">
        <v>4</v>
      </c>
      <c r="M36" s="1204">
        <f t="shared" ref="M36:M41" si="1">M35+TIME(0,L35,0)</f>
        <v>0.43819444444444444</v>
      </c>
    </row>
    <row r="37" spans="1:13" ht="15.75" x14ac:dyDescent="0.2">
      <c r="A37" s="52"/>
      <c r="B37" s="54"/>
      <c r="C37" s="53"/>
      <c r="E37" s="1112"/>
      <c r="F37" s="1112"/>
      <c r="G37" s="705">
        <v>15</v>
      </c>
      <c r="H37" s="1106" t="s">
        <v>507</v>
      </c>
      <c r="I37" s="737" t="s">
        <v>3</v>
      </c>
      <c r="J37" s="1106" t="s">
        <v>165</v>
      </c>
      <c r="K37" s="1106" t="s">
        <v>4</v>
      </c>
      <c r="L37" s="1199">
        <v>10</v>
      </c>
      <c r="M37" s="1200">
        <f t="shared" si="1"/>
        <v>0.44097222222222221</v>
      </c>
    </row>
    <row r="38" spans="1:13" ht="15.75" x14ac:dyDescent="0.2">
      <c r="A38" s="52"/>
      <c r="B38" s="54"/>
      <c r="C38" s="496"/>
      <c r="E38" s="1113"/>
      <c r="F38" s="1113"/>
      <c r="G38" s="706">
        <f>G37+1</f>
        <v>16</v>
      </c>
      <c r="H38" s="1202" t="s">
        <v>550</v>
      </c>
      <c r="I38" s="1202" t="s">
        <v>35</v>
      </c>
      <c r="J38" s="1202" t="s">
        <v>6</v>
      </c>
      <c r="K38" s="1202" t="s">
        <v>4</v>
      </c>
      <c r="L38" s="1203">
        <v>105</v>
      </c>
      <c r="M38" s="1204">
        <f t="shared" si="1"/>
        <v>0.44791666666666663</v>
      </c>
    </row>
    <row r="39" spans="1:13" ht="15.75" customHeight="1" x14ac:dyDescent="0.2">
      <c r="A39" s="52"/>
      <c r="B39" s="1268" t="s">
        <v>393</v>
      </c>
      <c r="C39" s="496"/>
      <c r="E39" s="1112"/>
      <c r="F39" s="1112"/>
      <c r="G39" s="705">
        <v>17</v>
      </c>
      <c r="H39" s="1198" t="s">
        <v>0</v>
      </c>
      <c r="I39" s="1198" t="s">
        <v>694</v>
      </c>
      <c r="J39" s="1198" t="s">
        <v>302</v>
      </c>
      <c r="K39" s="628" t="s">
        <v>4</v>
      </c>
      <c r="L39" s="1199">
        <v>0</v>
      </c>
      <c r="M39" s="1200">
        <f t="shared" si="1"/>
        <v>0.52083333333333326</v>
      </c>
    </row>
    <row r="40" spans="1:13" ht="15.75" x14ac:dyDescent="0.2">
      <c r="A40" s="54"/>
      <c r="B40" s="1269"/>
      <c r="C40" s="54"/>
      <c r="E40" s="1113"/>
      <c r="F40" s="1113"/>
      <c r="G40" s="1213" t="s">
        <v>688</v>
      </c>
      <c r="H40" s="1202" t="s">
        <v>688</v>
      </c>
      <c r="I40" s="1202" t="s">
        <v>688</v>
      </c>
      <c r="J40" s="1202" t="s">
        <v>688</v>
      </c>
      <c r="K40" s="453" t="s">
        <v>688</v>
      </c>
      <c r="L40" s="1203">
        <v>0</v>
      </c>
      <c r="M40" s="1204">
        <f t="shared" si="1"/>
        <v>0.52083333333333326</v>
      </c>
    </row>
    <row r="41" spans="1:13" ht="18" x14ac:dyDescent="0.2">
      <c r="A41" s="54"/>
      <c r="B41" s="820" t="s">
        <v>390</v>
      </c>
      <c r="C41" s="54"/>
      <c r="E41" s="1112"/>
      <c r="F41" s="1112"/>
      <c r="G41" s="705" t="s">
        <v>688</v>
      </c>
      <c r="H41" s="1198" t="s">
        <v>688</v>
      </c>
      <c r="I41" s="388" t="s">
        <v>688</v>
      </c>
      <c r="J41" s="1198" t="s">
        <v>688</v>
      </c>
      <c r="K41" s="1198" t="s">
        <v>688</v>
      </c>
      <c r="L41" s="1199">
        <v>0</v>
      </c>
      <c r="M41" s="1200">
        <f t="shared" si="1"/>
        <v>0.52083333333333326</v>
      </c>
    </row>
    <row r="42" spans="1:13" ht="18" x14ac:dyDescent="0.2">
      <c r="A42" s="54"/>
      <c r="B42" s="948" t="s">
        <v>348</v>
      </c>
      <c r="C42" s="54"/>
      <c r="E42" s="758"/>
      <c r="F42" s="758"/>
      <c r="G42" s="547"/>
      <c r="H42" s="758"/>
      <c r="I42" s="758"/>
      <c r="J42" s="758"/>
      <c r="K42" s="758"/>
      <c r="L42" s="758"/>
      <c r="M42" s="548"/>
    </row>
    <row r="43" spans="1:13" ht="16.5" thickBot="1" x14ac:dyDescent="0.25">
      <c r="A43" s="54"/>
      <c r="B43" s="54"/>
      <c r="C43" s="54"/>
      <c r="E43" s="397"/>
      <c r="F43" s="397"/>
      <c r="G43" s="542"/>
      <c r="H43" s="543"/>
      <c r="I43" s="406"/>
      <c r="J43" s="543"/>
      <c r="K43" s="543"/>
      <c r="L43" s="544"/>
      <c r="M43" s="545"/>
    </row>
    <row r="44" spans="1:13" ht="18" x14ac:dyDescent="0.2">
      <c r="A44" s="52"/>
      <c r="B44" s="587" t="s">
        <v>289</v>
      </c>
      <c r="C44" s="53"/>
      <c r="E44" s="397"/>
      <c r="F44" s="1647" t="s">
        <v>695</v>
      </c>
      <c r="G44" s="1647"/>
      <c r="H44" s="1647"/>
      <c r="I44" s="1647"/>
      <c r="J44" s="1647"/>
      <c r="K44" s="1647"/>
      <c r="L44" s="1647"/>
      <c r="M44" s="1647"/>
    </row>
    <row r="45" spans="1:13" ht="15.75" x14ac:dyDescent="0.2">
      <c r="A45" s="52"/>
      <c r="B45" s="588" t="s">
        <v>253</v>
      </c>
      <c r="C45" s="53"/>
      <c r="E45" s="1113"/>
      <c r="F45" s="1113"/>
      <c r="G45" s="712"/>
      <c r="H45" s="713"/>
      <c r="I45" s="761"/>
      <c r="J45" s="713"/>
      <c r="K45" s="713"/>
      <c r="L45" s="714"/>
      <c r="M45" s="715"/>
    </row>
    <row r="46" spans="1:13" ht="15.75" x14ac:dyDescent="0.2">
      <c r="A46" s="52"/>
      <c r="B46" s="501" t="s">
        <v>240</v>
      </c>
      <c r="C46" s="500"/>
      <c r="E46" s="1112"/>
      <c r="F46" s="1112"/>
      <c r="G46" s="705">
        <v>18</v>
      </c>
      <c r="H46" s="734" t="s">
        <v>0</v>
      </c>
      <c r="I46" s="735" t="s">
        <v>551</v>
      </c>
      <c r="J46" s="1106" t="s">
        <v>165</v>
      </c>
      <c r="K46" s="1106" t="s">
        <v>1</v>
      </c>
      <c r="L46" s="1199">
        <v>1</v>
      </c>
      <c r="M46" s="1200">
        <v>0.66666666666666663</v>
      </c>
    </row>
    <row r="47" spans="1:13" ht="26.25" customHeight="1" x14ac:dyDescent="0.2">
      <c r="A47" s="52"/>
      <c r="B47" s="502" t="s">
        <v>97</v>
      </c>
      <c r="C47" s="500"/>
      <c r="E47" s="1113"/>
      <c r="F47" s="1113"/>
      <c r="G47" s="706">
        <f>G46+1</f>
        <v>19</v>
      </c>
      <c r="H47" s="744" t="s">
        <v>0</v>
      </c>
      <c r="I47" s="736" t="s">
        <v>266</v>
      </c>
      <c r="J47" s="744" t="s">
        <v>165</v>
      </c>
      <c r="K47" s="744" t="s">
        <v>1</v>
      </c>
      <c r="L47" s="1203">
        <v>4</v>
      </c>
      <c r="M47" s="1204">
        <f t="shared" ref="M47:M52" si="2">M46+TIME(0,L46,0)</f>
        <v>0.66736111111111107</v>
      </c>
    </row>
    <row r="48" spans="1:13" ht="15.75" x14ac:dyDescent="0.2">
      <c r="A48" s="52"/>
      <c r="B48" s="503" t="s">
        <v>98</v>
      </c>
      <c r="C48" s="500"/>
      <c r="E48" s="1112"/>
      <c r="F48" s="1112"/>
      <c r="G48" s="546">
        <f>G47+1</f>
        <v>20</v>
      </c>
      <c r="H48" s="1106" t="s">
        <v>2</v>
      </c>
      <c r="I48" s="737" t="s">
        <v>3</v>
      </c>
      <c r="J48" s="1106" t="s">
        <v>165</v>
      </c>
      <c r="K48" s="1106" t="s">
        <v>4</v>
      </c>
      <c r="L48" s="1199">
        <v>10</v>
      </c>
      <c r="M48" s="1200">
        <f t="shared" si="2"/>
        <v>0.67013888888888884</v>
      </c>
    </row>
    <row r="49" spans="1:13" ht="15.75" x14ac:dyDescent="0.2">
      <c r="A49" s="52"/>
      <c r="B49" s="946" t="s">
        <v>95</v>
      </c>
      <c r="C49" s="500"/>
      <c r="E49" s="1113"/>
      <c r="F49" s="1113"/>
      <c r="G49" s="706">
        <f>G48+1</f>
        <v>21</v>
      </c>
      <c r="H49" s="1202" t="s">
        <v>550</v>
      </c>
      <c r="I49" s="1202" t="s">
        <v>35</v>
      </c>
      <c r="J49" s="1202" t="s">
        <v>6</v>
      </c>
      <c r="K49" s="1202" t="s">
        <v>683</v>
      </c>
      <c r="L49" s="1203">
        <v>105</v>
      </c>
      <c r="M49" s="1204">
        <f t="shared" si="2"/>
        <v>0.67708333333333326</v>
      </c>
    </row>
    <row r="50" spans="1:13" ht="15.75" x14ac:dyDescent="0.2">
      <c r="A50" s="52"/>
      <c r="B50" s="504" t="s">
        <v>249</v>
      </c>
      <c r="C50" s="500"/>
      <c r="E50" s="1112"/>
      <c r="F50" s="1112"/>
      <c r="G50" s="546">
        <f>G49+1</f>
        <v>22</v>
      </c>
      <c r="H50" s="1198" t="s">
        <v>0</v>
      </c>
      <c r="I50" s="1198" t="s">
        <v>696</v>
      </c>
      <c r="J50" s="1198" t="s">
        <v>302</v>
      </c>
      <c r="K50" s="628" t="s">
        <v>688</v>
      </c>
      <c r="L50" s="1199">
        <v>0</v>
      </c>
      <c r="M50" s="1200">
        <f t="shared" si="2"/>
        <v>0.74999999999999989</v>
      </c>
    </row>
    <row r="51" spans="1:13" ht="15.75" x14ac:dyDescent="0.2">
      <c r="A51" s="52"/>
      <c r="B51" s="504" t="s">
        <v>250</v>
      </c>
      <c r="C51" s="500"/>
      <c r="E51" s="1113"/>
      <c r="F51" s="1113"/>
      <c r="G51" s="386" t="s">
        <v>688</v>
      </c>
      <c r="H51" s="1202" t="s">
        <v>688</v>
      </c>
      <c r="I51" s="1202" t="s">
        <v>688</v>
      </c>
      <c r="J51" s="1202" t="s">
        <v>688</v>
      </c>
      <c r="K51" s="453" t="s">
        <v>688</v>
      </c>
      <c r="L51" s="1203">
        <v>0</v>
      </c>
      <c r="M51" s="1204">
        <f t="shared" si="2"/>
        <v>0.74999999999999989</v>
      </c>
    </row>
    <row r="52" spans="1:13" ht="15.75" x14ac:dyDescent="0.2">
      <c r="A52" s="52"/>
      <c r="B52" s="504" t="s">
        <v>127</v>
      </c>
      <c r="C52" s="500"/>
      <c r="E52" s="1112"/>
      <c r="F52" s="1112"/>
      <c r="G52" s="546" t="s">
        <v>688</v>
      </c>
      <c r="H52" s="1198" t="s">
        <v>688</v>
      </c>
      <c r="I52" s="388" t="s">
        <v>688</v>
      </c>
      <c r="J52" s="1198" t="s">
        <v>688</v>
      </c>
      <c r="K52" s="1198" t="s">
        <v>688</v>
      </c>
      <c r="L52" s="1199">
        <v>0</v>
      </c>
      <c r="M52" s="1200">
        <f t="shared" si="2"/>
        <v>0.74999999999999989</v>
      </c>
    </row>
    <row r="53" spans="1:13" ht="18" x14ac:dyDescent="0.2">
      <c r="A53" s="52"/>
      <c r="B53" s="504" t="s">
        <v>255</v>
      </c>
      <c r="C53" s="500"/>
      <c r="E53" s="758"/>
      <c r="F53" s="758"/>
      <c r="G53" s="547"/>
      <c r="H53" s="758"/>
      <c r="I53" s="758"/>
      <c r="J53" s="758"/>
      <c r="K53" s="758"/>
      <c r="L53" s="758"/>
      <c r="M53" s="548"/>
    </row>
    <row r="54" spans="1:13" ht="15.75" x14ac:dyDescent="0.2">
      <c r="A54" s="52"/>
      <c r="B54" s="504" t="s">
        <v>251</v>
      </c>
      <c r="C54" s="500"/>
      <c r="E54" s="397"/>
      <c r="F54" s="397"/>
      <c r="G54" s="542"/>
      <c r="H54" s="543"/>
      <c r="I54" s="406"/>
      <c r="J54" s="543"/>
      <c r="K54" s="543"/>
      <c r="L54" s="544"/>
      <c r="M54" s="545"/>
    </row>
    <row r="55" spans="1:13" ht="18" x14ac:dyDescent="0.2">
      <c r="A55" s="52"/>
      <c r="B55" s="1154" t="s">
        <v>126</v>
      </c>
      <c r="C55" s="500"/>
      <c r="E55" s="397"/>
      <c r="F55" s="1647" t="s">
        <v>697</v>
      </c>
      <c r="G55" s="1647"/>
      <c r="H55" s="1647"/>
      <c r="I55" s="1647"/>
      <c r="J55" s="1647"/>
      <c r="K55" s="1647"/>
      <c r="L55" s="1647"/>
      <c r="M55" s="1647"/>
    </row>
    <row r="56" spans="1:13" ht="15.75" x14ac:dyDescent="0.2">
      <c r="A56" s="52"/>
      <c r="B56" s="504" t="s">
        <v>252</v>
      </c>
      <c r="C56" s="500"/>
      <c r="E56" s="1113"/>
      <c r="F56" s="1113"/>
      <c r="G56" s="712" t="s">
        <v>688</v>
      </c>
      <c r="H56" s="744" t="s">
        <v>688</v>
      </c>
      <c r="I56" s="736" t="s">
        <v>688</v>
      </c>
      <c r="J56" s="744" t="s">
        <v>688</v>
      </c>
      <c r="K56" s="744" t="s">
        <v>688</v>
      </c>
      <c r="L56" s="714"/>
      <c r="M56" s="715"/>
    </row>
    <row r="57" spans="1:13" ht="15.75" x14ac:dyDescent="0.2">
      <c r="A57" s="52"/>
      <c r="B57" s="665" t="s">
        <v>99</v>
      </c>
      <c r="C57" s="500"/>
      <c r="E57" s="1112"/>
      <c r="F57" s="1112"/>
      <c r="G57" s="705">
        <v>23</v>
      </c>
      <c r="H57" s="734" t="s">
        <v>0</v>
      </c>
      <c r="I57" s="735" t="s">
        <v>551</v>
      </c>
      <c r="J57" s="1106" t="s">
        <v>165</v>
      </c>
      <c r="K57" s="1106" t="s">
        <v>1</v>
      </c>
      <c r="L57" s="1199">
        <v>1</v>
      </c>
      <c r="M57" s="1200">
        <v>0.33333333333333331</v>
      </c>
    </row>
    <row r="58" spans="1:13" ht="24.75" customHeight="1" x14ac:dyDescent="0.2">
      <c r="A58" s="52"/>
      <c r="B58" s="54"/>
      <c r="C58" s="500"/>
      <c r="E58" s="1113"/>
      <c r="F58" s="1113"/>
      <c r="G58" s="706">
        <f>G57+1</f>
        <v>24</v>
      </c>
      <c r="H58" s="744" t="s">
        <v>0</v>
      </c>
      <c r="I58" s="736" t="s">
        <v>266</v>
      </c>
      <c r="J58" s="744" t="s">
        <v>165</v>
      </c>
      <c r="K58" s="744" t="s">
        <v>1</v>
      </c>
      <c r="L58" s="1203">
        <v>4</v>
      </c>
      <c r="M58" s="1204">
        <f>M57+TIME(0,L57,0)</f>
        <v>0.33402777777777776</v>
      </c>
    </row>
    <row r="59" spans="1:13" ht="15.75" x14ac:dyDescent="0.2">
      <c r="A59" s="52"/>
      <c r="B59" s="54"/>
      <c r="C59" s="500"/>
      <c r="E59" s="1112"/>
      <c r="F59" s="1112"/>
      <c r="G59" s="546">
        <f>G58+1</f>
        <v>25</v>
      </c>
      <c r="H59" s="1106" t="s">
        <v>2</v>
      </c>
      <c r="I59" s="737" t="s">
        <v>3</v>
      </c>
      <c r="J59" s="1106" t="s">
        <v>165</v>
      </c>
      <c r="K59" s="1106" t="s">
        <v>4</v>
      </c>
      <c r="L59" s="1199">
        <v>10</v>
      </c>
      <c r="M59" s="1200">
        <f>M58+TIME(0,L58,0)</f>
        <v>0.33680555555555552</v>
      </c>
    </row>
    <row r="60" spans="1:13" ht="15.75" x14ac:dyDescent="0.2">
      <c r="A60" s="52"/>
      <c r="B60" s="54"/>
      <c r="C60" s="53"/>
      <c r="E60" s="1113"/>
      <c r="F60" s="1113"/>
      <c r="G60" s="706">
        <f>G59+1</f>
        <v>26</v>
      </c>
      <c r="H60" s="1202" t="s">
        <v>550</v>
      </c>
      <c r="I60" s="1202" t="s">
        <v>35</v>
      </c>
      <c r="J60" s="1202" t="s">
        <v>6</v>
      </c>
      <c r="K60" s="1202" t="s">
        <v>683</v>
      </c>
      <c r="L60" s="1203">
        <v>105</v>
      </c>
      <c r="M60" s="1204">
        <f>M59+TIME(0,L59,0)</f>
        <v>0.34374999999999994</v>
      </c>
    </row>
    <row r="61" spans="1:13" ht="15.75" x14ac:dyDescent="0.2">
      <c r="A61" s="1249"/>
      <c r="B61" s="1250" t="s">
        <v>726</v>
      </c>
      <c r="C61" s="1251"/>
      <c r="E61" s="1112"/>
      <c r="F61" s="1112"/>
      <c r="G61" s="546">
        <f>G60+1</f>
        <v>27</v>
      </c>
      <c r="H61" s="1198" t="s">
        <v>0</v>
      </c>
      <c r="I61" s="1198" t="s">
        <v>694</v>
      </c>
      <c r="J61" s="1198" t="s">
        <v>302</v>
      </c>
      <c r="K61" s="628" t="s">
        <v>688</v>
      </c>
      <c r="L61" s="1199">
        <v>0</v>
      </c>
      <c r="M61" s="1200">
        <f>M60+TIME(0,L60,0)</f>
        <v>0.41666666666666663</v>
      </c>
    </row>
    <row r="62" spans="1:13" ht="15.75" x14ac:dyDescent="0.2">
      <c r="E62" s="1113"/>
      <c r="F62" s="1113"/>
      <c r="G62" s="386" t="s">
        <v>688</v>
      </c>
      <c r="H62" s="1202" t="s">
        <v>688</v>
      </c>
      <c r="I62" s="1202" t="s">
        <v>688</v>
      </c>
      <c r="J62" s="1202" t="s">
        <v>165</v>
      </c>
      <c r="K62" s="453" t="s">
        <v>688</v>
      </c>
      <c r="L62" s="1203" t="s">
        <v>688</v>
      </c>
      <c r="M62" s="1204" t="s">
        <v>688</v>
      </c>
    </row>
    <row r="63" spans="1:13" ht="15.75" x14ac:dyDescent="0.2">
      <c r="E63" s="1112"/>
      <c r="F63" s="1112"/>
      <c r="G63" s="546" t="s">
        <v>688</v>
      </c>
      <c r="H63" s="1198" t="s">
        <v>688</v>
      </c>
      <c r="I63" s="388" t="s">
        <v>688</v>
      </c>
      <c r="J63" s="1198" t="s">
        <v>302</v>
      </c>
      <c r="K63" s="1198" t="s">
        <v>688</v>
      </c>
      <c r="L63" s="1199" t="s">
        <v>688</v>
      </c>
      <c r="M63" s="1200" t="s">
        <v>688</v>
      </c>
    </row>
    <row r="64" spans="1:13" ht="18" x14ac:dyDescent="0.2">
      <c r="E64" s="758"/>
      <c r="F64" s="758"/>
      <c r="G64" s="547"/>
      <c r="H64" s="758"/>
      <c r="I64" s="758"/>
      <c r="J64" s="758"/>
      <c r="K64" s="758"/>
      <c r="L64" s="758"/>
      <c r="M64" s="548"/>
    </row>
    <row r="65" spans="5:13" ht="15.75" x14ac:dyDescent="0.2">
      <c r="E65" s="397"/>
      <c r="F65" s="397"/>
      <c r="G65" s="542"/>
      <c r="H65" s="543"/>
      <c r="I65" s="406"/>
      <c r="J65" s="543"/>
      <c r="K65" s="543"/>
      <c r="L65" s="544"/>
      <c r="M65" s="545"/>
    </row>
    <row r="66" spans="5:13" ht="18" x14ac:dyDescent="0.2">
      <c r="E66" s="397"/>
      <c r="F66" s="1647" t="s">
        <v>698</v>
      </c>
      <c r="G66" s="1647"/>
      <c r="H66" s="1647"/>
      <c r="I66" s="1647"/>
      <c r="J66" s="1647"/>
      <c r="K66" s="1647"/>
      <c r="L66" s="1647"/>
      <c r="M66" s="1647"/>
    </row>
    <row r="67" spans="5:13" ht="15.75" x14ac:dyDescent="0.2">
      <c r="E67" s="1113"/>
      <c r="F67" s="1113"/>
      <c r="G67" s="712"/>
      <c r="H67" s="713"/>
      <c r="I67" s="761"/>
      <c r="J67" s="713"/>
      <c r="K67" s="713"/>
      <c r="L67" s="714"/>
      <c r="M67" s="715"/>
    </row>
    <row r="68" spans="5:13" ht="15.75" x14ac:dyDescent="0.2">
      <c r="E68" s="1112"/>
      <c r="F68" s="1112"/>
      <c r="G68" s="705">
        <v>28</v>
      </c>
      <c r="H68" s="734" t="s">
        <v>0</v>
      </c>
      <c r="I68" s="735" t="s">
        <v>551</v>
      </c>
      <c r="J68" s="1106" t="s">
        <v>165</v>
      </c>
      <c r="K68" s="1106" t="s">
        <v>1</v>
      </c>
      <c r="L68" s="1199">
        <v>1</v>
      </c>
      <c r="M68" s="1200">
        <v>0.66666666666666663</v>
      </c>
    </row>
    <row r="69" spans="5:13" ht="15.75" x14ac:dyDescent="0.2">
      <c r="E69" s="1113"/>
      <c r="F69" s="1113"/>
      <c r="G69" s="706">
        <f>G68+1</f>
        <v>29</v>
      </c>
      <c r="H69" s="744" t="s">
        <v>0</v>
      </c>
      <c r="I69" s="736" t="s">
        <v>266</v>
      </c>
      <c r="J69" s="744" t="s">
        <v>165</v>
      </c>
      <c r="K69" s="744" t="s">
        <v>1</v>
      </c>
      <c r="L69" s="1203">
        <v>4</v>
      </c>
      <c r="M69" s="1204">
        <f>M68+TIME(0,L68,0)</f>
        <v>0.66736111111111107</v>
      </c>
    </row>
    <row r="70" spans="5:13" ht="15.75" x14ac:dyDescent="0.2">
      <c r="E70" s="1112"/>
      <c r="F70" s="1112"/>
      <c r="G70" s="546">
        <f>G69+1</f>
        <v>30</v>
      </c>
      <c r="H70" s="1106" t="s">
        <v>2</v>
      </c>
      <c r="I70" s="737" t="s">
        <v>3</v>
      </c>
      <c r="J70" s="1106" t="s">
        <v>165</v>
      </c>
      <c r="K70" s="1106" t="s">
        <v>4</v>
      </c>
      <c r="L70" s="1199">
        <v>10</v>
      </c>
      <c r="M70" s="1200">
        <f>M69+TIME(0,L69,0)</f>
        <v>0.67013888888888884</v>
      </c>
    </row>
    <row r="71" spans="5:13" ht="15.75" x14ac:dyDescent="0.2">
      <c r="E71" s="1113"/>
      <c r="F71" s="1113"/>
      <c r="G71" s="706">
        <f>G70+1</f>
        <v>31</v>
      </c>
      <c r="H71" s="1202" t="s">
        <v>550</v>
      </c>
      <c r="I71" s="1202" t="s">
        <v>35</v>
      </c>
      <c r="J71" s="1202" t="s">
        <v>6</v>
      </c>
      <c r="K71" s="1202" t="s">
        <v>683</v>
      </c>
      <c r="L71" s="1203">
        <v>105</v>
      </c>
      <c r="M71" s="1204">
        <f>M70+TIME(0,L70,0)</f>
        <v>0.67708333333333326</v>
      </c>
    </row>
    <row r="72" spans="5:13" ht="15.75" x14ac:dyDescent="0.2">
      <c r="E72" s="1112"/>
      <c r="F72" s="1112"/>
      <c r="G72" s="546">
        <f>G71+1</f>
        <v>32</v>
      </c>
      <c r="H72" s="1198" t="s">
        <v>0</v>
      </c>
      <c r="I72" s="1198" t="s">
        <v>699</v>
      </c>
      <c r="J72" s="1198" t="s">
        <v>302</v>
      </c>
      <c r="K72" s="628" t="s">
        <v>688</v>
      </c>
      <c r="L72" s="1199">
        <v>0</v>
      </c>
      <c r="M72" s="1200">
        <f>M71+TIME(0,L71,0)</f>
        <v>0.74999999999999989</v>
      </c>
    </row>
    <row r="73" spans="5:13" ht="15.75" x14ac:dyDescent="0.2">
      <c r="E73" s="1113"/>
      <c r="F73" s="1113"/>
      <c r="G73" s="386" t="s">
        <v>688</v>
      </c>
      <c r="H73" s="1202" t="s">
        <v>688</v>
      </c>
      <c r="I73" s="1202" t="s">
        <v>688</v>
      </c>
      <c r="J73" s="1202" t="s">
        <v>688</v>
      </c>
      <c r="K73" s="453" t="s">
        <v>688</v>
      </c>
      <c r="L73" s="1203" t="s">
        <v>688</v>
      </c>
      <c r="M73" s="1204" t="s">
        <v>688</v>
      </c>
    </row>
    <row r="74" spans="5:13" ht="15.75" x14ac:dyDescent="0.2">
      <c r="E74" s="1112"/>
      <c r="F74" s="1112"/>
      <c r="G74" s="546" t="s">
        <v>688</v>
      </c>
      <c r="H74" s="1198" t="s">
        <v>688</v>
      </c>
      <c r="I74" s="388" t="s">
        <v>552</v>
      </c>
      <c r="J74" s="1198" t="s">
        <v>688</v>
      </c>
      <c r="K74" s="1198" t="s">
        <v>688</v>
      </c>
      <c r="L74" s="1199" t="s">
        <v>688</v>
      </c>
      <c r="M74" s="1200" t="s">
        <v>688</v>
      </c>
    </row>
    <row r="75" spans="5:13" ht="18" x14ac:dyDescent="0.2">
      <c r="E75" s="758"/>
      <c r="F75" s="758"/>
      <c r="G75" s="547"/>
      <c r="H75" s="758"/>
      <c r="I75" s="758"/>
      <c r="J75" s="758"/>
      <c r="K75" s="758"/>
      <c r="L75" s="758"/>
      <c r="M75" s="548"/>
    </row>
    <row r="76" spans="5:13" ht="15.75" x14ac:dyDescent="0.2">
      <c r="E76" s="397"/>
      <c r="F76" s="397"/>
      <c r="G76" s="542"/>
      <c r="H76" s="543"/>
      <c r="I76" s="406"/>
      <c r="J76" s="543"/>
      <c r="K76" s="543"/>
      <c r="L76" s="544"/>
      <c r="M76" s="545"/>
    </row>
    <row r="77" spans="5:13" ht="18" x14ac:dyDescent="0.2">
      <c r="E77" s="397"/>
      <c r="F77" s="1647" t="s">
        <v>700</v>
      </c>
      <c r="G77" s="1647"/>
      <c r="H77" s="1647"/>
      <c r="I77" s="1647"/>
      <c r="J77" s="1647"/>
      <c r="K77" s="1647"/>
      <c r="L77" s="1647"/>
      <c r="M77" s="1647"/>
    </row>
    <row r="78" spans="5:13" ht="15.75" x14ac:dyDescent="0.2">
      <c r="E78" s="1113"/>
      <c r="F78" s="1113" t="s">
        <v>688</v>
      </c>
      <c r="G78" s="712"/>
      <c r="H78" s="713"/>
      <c r="I78" s="761"/>
      <c r="J78" s="713"/>
      <c r="K78" s="713"/>
      <c r="L78" s="714"/>
      <c r="M78" s="715"/>
    </row>
    <row r="79" spans="5:13" ht="15.75" x14ac:dyDescent="0.2">
      <c r="E79" s="1112"/>
      <c r="F79" s="1112"/>
      <c r="G79" s="705">
        <v>33</v>
      </c>
      <c r="H79" s="734" t="s">
        <v>0</v>
      </c>
      <c r="I79" s="735" t="s">
        <v>551</v>
      </c>
      <c r="J79" s="1106" t="s">
        <v>165</v>
      </c>
      <c r="K79" s="1106" t="s">
        <v>1</v>
      </c>
      <c r="L79" s="1199">
        <v>1</v>
      </c>
      <c r="M79" s="1200">
        <v>0.33333333333333331</v>
      </c>
    </row>
    <row r="80" spans="5:13" ht="15.75" x14ac:dyDescent="0.2">
      <c r="E80" s="1113"/>
      <c r="F80" s="1113"/>
      <c r="G80" s="706">
        <f>G79+1</f>
        <v>34</v>
      </c>
      <c r="H80" s="744" t="s">
        <v>0</v>
      </c>
      <c r="I80" s="736" t="s">
        <v>266</v>
      </c>
      <c r="J80" s="744" t="s">
        <v>165</v>
      </c>
      <c r="K80" s="744" t="s">
        <v>1</v>
      </c>
      <c r="L80" s="1203">
        <v>4</v>
      </c>
      <c r="M80" s="1204">
        <f t="shared" ref="M80:M85" si="3">M79+TIME(0,L79,0)</f>
        <v>0.33402777777777776</v>
      </c>
    </row>
    <row r="81" spans="5:13" ht="15.75" x14ac:dyDescent="0.2">
      <c r="E81" s="1112"/>
      <c r="F81" s="1112"/>
      <c r="G81" s="546">
        <f>G80+1</f>
        <v>35</v>
      </c>
      <c r="H81" s="1106" t="s">
        <v>2</v>
      </c>
      <c r="I81" s="737" t="s">
        <v>3</v>
      </c>
      <c r="J81" s="1106" t="s">
        <v>165</v>
      </c>
      <c r="K81" s="1106" t="s">
        <v>4</v>
      </c>
      <c r="L81" s="1199">
        <v>10</v>
      </c>
      <c r="M81" s="1200">
        <f t="shared" si="3"/>
        <v>0.33680555555555552</v>
      </c>
    </row>
    <row r="82" spans="5:13" ht="15.75" x14ac:dyDescent="0.2">
      <c r="E82" s="1113"/>
      <c r="F82" s="1113"/>
      <c r="G82" s="706">
        <f>G81+1</f>
        <v>36</v>
      </c>
      <c r="H82" s="1202" t="s">
        <v>507</v>
      </c>
      <c r="I82" s="1202" t="s">
        <v>35</v>
      </c>
      <c r="J82" s="1202" t="s">
        <v>6</v>
      </c>
      <c r="K82" s="1202" t="s">
        <v>683</v>
      </c>
      <c r="L82" s="1203">
        <v>105</v>
      </c>
      <c r="M82" s="1204">
        <f t="shared" si="3"/>
        <v>0.34374999999999994</v>
      </c>
    </row>
    <row r="83" spans="5:13" ht="15.75" x14ac:dyDescent="0.2">
      <c r="E83" s="1112"/>
      <c r="F83" s="1112"/>
      <c r="G83" s="546">
        <f>G82+1</f>
        <v>37</v>
      </c>
      <c r="H83" s="1198" t="s">
        <v>0</v>
      </c>
      <c r="I83" s="1198" t="s">
        <v>701</v>
      </c>
      <c r="J83" s="1198" t="s">
        <v>302</v>
      </c>
      <c r="K83" s="628" t="s">
        <v>688</v>
      </c>
      <c r="L83" s="1199">
        <v>0</v>
      </c>
      <c r="M83" s="1200">
        <f t="shared" si="3"/>
        <v>0.41666666666666663</v>
      </c>
    </row>
    <row r="84" spans="5:13" ht="15.75" x14ac:dyDescent="0.2">
      <c r="E84" s="1113"/>
      <c r="F84" s="1113"/>
      <c r="G84" s="386" t="s">
        <v>688</v>
      </c>
      <c r="H84" s="1202" t="s">
        <v>688</v>
      </c>
      <c r="I84" s="1202" t="s">
        <v>688</v>
      </c>
      <c r="J84" s="1202" t="s">
        <v>688</v>
      </c>
      <c r="K84" s="453" t="s">
        <v>688</v>
      </c>
      <c r="L84" s="1203">
        <v>0</v>
      </c>
      <c r="M84" s="1204">
        <f t="shared" si="3"/>
        <v>0.41666666666666663</v>
      </c>
    </row>
    <row r="85" spans="5:13" ht="15.75" x14ac:dyDescent="0.2">
      <c r="E85" s="1112"/>
      <c r="F85" s="1112"/>
      <c r="G85" s="546" t="s">
        <v>688</v>
      </c>
      <c r="H85" s="1198" t="s">
        <v>688</v>
      </c>
      <c r="I85" s="388" t="s">
        <v>688</v>
      </c>
      <c r="J85" s="1198" t="s">
        <v>688</v>
      </c>
      <c r="K85" s="1198" t="s">
        <v>688</v>
      </c>
      <c r="L85" s="1199">
        <v>0</v>
      </c>
      <c r="M85" s="1200">
        <f t="shared" si="3"/>
        <v>0.41666666666666663</v>
      </c>
    </row>
    <row r="86" spans="5:13" ht="18" x14ac:dyDescent="0.2">
      <c r="E86" s="758"/>
      <c r="F86" s="758"/>
      <c r="G86" s="547"/>
      <c r="H86" s="758"/>
      <c r="I86" s="758"/>
      <c r="J86" s="758"/>
      <c r="K86" s="758"/>
      <c r="L86" s="758"/>
      <c r="M86" s="548"/>
    </row>
    <row r="87" spans="5:13" ht="15.75" x14ac:dyDescent="0.2">
      <c r="E87" s="397"/>
      <c r="F87" s="397"/>
      <c r="G87" s="542"/>
      <c r="H87" s="543"/>
      <c r="I87" s="406"/>
      <c r="J87" s="543"/>
      <c r="K87" s="543"/>
      <c r="L87" s="544"/>
      <c r="M87" s="545"/>
    </row>
    <row r="88" spans="5:13" ht="18" x14ac:dyDescent="0.2">
      <c r="E88" s="397"/>
      <c r="F88" s="1647" t="s">
        <v>702</v>
      </c>
      <c r="G88" s="1647"/>
      <c r="H88" s="1647"/>
      <c r="I88" s="1647"/>
      <c r="J88" s="1647"/>
      <c r="K88" s="1647"/>
      <c r="L88" s="1647"/>
      <c r="M88" s="1647"/>
    </row>
    <row r="89" spans="5:13" ht="15.75" x14ac:dyDescent="0.2">
      <c r="E89" s="1113"/>
      <c r="F89" s="1113" t="s">
        <v>688</v>
      </c>
      <c r="G89" s="712"/>
      <c r="H89" s="713"/>
      <c r="I89" s="761"/>
      <c r="J89" s="713"/>
      <c r="K89" s="713"/>
      <c r="L89" s="714"/>
      <c r="M89" s="715"/>
    </row>
    <row r="90" spans="5:13" ht="15.75" x14ac:dyDescent="0.2">
      <c r="E90" s="1112"/>
      <c r="F90" s="1112"/>
      <c r="G90" s="705">
        <v>38</v>
      </c>
      <c r="H90" s="734" t="s">
        <v>0</v>
      </c>
      <c r="I90" s="735" t="s">
        <v>551</v>
      </c>
      <c r="J90" s="1106" t="s">
        <v>165</v>
      </c>
      <c r="K90" s="1106" t="s">
        <v>1</v>
      </c>
      <c r="L90" s="1199">
        <v>1</v>
      </c>
      <c r="M90" s="1200">
        <v>0.4375</v>
      </c>
    </row>
    <row r="91" spans="5:13" ht="15.75" x14ac:dyDescent="0.2">
      <c r="E91" s="1113"/>
      <c r="F91" s="1113"/>
      <c r="G91" s="706">
        <f>G90+1</f>
        <v>39</v>
      </c>
      <c r="H91" s="744" t="s">
        <v>0</v>
      </c>
      <c r="I91" s="736" t="s">
        <v>266</v>
      </c>
      <c r="J91" s="744" t="s">
        <v>165</v>
      </c>
      <c r="K91" s="744" t="s">
        <v>1</v>
      </c>
      <c r="L91" s="1203">
        <v>4</v>
      </c>
      <c r="M91" s="1204">
        <f t="shared" ref="M91:M96" si="4">M90+TIME(0,L90,0)</f>
        <v>0.43819444444444444</v>
      </c>
    </row>
    <row r="92" spans="5:13" ht="15.75" x14ac:dyDescent="0.2">
      <c r="E92" s="1112"/>
      <c r="F92" s="1112"/>
      <c r="G92" s="546">
        <f>G91+1</f>
        <v>40</v>
      </c>
      <c r="H92" s="1106" t="s">
        <v>2</v>
      </c>
      <c r="I92" s="737" t="s">
        <v>3</v>
      </c>
      <c r="J92" s="1106" t="s">
        <v>165</v>
      </c>
      <c r="K92" s="1106" t="s">
        <v>4</v>
      </c>
      <c r="L92" s="1199">
        <v>10</v>
      </c>
      <c r="M92" s="1200">
        <f t="shared" si="4"/>
        <v>0.44097222222222221</v>
      </c>
    </row>
    <row r="93" spans="5:13" ht="15.75" x14ac:dyDescent="0.2">
      <c r="E93" s="1113"/>
      <c r="F93" s="1113"/>
      <c r="G93" s="706">
        <f>G92+1</f>
        <v>41</v>
      </c>
      <c r="H93" s="1202" t="s">
        <v>507</v>
      </c>
      <c r="I93" s="1202" t="s">
        <v>35</v>
      </c>
      <c r="J93" s="1202" t="s">
        <v>6</v>
      </c>
      <c r="K93" s="1202" t="s">
        <v>683</v>
      </c>
      <c r="L93" s="1203">
        <v>105</v>
      </c>
      <c r="M93" s="1204">
        <f t="shared" si="4"/>
        <v>0.44791666666666663</v>
      </c>
    </row>
    <row r="94" spans="5:13" ht="15.75" x14ac:dyDescent="0.2">
      <c r="E94" s="1112"/>
      <c r="F94" s="1112"/>
      <c r="G94" s="546">
        <f>G93+1</f>
        <v>42</v>
      </c>
      <c r="H94" s="1198" t="s">
        <v>0</v>
      </c>
      <c r="I94" s="1198" t="s">
        <v>553</v>
      </c>
      <c r="J94" s="1198" t="s">
        <v>302</v>
      </c>
      <c r="K94" s="628" t="s">
        <v>688</v>
      </c>
      <c r="L94" s="1199">
        <v>0</v>
      </c>
      <c r="M94" s="1200">
        <f t="shared" si="4"/>
        <v>0.52083333333333326</v>
      </c>
    </row>
    <row r="95" spans="5:13" ht="15.75" x14ac:dyDescent="0.2">
      <c r="E95" s="1113"/>
      <c r="F95" s="1113"/>
      <c r="G95" s="386" t="s">
        <v>688</v>
      </c>
      <c r="H95" s="1202" t="s">
        <v>688</v>
      </c>
      <c r="I95" s="1202" t="s">
        <v>688</v>
      </c>
      <c r="J95" s="1202" t="s">
        <v>688</v>
      </c>
      <c r="K95" s="453" t="s">
        <v>688</v>
      </c>
      <c r="L95" s="1203">
        <v>0</v>
      </c>
      <c r="M95" s="1204">
        <f t="shared" si="4"/>
        <v>0.52083333333333326</v>
      </c>
    </row>
    <row r="96" spans="5:13" ht="15.75" x14ac:dyDescent="0.2">
      <c r="E96" s="1112"/>
      <c r="F96" s="1112"/>
      <c r="G96" s="546" t="s">
        <v>688</v>
      </c>
      <c r="H96" s="1198" t="s">
        <v>688</v>
      </c>
      <c r="I96" s="388" t="s">
        <v>688</v>
      </c>
      <c r="J96" s="1198" t="s">
        <v>688</v>
      </c>
      <c r="K96" s="1198" t="s">
        <v>688</v>
      </c>
      <c r="L96" s="1199">
        <v>0</v>
      </c>
      <c r="M96" s="1200">
        <f t="shared" si="4"/>
        <v>0.52083333333333326</v>
      </c>
    </row>
    <row r="97" spans="5:13" ht="18" x14ac:dyDescent="0.2">
      <c r="E97" s="758"/>
      <c r="F97" s="758"/>
      <c r="G97" s="547"/>
      <c r="H97" s="758"/>
      <c r="I97" s="758"/>
      <c r="J97" s="758"/>
      <c r="K97" s="758"/>
      <c r="L97" s="758"/>
      <c r="M97" s="548"/>
    </row>
    <row r="98" spans="5:13" ht="15.75" x14ac:dyDescent="0.2">
      <c r="E98" s="397"/>
      <c r="F98" s="397"/>
      <c r="G98" s="542"/>
      <c r="H98" s="543"/>
      <c r="I98" s="406"/>
      <c r="J98" s="543"/>
      <c r="K98" s="543"/>
      <c r="L98" s="544"/>
      <c r="M98" s="545"/>
    </row>
    <row r="99" spans="5:13" ht="18" x14ac:dyDescent="0.2">
      <c r="E99" s="397"/>
      <c r="F99" s="1647" t="s">
        <v>703</v>
      </c>
      <c r="G99" s="1647"/>
      <c r="H99" s="1647"/>
      <c r="I99" s="1647"/>
      <c r="J99" s="1647"/>
      <c r="K99" s="1647"/>
      <c r="L99" s="1647"/>
      <c r="M99" s="1647"/>
    </row>
    <row r="100" spans="5:13" ht="15.75" x14ac:dyDescent="0.2">
      <c r="E100" s="1113"/>
      <c r="F100" s="1113" t="s">
        <v>688</v>
      </c>
      <c r="G100" s="712"/>
      <c r="H100" s="713"/>
      <c r="I100" s="761"/>
      <c r="J100" s="713"/>
      <c r="K100" s="713"/>
      <c r="L100" s="714"/>
      <c r="M100" s="715"/>
    </row>
    <row r="101" spans="5:13" ht="15.75" x14ac:dyDescent="0.2">
      <c r="E101" s="1112"/>
      <c r="F101" s="1112"/>
      <c r="G101" s="705">
        <v>43</v>
      </c>
      <c r="H101" s="734" t="s">
        <v>0</v>
      </c>
      <c r="I101" s="735" t="s">
        <v>551</v>
      </c>
      <c r="J101" s="1106" t="s">
        <v>165</v>
      </c>
      <c r="K101" s="1106" t="s">
        <v>1</v>
      </c>
      <c r="L101" s="1199">
        <v>1</v>
      </c>
      <c r="M101" s="1200">
        <v>0.66666666666666663</v>
      </c>
    </row>
    <row r="102" spans="5:13" ht="15.75" x14ac:dyDescent="0.2">
      <c r="E102" s="1113"/>
      <c r="F102" s="1113"/>
      <c r="G102" s="706">
        <f t="shared" ref="G102:G107" si="5">G101+1</f>
        <v>44</v>
      </c>
      <c r="H102" s="744" t="s">
        <v>0</v>
      </c>
      <c r="I102" s="736" t="s">
        <v>266</v>
      </c>
      <c r="J102" s="744" t="s">
        <v>165</v>
      </c>
      <c r="K102" s="744" t="s">
        <v>1</v>
      </c>
      <c r="L102" s="1203">
        <v>4</v>
      </c>
      <c r="M102" s="1204">
        <f t="shared" ref="M102:M107" si="6">M101+TIME(0,L101,0)</f>
        <v>0.66736111111111107</v>
      </c>
    </row>
    <row r="103" spans="5:13" ht="15.75" x14ac:dyDescent="0.2">
      <c r="E103" s="1112"/>
      <c r="F103" s="1112"/>
      <c r="G103" s="546">
        <f t="shared" si="5"/>
        <v>45</v>
      </c>
      <c r="H103" s="1106" t="s">
        <v>2</v>
      </c>
      <c r="I103" s="737" t="s">
        <v>3</v>
      </c>
      <c r="J103" s="1106" t="s">
        <v>165</v>
      </c>
      <c r="K103" s="1106" t="s">
        <v>4</v>
      </c>
      <c r="L103" s="1199">
        <v>5</v>
      </c>
      <c r="M103" s="1200">
        <f t="shared" si="6"/>
        <v>0.67013888888888884</v>
      </c>
    </row>
    <row r="104" spans="5:13" ht="15.75" x14ac:dyDescent="0.2">
      <c r="E104" s="1113"/>
      <c r="F104" s="1113"/>
      <c r="G104" s="706">
        <f t="shared" si="5"/>
        <v>46</v>
      </c>
      <c r="H104" s="1202" t="s">
        <v>507</v>
      </c>
      <c r="I104" s="1202" t="s">
        <v>35</v>
      </c>
      <c r="J104" s="1202" t="s">
        <v>6</v>
      </c>
      <c r="K104" s="1202" t="s">
        <v>683</v>
      </c>
      <c r="L104" s="1203">
        <v>80</v>
      </c>
      <c r="M104" s="1204">
        <f t="shared" si="6"/>
        <v>0.67361111111111105</v>
      </c>
    </row>
    <row r="105" spans="5:13" ht="15.75" x14ac:dyDescent="0.2">
      <c r="E105" s="1112"/>
      <c r="F105" s="1112"/>
      <c r="G105" s="546">
        <f t="shared" si="5"/>
        <v>47</v>
      </c>
      <c r="H105" s="1198" t="s">
        <v>5</v>
      </c>
      <c r="I105" s="1198" t="s">
        <v>554</v>
      </c>
      <c r="J105" s="1198" t="s">
        <v>302</v>
      </c>
      <c r="K105" s="628" t="s">
        <v>683</v>
      </c>
      <c r="L105" s="1199">
        <v>15</v>
      </c>
      <c r="M105" s="1200">
        <f t="shared" si="6"/>
        <v>0.72916666666666663</v>
      </c>
    </row>
    <row r="106" spans="5:13" ht="15.75" x14ac:dyDescent="0.2">
      <c r="E106" s="1113"/>
      <c r="F106" s="1113"/>
      <c r="G106" s="706">
        <f t="shared" si="5"/>
        <v>48</v>
      </c>
      <c r="H106" s="1202" t="s">
        <v>5</v>
      </c>
      <c r="I106" s="1202" t="s">
        <v>704</v>
      </c>
      <c r="J106" s="1202" t="s">
        <v>165</v>
      </c>
      <c r="K106" s="453" t="s">
        <v>683</v>
      </c>
      <c r="L106" s="1203">
        <v>15</v>
      </c>
      <c r="M106" s="1204">
        <f t="shared" si="6"/>
        <v>0.73958333333333326</v>
      </c>
    </row>
    <row r="107" spans="5:13" ht="15.75" x14ac:dyDescent="0.2">
      <c r="E107" s="1112"/>
      <c r="F107" s="1112"/>
      <c r="G107" s="546">
        <f t="shared" si="5"/>
        <v>49</v>
      </c>
      <c r="H107" s="1198" t="s">
        <v>0</v>
      </c>
      <c r="I107" s="388" t="s">
        <v>168</v>
      </c>
      <c r="J107" s="1198" t="s">
        <v>302</v>
      </c>
      <c r="K107" s="1198" t="s">
        <v>555</v>
      </c>
      <c r="L107" s="1199">
        <v>0</v>
      </c>
      <c r="M107" s="1200">
        <f t="shared" si="6"/>
        <v>0.74999999999999989</v>
      </c>
    </row>
    <row r="108" spans="5:13" ht="18" x14ac:dyDescent="0.2">
      <c r="E108" s="758"/>
      <c r="F108" s="758"/>
      <c r="G108" s="547"/>
      <c r="H108" s="758"/>
      <c r="I108" s="758"/>
      <c r="J108" s="758"/>
      <c r="K108" s="758"/>
      <c r="L108" s="758"/>
      <c r="M108" s="548"/>
    </row>
    <row r="109" spans="5:13" x14ac:dyDescent="0.2">
      <c r="E109" s="1155"/>
      <c r="F109" s="1155"/>
      <c r="G109" s="1155"/>
      <c r="H109" s="1155"/>
      <c r="I109" s="1155"/>
      <c r="J109" s="1155"/>
      <c r="K109" s="1155"/>
      <c r="L109" s="1155"/>
      <c r="M109" s="1155"/>
    </row>
    <row r="110" spans="5:13" x14ac:dyDescent="0.2">
      <c r="E110" s="1155"/>
      <c r="F110" s="1155"/>
      <c r="G110" s="1155"/>
      <c r="H110" s="1155"/>
      <c r="I110" s="1155"/>
      <c r="J110" s="1155"/>
      <c r="K110" s="1155"/>
      <c r="L110" s="1155"/>
      <c r="M110" s="1155"/>
    </row>
    <row r="111" spans="5:13" x14ac:dyDescent="0.2">
      <c r="E111" s="1155"/>
      <c r="F111" s="1155"/>
      <c r="G111" s="1155"/>
      <c r="H111" s="1155"/>
      <c r="I111" s="1155"/>
      <c r="J111" s="1155"/>
      <c r="K111" s="1155"/>
      <c r="L111" s="1155"/>
      <c r="M111" s="1155"/>
    </row>
    <row r="112" spans="5:13" x14ac:dyDescent="0.2">
      <c r="E112" s="1155"/>
      <c r="F112" s="1155"/>
      <c r="G112" s="1155"/>
      <c r="H112" s="1155"/>
      <c r="I112" s="1155"/>
      <c r="J112" s="1155"/>
      <c r="K112" s="1155"/>
      <c r="L112" s="1155"/>
      <c r="M112" s="1155"/>
    </row>
    <row r="113" spans="5:14" x14ac:dyDescent="0.2">
      <c r="E113" s="1155"/>
      <c r="F113" s="1155"/>
      <c r="G113" s="1155"/>
      <c r="H113" s="1155"/>
      <c r="I113" s="1155"/>
      <c r="J113" s="1155"/>
      <c r="K113" s="1155"/>
      <c r="L113" s="1155"/>
      <c r="M113" s="1155"/>
    </row>
    <row r="114" spans="5:14" x14ac:dyDescent="0.2">
      <c r="E114" s="1155"/>
      <c r="F114" s="1155"/>
      <c r="G114" s="1155"/>
      <c r="H114" s="1155"/>
      <c r="I114" s="1155"/>
      <c r="J114" s="1155"/>
      <c r="K114" s="1155"/>
      <c r="L114" s="1155"/>
      <c r="M114" s="1155"/>
    </row>
    <row r="115" spans="5:14" x14ac:dyDescent="0.2">
      <c r="E115" s="1155"/>
      <c r="F115" s="1155"/>
      <c r="G115" s="1155"/>
      <c r="H115" s="1155"/>
      <c r="I115" s="1155"/>
      <c r="J115" s="1155"/>
      <c r="K115" s="1155"/>
      <c r="L115" s="1155"/>
      <c r="M115" s="1155"/>
    </row>
    <row r="116" spans="5:14" x14ac:dyDescent="0.2">
      <c r="E116" s="1155"/>
      <c r="F116" s="1155"/>
      <c r="G116" s="1155"/>
      <c r="H116" s="1155"/>
      <c r="I116" s="1155"/>
      <c r="J116" s="1155"/>
      <c r="K116" s="1155"/>
      <c r="L116" s="1155"/>
      <c r="M116" s="1155"/>
    </row>
    <row r="117" spans="5:14" x14ac:dyDescent="0.2">
      <c r="E117" s="1155"/>
      <c r="F117" s="1155"/>
      <c r="G117" s="1155"/>
      <c r="H117" s="1155"/>
      <c r="I117" s="1155"/>
      <c r="J117" s="1155"/>
      <c r="K117" s="1155"/>
      <c r="L117" s="1155"/>
      <c r="M117" s="1155"/>
      <c r="N117" s="1155"/>
    </row>
    <row r="118" spans="5:14" x14ac:dyDescent="0.2">
      <c r="E118" s="1155"/>
      <c r="F118" s="1155"/>
      <c r="G118" s="1155"/>
      <c r="H118" s="1155"/>
      <c r="I118" s="1155"/>
      <c r="J118" s="1155"/>
      <c r="K118" s="1155"/>
      <c r="L118" s="1155"/>
      <c r="M118" s="1155"/>
      <c r="N118" s="1155"/>
    </row>
    <row r="119" spans="5:14" x14ac:dyDescent="0.2">
      <c r="E119" s="1155"/>
      <c r="F119" s="1155"/>
      <c r="G119" s="1155"/>
      <c r="H119" s="1155"/>
      <c r="I119" s="1155"/>
      <c r="J119" s="1155"/>
      <c r="K119" s="1155"/>
      <c r="L119" s="1155"/>
      <c r="M119" s="1155"/>
      <c r="N119" s="1155"/>
    </row>
    <row r="120" spans="5:14" x14ac:dyDescent="0.2">
      <c r="E120" s="1155"/>
      <c r="F120" s="1155"/>
      <c r="G120" s="1155"/>
      <c r="H120" s="1155"/>
      <c r="I120" s="1155"/>
      <c r="J120" s="1155"/>
      <c r="K120" s="1155"/>
      <c r="L120" s="1155"/>
      <c r="M120" s="1155"/>
      <c r="N120" s="1155"/>
    </row>
    <row r="121" spans="5:14" x14ac:dyDescent="0.2">
      <c r="E121" s="1155"/>
      <c r="F121" s="1155"/>
      <c r="G121" s="1155"/>
      <c r="H121" s="1155"/>
      <c r="I121" s="1155"/>
      <c r="J121" s="1155"/>
      <c r="K121" s="1155"/>
      <c r="L121" s="1155"/>
      <c r="M121" s="1155"/>
      <c r="N121" s="1155"/>
    </row>
    <row r="122" spans="5:14" x14ac:dyDescent="0.2">
      <c r="E122" s="1155"/>
      <c r="F122" s="1155"/>
      <c r="G122" s="1155"/>
      <c r="H122" s="1155"/>
      <c r="I122" s="1155"/>
      <c r="J122" s="1155"/>
      <c r="K122" s="1155"/>
      <c r="L122" s="1155"/>
      <c r="M122" s="1155"/>
      <c r="N122" s="1155"/>
    </row>
    <row r="123" spans="5:14" x14ac:dyDescent="0.2">
      <c r="E123" s="1155"/>
      <c r="F123" s="1155"/>
      <c r="G123" s="1155"/>
      <c r="H123" s="1155"/>
      <c r="I123" s="1155"/>
      <c r="J123" s="1155"/>
      <c r="K123" s="1155"/>
      <c r="L123" s="1155"/>
      <c r="M123" s="1155"/>
      <c r="N123" s="1155"/>
    </row>
    <row r="124" spans="5:14" x14ac:dyDescent="0.2">
      <c r="E124" s="1155"/>
      <c r="F124" s="1155"/>
      <c r="G124" s="1155"/>
      <c r="H124" s="1155"/>
      <c r="I124" s="1155"/>
      <c r="J124" s="1155"/>
      <c r="K124" s="1155"/>
      <c r="L124" s="1155"/>
      <c r="M124" s="1155"/>
      <c r="N124" s="1155"/>
    </row>
    <row r="125" spans="5:14" x14ac:dyDescent="0.2">
      <c r="E125" s="1155"/>
      <c r="F125" s="1155"/>
      <c r="G125" s="1155"/>
      <c r="H125" s="1155"/>
      <c r="I125" s="1155"/>
      <c r="J125" s="1155"/>
      <c r="K125" s="1155"/>
      <c r="L125" s="1155"/>
      <c r="M125" s="1155"/>
      <c r="N125" s="1155"/>
    </row>
    <row r="126" spans="5:14" x14ac:dyDescent="0.2">
      <c r="E126" s="1155"/>
      <c r="F126" s="1155"/>
      <c r="G126" s="1155"/>
      <c r="H126" s="1155"/>
      <c r="I126" s="1155"/>
      <c r="J126" s="1155"/>
      <c r="K126" s="1155"/>
      <c r="L126" s="1155"/>
      <c r="M126" s="1155"/>
      <c r="N126" s="1155"/>
    </row>
    <row r="127" spans="5:14" x14ac:dyDescent="0.2">
      <c r="E127" s="1155"/>
      <c r="F127" s="1155"/>
      <c r="G127" s="1155"/>
      <c r="H127" s="1155"/>
      <c r="I127" s="1155"/>
      <c r="J127" s="1155"/>
      <c r="K127" s="1155"/>
      <c r="L127" s="1155"/>
      <c r="M127" s="1155"/>
      <c r="N127" s="1155"/>
    </row>
    <row r="128" spans="5:14" x14ac:dyDescent="0.2">
      <c r="E128" s="1155"/>
      <c r="F128" s="1155"/>
      <c r="G128" s="1155"/>
      <c r="H128" s="1155"/>
      <c r="I128" s="1155"/>
      <c r="J128" s="1155"/>
      <c r="K128" s="1155"/>
      <c r="L128" s="1155"/>
      <c r="M128" s="1155"/>
      <c r="N128" s="1155"/>
    </row>
    <row r="129" spans="5:14" x14ac:dyDescent="0.2">
      <c r="E129" s="1155"/>
      <c r="F129" s="1155"/>
      <c r="G129" s="1155"/>
      <c r="H129" s="1155"/>
      <c r="I129" s="1155"/>
      <c r="J129" s="1155"/>
      <c r="K129" s="1155"/>
      <c r="L129" s="1155"/>
      <c r="M129" s="1155"/>
      <c r="N129" s="1155"/>
    </row>
    <row r="130" spans="5:14" x14ac:dyDescent="0.2">
      <c r="E130" s="1155"/>
      <c r="F130" s="1155"/>
      <c r="G130" s="1155"/>
      <c r="H130" s="1155"/>
      <c r="I130" s="1155"/>
      <c r="J130" s="1155"/>
      <c r="K130" s="1155"/>
      <c r="L130" s="1155"/>
      <c r="M130" s="1155"/>
      <c r="N130" s="1155"/>
    </row>
    <row r="131" spans="5:14" x14ac:dyDescent="0.2">
      <c r="E131" s="1155"/>
      <c r="F131" s="1155"/>
      <c r="G131" s="1155"/>
      <c r="H131" s="1155"/>
      <c r="I131" s="1155"/>
      <c r="J131" s="1155"/>
      <c r="K131" s="1155"/>
      <c r="L131" s="1155"/>
      <c r="M131" s="1155"/>
      <c r="N131" s="1155"/>
    </row>
    <row r="132" spans="5:14" x14ac:dyDescent="0.2">
      <c r="E132" s="1155"/>
      <c r="F132" s="1155"/>
      <c r="G132" s="1155"/>
      <c r="H132" s="1155"/>
      <c r="I132" s="1155"/>
      <c r="J132" s="1155"/>
      <c r="K132" s="1155"/>
      <c r="L132" s="1155"/>
      <c r="M132" s="1155"/>
      <c r="N132" s="1155"/>
    </row>
    <row r="133" spans="5:14" x14ac:dyDescent="0.2">
      <c r="E133" s="1155"/>
      <c r="F133" s="1155"/>
      <c r="G133" s="1155"/>
      <c r="H133" s="1155"/>
      <c r="I133" s="1155"/>
      <c r="J133" s="1155"/>
      <c r="K133" s="1155"/>
      <c r="L133" s="1155"/>
      <c r="M133" s="1155"/>
      <c r="N133" s="1155"/>
    </row>
    <row r="134" spans="5:14" x14ac:dyDescent="0.2">
      <c r="E134" s="1077"/>
      <c r="F134" s="1077"/>
      <c r="G134" s="1077"/>
      <c r="H134" s="1077"/>
      <c r="I134" s="1077"/>
      <c r="J134" s="1077"/>
      <c r="K134" s="1077"/>
      <c r="L134" s="1077"/>
      <c r="M134" s="1077"/>
      <c r="N134" s="1077"/>
    </row>
    <row r="135" spans="5:14" x14ac:dyDescent="0.2">
      <c r="E135" s="1077"/>
      <c r="F135" s="1077"/>
      <c r="G135" s="1077"/>
      <c r="H135" s="1077"/>
      <c r="I135" s="1077"/>
      <c r="J135" s="1077"/>
      <c r="K135" s="1077"/>
      <c r="L135" s="1077"/>
      <c r="M135" s="1077"/>
      <c r="N135" s="1077"/>
    </row>
    <row r="136" spans="5:14" x14ac:dyDescent="0.2">
      <c r="E136" s="1077"/>
      <c r="F136" s="1077"/>
      <c r="G136" s="1077"/>
      <c r="H136" s="1077"/>
      <c r="I136" s="1077"/>
      <c r="J136" s="1077"/>
      <c r="K136" s="1077"/>
      <c r="L136" s="1077"/>
      <c r="M136" s="1077"/>
      <c r="N136" s="1077"/>
    </row>
    <row r="137" spans="5:14" x14ac:dyDescent="0.2">
      <c r="E137" s="1077"/>
      <c r="F137" s="1077"/>
      <c r="G137" s="1077"/>
      <c r="H137" s="1077"/>
      <c r="I137" s="1077"/>
      <c r="J137" s="1077"/>
      <c r="K137" s="1077"/>
      <c r="L137" s="1077"/>
      <c r="M137" s="1077"/>
      <c r="N137" s="1077"/>
    </row>
    <row r="138" spans="5:14" x14ac:dyDescent="0.2">
      <c r="E138" s="1077"/>
      <c r="F138" s="1077"/>
      <c r="G138" s="1077"/>
      <c r="H138" s="1077"/>
      <c r="I138" s="1077"/>
      <c r="J138" s="1077"/>
      <c r="K138" s="1077"/>
      <c r="L138" s="1077"/>
      <c r="M138" s="1077"/>
      <c r="N138" s="1077"/>
    </row>
    <row r="139" spans="5:14" x14ac:dyDescent="0.2">
      <c r="E139" s="1077"/>
      <c r="F139" s="1077"/>
      <c r="G139" s="1077"/>
      <c r="H139" s="1077"/>
      <c r="I139" s="1077"/>
      <c r="J139" s="1077"/>
      <c r="K139" s="1077"/>
      <c r="L139" s="1077"/>
      <c r="M139" s="1077"/>
      <c r="N139" s="1077"/>
    </row>
    <row r="140" spans="5:14" x14ac:dyDescent="0.2">
      <c r="E140" s="1077"/>
      <c r="F140" s="1077"/>
      <c r="G140" s="1077"/>
      <c r="H140" s="1077"/>
      <c r="I140" s="1077"/>
      <c r="J140" s="1077"/>
      <c r="K140" s="1077"/>
      <c r="L140" s="1077"/>
      <c r="M140" s="1077"/>
      <c r="N140" s="1077"/>
    </row>
    <row r="141" spans="5:14" x14ac:dyDescent="0.2">
      <c r="E141" s="1077"/>
      <c r="F141" s="1077"/>
      <c r="G141" s="1077"/>
      <c r="H141" s="1077"/>
      <c r="I141" s="1077"/>
      <c r="J141" s="1077"/>
      <c r="K141" s="1077"/>
      <c r="L141" s="1077"/>
      <c r="M141" s="1077"/>
      <c r="N141" s="1077"/>
    </row>
    <row r="142" spans="5:14" x14ac:dyDescent="0.2">
      <c r="E142" s="1077"/>
      <c r="F142" s="1077"/>
      <c r="G142" s="1077"/>
      <c r="H142" s="1077"/>
      <c r="I142" s="1077"/>
      <c r="J142" s="1077"/>
      <c r="K142" s="1077"/>
      <c r="L142" s="1077"/>
      <c r="M142" s="1077"/>
      <c r="N142" s="1077"/>
    </row>
    <row r="143" spans="5:14" x14ac:dyDescent="0.2">
      <c r="E143" s="1077"/>
      <c r="F143" s="1077"/>
      <c r="G143" s="1077"/>
      <c r="H143" s="1077"/>
      <c r="I143" s="1077"/>
      <c r="J143" s="1077"/>
      <c r="K143" s="1077"/>
      <c r="L143" s="1077"/>
      <c r="M143" s="1077"/>
      <c r="N143" s="1077"/>
    </row>
    <row r="144" spans="5:14" x14ac:dyDescent="0.2">
      <c r="E144" s="1077"/>
      <c r="F144" s="1077"/>
      <c r="G144" s="1077"/>
      <c r="H144" s="1077"/>
      <c r="I144" s="1077"/>
      <c r="J144" s="1077"/>
      <c r="K144" s="1077"/>
      <c r="L144" s="1077"/>
      <c r="M144" s="1077"/>
      <c r="N144" s="1077"/>
    </row>
    <row r="145" spans="5:14" x14ac:dyDescent="0.2">
      <c r="E145" s="1077"/>
      <c r="F145" s="1077"/>
      <c r="G145" s="1077"/>
      <c r="H145" s="1077"/>
      <c r="I145" s="1077"/>
      <c r="J145" s="1077"/>
      <c r="K145" s="1077"/>
      <c r="L145" s="1077"/>
      <c r="M145" s="1077"/>
      <c r="N145" s="1077"/>
    </row>
    <row r="146" spans="5:14" x14ac:dyDescent="0.2">
      <c r="E146" s="1077"/>
      <c r="F146" s="1077"/>
      <c r="G146" s="1077"/>
      <c r="H146" s="1077"/>
      <c r="I146" s="1077"/>
      <c r="J146" s="1077"/>
      <c r="K146" s="1077"/>
      <c r="L146" s="1077"/>
      <c r="M146" s="1077"/>
      <c r="N146" s="1077"/>
    </row>
    <row r="147" spans="5:14" x14ac:dyDescent="0.2">
      <c r="E147" s="1077"/>
      <c r="F147" s="1077"/>
      <c r="G147" s="1077"/>
      <c r="H147" s="1077"/>
      <c r="I147" s="1077"/>
      <c r="J147" s="1077"/>
      <c r="K147" s="1077"/>
      <c r="L147" s="1077"/>
      <c r="M147" s="1077"/>
      <c r="N147" s="1077"/>
    </row>
    <row r="148" spans="5:14" x14ac:dyDescent="0.2">
      <c r="E148" s="1077"/>
      <c r="F148" s="1077"/>
      <c r="G148" s="1077"/>
      <c r="H148" s="1077"/>
      <c r="I148" s="1077"/>
      <c r="J148" s="1077"/>
      <c r="K148" s="1077"/>
      <c r="L148" s="1077"/>
      <c r="M148" s="1077"/>
      <c r="N148" s="1077"/>
    </row>
    <row r="149" spans="5:14" x14ac:dyDescent="0.2">
      <c r="E149" s="1077"/>
      <c r="F149" s="1077"/>
      <c r="G149" s="1077"/>
      <c r="H149" s="1077"/>
      <c r="I149" s="1077"/>
      <c r="J149" s="1077"/>
      <c r="K149" s="1077"/>
      <c r="L149" s="1077"/>
      <c r="M149" s="1077"/>
      <c r="N149" s="1077"/>
    </row>
    <row r="150" spans="5:14" x14ac:dyDescent="0.2">
      <c r="E150" s="1077"/>
      <c r="F150" s="1077"/>
      <c r="G150" s="1077"/>
      <c r="H150" s="1077"/>
      <c r="I150" s="1077"/>
      <c r="J150" s="1077"/>
      <c r="K150" s="1077"/>
      <c r="L150" s="1077"/>
      <c r="M150" s="1077"/>
      <c r="N150" s="1077"/>
    </row>
    <row r="151" spans="5:14" x14ac:dyDescent="0.2">
      <c r="E151" s="1077"/>
      <c r="F151" s="1077"/>
      <c r="G151" s="1077"/>
      <c r="H151" s="1077"/>
      <c r="I151" s="1077"/>
      <c r="J151" s="1077"/>
      <c r="K151" s="1077"/>
      <c r="L151" s="1077"/>
      <c r="M151" s="1077"/>
      <c r="N151" s="1077"/>
    </row>
    <row r="152" spans="5:14" x14ac:dyDescent="0.2">
      <c r="E152" s="1077"/>
      <c r="F152" s="1077"/>
      <c r="G152" s="1077"/>
      <c r="H152" s="1077"/>
      <c r="I152" s="1077"/>
      <c r="J152" s="1077"/>
      <c r="K152" s="1077"/>
      <c r="L152" s="1077"/>
      <c r="M152" s="1077"/>
      <c r="N152" s="1077"/>
    </row>
    <row r="153" spans="5:14" x14ac:dyDescent="0.2">
      <c r="E153" s="1077"/>
      <c r="F153" s="1077"/>
      <c r="G153" s="1077"/>
      <c r="H153" s="1077"/>
      <c r="I153" s="1077"/>
      <c r="J153" s="1077"/>
      <c r="K153" s="1077"/>
      <c r="L153" s="1077"/>
      <c r="M153" s="1077"/>
      <c r="N153" s="1077"/>
    </row>
    <row r="154" spans="5:14" x14ac:dyDescent="0.2">
      <c r="E154" s="809"/>
      <c r="F154" s="809"/>
      <c r="G154" s="809"/>
      <c r="H154" s="809"/>
      <c r="I154" s="809"/>
      <c r="J154" s="809"/>
      <c r="K154" s="809"/>
      <c r="L154" s="809"/>
      <c r="M154" s="809"/>
    </row>
    <row r="155" spans="5:14" x14ac:dyDescent="0.2">
      <c r="E155" s="809"/>
      <c r="F155" s="809"/>
      <c r="G155" s="809"/>
      <c r="H155" s="809"/>
      <c r="I155" s="809"/>
      <c r="J155" s="809"/>
      <c r="K155" s="809"/>
      <c r="L155" s="809"/>
      <c r="M155" s="809"/>
    </row>
    <row r="156" spans="5:14" x14ac:dyDescent="0.2">
      <c r="E156" s="809"/>
      <c r="F156" s="809"/>
      <c r="G156" s="809"/>
      <c r="H156" s="809"/>
      <c r="I156" s="809"/>
      <c r="J156" s="809"/>
      <c r="K156" s="809"/>
      <c r="L156" s="809"/>
      <c r="M156" s="809"/>
    </row>
    <row r="157" spans="5:14" x14ac:dyDescent="0.2">
      <c r="E157" s="809"/>
      <c r="F157" s="809"/>
      <c r="G157" s="809"/>
      <c r="H157" s="809"/>
      <c r="I157" s="809"/>
      <c r="J157" s="809"/>
      <c r="K157" s="809"/>
      <c r="L157" s="809"/>
      <c r="M157" s="809"/>
    </row>
    <row r="158" spans="5:14" x14ac:dyDescent="0.2">
      <c r="E158" s="809"/>
      <c r="F158" s="809"/>
      <c r="G158" s="809"/>
      <c r="H158" s="809"/>
      <c r="I158" s="809"/>
      <c r="J158" s="809"/>
      <c r="K158" s="809"/>
      <c r="L158" s="809"/>
      <c r="M158" s="809"/>
    </row>
    <row r="159" spans="5:14" x14ac:dyDescent="0.2">
      <c r="E159" s="809"/>
      <c r="F159" s="809"/>
      <c r="G159" s="809"/>
      <c r="H159" s="809"/>
      <c r="I159" s="809"/>
      <c r="J159" s="809"/>
      <c r="K159" s="809"/>
      <c r="L159" s="809"/>
      <c r="M159" s="809"/>
    </row>
    <row r="160" spans="5:14" x14ac:dyDescent="0.2">
      <c r="E160" s="809"/>
      <c r="F160" s="809"/>
      <c r="G160" s="809"/>
      <c r="H160" s="809"/>
      <c r="I160" s="809"/>
      <c r="J160" s="809"/>
      <c r="K160" s="809"/>
      <c r="L160" s="809"/>
      <c r="M160" s="809"/>
    </row>
    <row r="161" spans="5:13" x14ac:dyDescent="0.2">
      <c r="E161" s="809"/>
      <c r="F161" s="809"/>
      <c r="G161" s="809"/>
      <c r="H161" s="809"/>
      <c r="I161" s="809"/>
      <c r="J161" s="809"/>
      <c r="K161" s="809"/>
      <c r="L161" s="809"/>
      <c r="M161" s="809"/>
    </row>
    <row r="162" spans="5:13" x14ac:dyDescent="0.2">
      <c r="E162" s="809"/>
      <c r="F162" s="809"/>
      <c r="G162" s="809"/>
      <c r="H162" s="809"/>
      <c r="I162" s="809"/>
      <c r="J162" s="809"/>
      <c r="K162" s="809"/>
      <c r="L162" s="809"/>
      <c r="M162" s="809"/>
    </row>
    <row r="163" spans="5:13" x14ac:dyDescent="0.2">
      <c r="E163" s="809"/>
      <c r="F163" s="809"/>
      <c r="G163" s="809"/>
      <c r="H163" s="809"/>
      <c r="I163" s="809"/>
      <c r="J163" s="809"/>
      <c r="K163" s="809"/>
      <c r="L163" s="809"/>
      <c r="M163" s="809"/>
    </row>
    <row r="164" spans="5:13" x14ac:dyDescent="0.2">
      <c r="E164" s="809"/>
      <c r="F164" s="809"/>
      <c r="G164" s="809"/>
      <c r="H164" s="809"/>
      <c r="I164" s="809"/>
      <c r="J164" s="809"/>
      <c r="K164" s="809"/>
      <c r="L164" s="809"/>
      <c r="M164" s="809"/>
    </row>
    <row r="165" spans="5:13" x14ac:dyDescent="0.2">
      <c r="E165" s="809"/>
      <c r="F165" s="809"/>
      <c r="G165" s="809"/>
      <c r="H165" s="809"/>
      <c r="I165" s="809"/>
      <c r="J165" s="809"/>
      <c r="K165" s="809"/>
      <c r="L165" s="809"/>
      <c r="M165" s="809"/>
    </row>
    <row r="166" spans="5:13" x14ac:dyDescent="0.2">
      <c r="E166" s="809"/>
      <c r="F166" s="809"/>
      <c r="G166" s="809"/>
      <c r="H166" s="809"/>
      <c r="I166" s="809"/>
      <c r="J166" s="809"/>
      <c r="K166" s="809"/>
      <c r="L166" s="809"/>
      <c r="M166" s="809"/>
    </row>
    <row r="167" spans="5:13" x14ac:dyDescent="0.2">
      <c r="E167" s="809"/>
      <c r="F167" s="809"/>
      <c r="G167" s="809"/>
      <c r="H167" s="809"/>
      <c r="I167" s="809"/>
      <c r="J167" s="809"/>
      <c r="K167" s="809"/>
      <c r="L167" s="809"/>
      <c r="M167" s="809"/>
    </row>
    <row r="168" spans="5:13" x14ac:dyDescent="0.2">
      <c r="E168" s="809"/>
      <c r="F168" s="809"/>
      <c r="G168" s="809"/>
      <c r="H168" s="809"/>
      <c r="I168" s="809"/>
      <c r="J168" s="809"/>
      <c r="K168" s="809"/>
      <c r="L168" s="809"/>
      <c r="M168" s="809"/>
    </row>
    <row r="169" spans="5:13" x14ac:dyDescent="0.2">
      <c r="E169" s="809"/>
      <c r="F169" s="809"/>
      <c r="G169" s="809"/>
      <c r="H169" s="809"/>
      <c r="I169" s="809"/>
      <c r="J169" s="809"/>
      <c r="K169" s="809"/>
      <c r="L169" s="809"/>
      <c r="M169" s="809"/>
    </row>
    <row r="170" spans="5:13" x14ac:dyDescent="0.2">
      <c r="E170" s="809"/>
      <c r="F170" s="809"/>
      <c r="G170" s="809"/>
      <c r="H170" s="809"/>
      <c r="I170" s="809"/>
      <c r="J170" s="809"/>
      <c r="K170" s="809"/>
      <c r="L170" s="809"/>
      <c r="M170" s="809"/>
    </row>
    <row r="171" spans="5:13" x14ac:dyDescent="0.2">
      <c r="E171" s="809"/>
      <c r="F171" s="809"/>
      <c r="G171" s="809"/>
      <c r="H171" s="809"/>
      <c r="I171" s="809"/>
      <c r="J171" s="809"/>
      <c r="K171" s="809"/>
      <c r="L171" s="809"/>
      <c r="M171" s="809"/>
    </row>
    <row r="172" spans="5:13" x14ac:dyDescent="0.2">
      <c r="E172" s="809"/>
      <c r="F172" s="809"/>
      <c r="G172" s="809"/>
      <c r="H172" s="809"/>
      <c r="I172" s="809"/>
      <c r="J172" s="809"/>
      <c r="K172" s="809"/>
      <c r="L172" s="809"/>
      <c r="M172" s="809"/>
    </row>
    <row r="173" spans="5:13" x14ac:dyDescent="0.2">
      <c r="E173" s="809"/>
      <c r="F173" s="809"/>
      <c r="G173" s="809"/>
      <c r="H173" s="809"/>
      <c r="I173" s="809"/>
      <c r="J173" s="809"/>
      <c r="K173" s="809"/>
      <c r="L173" s="809"/>
      <c r="M173" s="809"/>
    </row>
    <row r="174" spans="5:13" x14ac:dyDescent="0.2">
      <c r="E174" s="809"/>
      <c r="F174" s="809"/>
      <c r="G174" s="809"/>
      <c r="H174" s="809"/>
      <c r="I174" s="809"/>
      <c r="J174" s="809"/>
      <c r="K174" s="809"/>
      <c r="L174" s="809"/>
      <c r="M174" s="809"/>
    </row>
    <row r="175" spans="5:13" x14ac:dyDescent="0.2">
      <c r="E175" s="809"/>
      <c r="F175" s="809"/>
      <c r="G175" s="809"/>
      <c r="H175" s="809"/>
      <c r="I175" s="809"/>
      <c r="J175" s="809"/>
      <c r="K175" s="809"/>
      <c r="L175" s="809"/>
      <c r="M175" s="809"/>
    </row>
    <row r="176" spans="5:13" x14ac:dyDescent="0.2">
      <c r="E176" s="809"/>
      <c r="F176" s="809"/>
      <c r="G176" s="809"/>
      <c r="H176" s="809"/>
      <c r="I176" s="809"/>
      <c r="J176" s="809"/>
      <c r="K176" s="809"/>
      <c r="L176" s="809"/>
      <c r="M176" s="809"/>
    </row>
    <row r="177" spans="5:13" x14ac:dyDescent="0.2">
      <c r="E177" s="809"/>
      <c r="F177" s="809"/>
      <c r="G177" s="809"/>
      <c r="H177" s="809"/>
      <c r="I177" s="809"/>
      <c r="J177" s="809"/>
      <c r="K177" s="809"/>
      <c r="L177" s="809"/>
      <c r="M177" s="809"/>
    </row>
    <row r="178" spans="5:13" x14ac:dyDescent="0.2">
      <c r="E178" s="809"/>
      <c r="F178" s="809"/>
      <c r="G178" s="809"/>
      <c r="H178" s="809"/>
      <c r="I178" s="809"/>
      <c r="J178" s="809"/>
      <c r="K178" s="809"/>
      <c r="L178" s="809"/>
      <c r="M178" s="809"/>
    </row>
    <row r="179" spans="5:13" x14ac:dyDescent="0.2">
      <c r="E179" s="809"/>
      <c r="F179" s="809"/>
      <c r="G179" s="809"/>
      <c r="H179" s="809"/>
      <c r="I179" s="809"/>
      <c r="J179" s="809"/>
      <c r="K179" s="809"/>
      <c r="L179" s="809"/>
      <c r="M179" s="809"/>
    </row>
    <row r="180" spans="5:13" x14ac:dyDescent="0.2">
      <c r="E180" s="809"/>
      <c r="F180" s="809"/>
      <c r="G180" s="809"/>
      <c r="H180" s="809"/>
      <c r="I180" s="809"/>
      <c r="J180" s="809"/>
      <c r="K180" s="809"/>
      <c r="L180" s="809"/>
      <c r="M180" s="809"/>
    </row>
    <row r="181" spans="5:13" x14ac:dyDescent="0.2">
      <c r="E181" s="807"/>
      <c r="F181" s="807"/>
      <c r="G181" s="807"/>
      <c r="H181" s="807"/>
      <c r="I181" s="807"/>
      <c r="J181" s="807"/>
      <c r="K181" s="807"/>
      <c r="L181" s="807"/>
      <c r="M181" s="807"/>
    </row>
    <row r="182" spans="5:13" x14ac:dyDescent="0.2">
      <c r="E182" s="807"/>
      <c r="F182" s="807"/>
      <c r="G182" s="807"/>
      <c r="H182" s="807"/>
      <c r="I182" s="807"/>
      <c r="J182" s="807"/>
      <c r="K182" s="807"/>
      <c r="L182" s="807"/>
      <c r="M182" s="807"/>
    </row>
    <row r="183" spans="5:13" x14ac:dyDescent="0.2">
      <c r="E183" s="807"/>
      <c r="F183" s="807"/>
      <c r="G183" s="807"/>
      <c r="H183" s="807"/>
      <c r="I183" s="807"/>
      <c r="J183" s="807"/>
      <c r="K183" s="807"/>
      <c r="L183" s="807"/>
      <c r="M183" s="807"/>
    </row>
    <row r="184" spans="5:13" x14ac:dyDescent="0.2">
      <c r="E184" s="807"/>
      <c r="F184" s="807"/>
      <c r="G184" s="807"/>
      <c r="H184" s="807"/>
      <c r="I184" s="807"/>
      <c r="J184" s="807"/>
      <c r="K184" s="807"/>
      <c r="L184" s="807"/>
      <c r="M184" s="807"/>
    </row>
    <row r="185" spans="5:13" x14ac:dyDescent="0.2">
      <c r="E185" s="807"/>
      <c r="F185" s="807"/>
      <c r="G185" s="807"/>
      <c r="H185" s="807"/>
      <c r="I185" s="807"/>
      <c r="J185" s="807"/>
      <c r="K185" s="807"/>
      <c r="L185" s="807"/>
      <c r="M185" s="807"/>
    </row>
    <row r="186" spans="5:13" x14ac:dyDescent="0.2">
      <c r="E186" s="807"/>
      <c r="F186" s="807"/>
      <c r="G186" s="807"/>
      <c r="H186" s="807"/>
      <c r="I186" s="807"/>
      <c r="J186" s="807"/>
      <c r="K186" s="807"/>
      <c r="L186" s="807"/>
      <c r="M186" s="807"/>
    </row>
    <row r="187" spans="5:13" x14ac:dyDescent="0.2">
      <c r="E187" s="807"/>
      <c r="F187" s="807"/>
      <c r="G187" s="807"/>
      <c r="H187" s="807"/>
      <c r="I187" s="807"/>
      <c r="J187" s="807"/>
      <c r="K187" s="807"/>
      <c r="L187" s="807"/>
      <c r="M187" s="807"/>
    </row>
    <row r="188" spans="5:13" x14ac:dyDescent="0.2">
      <c r="E188" s="807"/>
      <c r="F188" s="807"/>
      <c r="G188" s="807"/>
      <c r="H188" s="807"/>
      <c r="I188" s="807"/>
      <c r="J188" s="807"/>
      <c r="K188" s="807"/>
      <c r="L188" s="807"/>
      <c r="M188" s="807"/>
    </row>
    <row r="189" spans="5:13" x14ac:dyDescent="0.2">
      <c r="E189" s="807"/>
      <c r="F189" s="807"/>
      <c r="G189" s="807"/>
      <c r="H189" s="807"/>
      <c r="I189" s="807"/>
      <c r="J189" s="807"/>
      <c r="K189" s="807"/>
      <c r="L189" s="807"/>
      <c r="M189" s="807"/>
    </row>
    <row r="190" spans="5:13" x14ac:dyDescent="0.2">
      <c r="E190" s="807"/>
      <c r="F190" s="807"/>
      <c r="G190" s="807"/>
      <c r="H190" s="807"/>
      <c r="I190" s="807"/>
      <c r="J190" s="807"/>
      <c r="K190" s="807"/>
      <c r="L190" s="807"/>
      <c r="M190" s="807"/>
    </row>
    <row r="191" spans="5:13" x14ac:dyDescent="0.2">
      <c r="E191" s="807"/>
      <c r="F191" s="807"/>
      <c r="G191" s="807"/>
      <c r="H191" s="807"/>
      <c r="I191" s="807"/>
      <c r="J191" s="807"/>
      <c r="K191" s="807"/>
      <c r="L191" s="807"/>
      <c r="M191" s="807"/>
    </row>
    <row r="192" spans="5:13" x14ac:dyDescent="0.2">
      <c r="E192" s="807"/>
      <c r="F192" s="807"/>
      <c r="G192" s="807"/>
      <c r="H192" s="807"/>
      <c r="I192" s="807"/>
      <c r="J192" s="807"/>
      <c r="K192" s="807"/>
      <c r="L192" s="807"/>
      <c r="M192" s="807"/>
    </row>
    <row r="193" spans="5:14" x14ac:dyDescent="0.2">
      <c r="E193" s="807"/>
      <c r="F193" s="807"/>
      <c r="G193" s="807"/>
      <c r="H193" s="807"/>
      <c r="I193" s="807"/>
      <c r="J193" s="807"/>
      <c r="K193" s="807"/>
      <c r="L193" s="807"/>
      <c r="M193" s="807"/>
    </row>
    <row r="194" spans="5:14" x14ac:dyDescent="0.2">
      <c r="E194" s="807"/>
      <c r="F194" s="807"/>
      <c r="G194" s="807"/>
      <c r="H194" s="807"/>
      <c r="I194" s="807"/>
      <c r="J194" s="807"/>
      <c r="K194" s="807"/>
      <c r="L194" s="807"/>
      <c r="M194" s="807"/>
    </row>
    <row r="195" spans="5:14" x14ac:dyDescent="0.2">
      <c r="E195" s="807"/>
      <c r="F195" s="807"/>
      <c r="G195" s="807"/>
      <c r="H195" s="807"/>
      <c r="I195" s="807"/>
      <c r="J195" s="807"/>
      <c r="K195" s="807"/>
      <c r="L195" s="807"/>
      <c r="M195" s="807"/>
    </row>
    <row r="196" spans="5:14" x14ac:dyDescent="0.2">
      <c r="E196" s="807"/>
      <c r="F196" s="807"/>
      <c r="G196" s="807"/>
      <c r="H196" s="807"/>
      <c r="I196" s="807"/>
      <c r="J196" s="807"/>
      <c r="K196" s="807"/>
      <c r="L196" s="807"/>
      <c r="M196" s="807"/>
    </row>
    <row r="197" spans="5:14" x14ac:dyDescent="0.2">
      <c r="E197" s="807"/>
      <c r="F197" s="807"/>
      <c r="G197" s="807"/>
      <c r="H197" s="807"/>
      <c r="I197" s="807"/>
      <c r="J197" s="807"/>
      <c r="K197" s="807"/>
      <c r="L197" s="807"/>
      <c r="M197" s="807"/>
    </row>
    <row r="198" spans="5:14" x14ac:dyDescent="0.2">
      <c r="E198" s="807"/>
      <c r="F198" s="807"/>
      <c r="G198" s="807"/>
      <c r="H198" s="807"/>
      <c r="I198" s="807"/>
      <c r="J198" s="807"/>
      <c r="K198" s="807"/>
      <c r="L198" s="807"/>
      <c r="M198" s="807"/>
    </row>
    <row r="199" spans="5:14" x14ac:dyDescent="0.2">
      <c r="E199" s="807"/>
      <c r="F199" s="807"/>
      <c r="G199" s="807"/>
      <c r="H199" s="807"/>
      <c r="I199" s="807"/>
      <c r="J199" s="807"/>
      <c r="K199" s="807"/>
      <c r="L199" s="807"/>
      <c r="M199" s="807"/>
    </row>
    <row r="200" spans="5:14" x14ac:dyDescent="0.2">
      <c r="E200" s="807"/>
      <c r="F200" s="807"/>
      <c r="G200" s="807"/>
      <c r="H200" s="807"/>
      <c r="I200" s="807"/>
      <c r="J200" s="807"/>
      <c r="K200" s="807"/>
      <c r="L200" s="807"/>
      <c r="M200" s="807"/>
    </row>
    <row r="201" spans="5:14" x14ac:dyDescent="0.2">
      <c r="E201" s="807"/>
      <c r="F201" s="807"/>
      <c r="G201" s="807"/>
      <c r="H201" s="807"/>
      <c r="I201" s="807"/>
      <c r="J201" s="807"/>
      <c r="K201" s="807"/>
      <c r="L201" s="807"/>
      <c r="M201" s="807"/>
    </row>
    <row r="202" spans="5:14" x14ac:dyDescent="0.2">
      <c r="E202" s="807"/>
      <c r="F202" s="807"/>
      <c r="G202" s="807"/>
      <c r="H202" s="807"/>
      <c r="I202" s="807"/>
      <c r="J202" s="807"/>
      <c r="K202" s="807"/>
      <c r="L202" s="807"/>
      <c r="M202" s="807"/>
    </row>
    <row r="203" spans="5:14" x14ac:dyDescent="0.2">
      <c r="E203" s="807"/>
      <c r="F203" s="807"/>
      <c r="G203" s="807"/>
      <c r="H203" s="807"/>
      <c r="I203" s="807"/>
      <c r="J203" s="807"/>
      <c r="K203" s="807"/>
      <c r="L203" s="807"/>
      <c r="M203" s="807"/>
      <c r="N203" s="807"/>
    </row>
    <row r="204" spans="5:14" x14ac:dyDescent="0.2">
      <c r="E204" s="807"/>
      <c r="F204" s="807"/>
      <c r="G204" s="807"/>
      <c r="H204" s="807"/>
      <c r="I204" s="807"/>
      <c r="J204" s="807"/>
      <c r="K204" s="807"/>
      <c r="L204" s="807"/>
      <c r="M204" s="807"/>
      <c r="N204" s="807"/>
    </row>
    <row r="205" spans="5:14" x14ac:dyDescent="0.2">
      <c r="E205" s="807"/>
      <c r="F205" s="807"/>
      <c r="G205" s="807"/>
      <c r="H205" s="807"/>
      <c r="I205" s="807"/>
      <c r="J205" s="807"/>
      <c r="K205" s="807"/>
      <c r="L205" s="807"/>
      <c r="M205" s="807"/>
      <c r="N205" s="807"/>
    </row>
    <row r="206" spans="5:14" x14ac:dyDescent="0.2">
      <c r="E206" s="807"/>
      <c r="F206" s="807"/>
      <c r="G206" s="807"/>
      <c r="H206" s="807"/>
      <c r="I206" s="807"/>
      <c r="J206" s="807"/>
      <c r="K206" s="807"/>
      <c r="L206" s="807"/>
      <c r="M206" s="807"/>
      <c r="N206" s="807"/>
    </row>
    <row r="207" spans="5:14" x14ac:dyDescent="0.2">
      <c r="E207" s="807"/>
      <c r="F207" s="807"/>
      <c r="G207" s="807"/>
      <c r="H207" s="807"/>
      <c r="I207" s="807"/>
      <c r="J207" s="807"/>
      <c r="K207" s="807"/>
      <c r="L207" s="807"/>
      <c r="M207" s="807"/>
      <c r="N207" s="807"/>
    </row>
    <row r="208" spans="5:14" x14ac:dyDescent="0.2">
      <c r="E208" s="807"/>
      <c r="F208" s="807"/>
      <c r="G208" s="807"/>
      <c r="H208" s="807"/>
      <c r="I208" s="807"/>
      <c r="J208" s="807"/>
      <c r="K208" s="807"/>
      <c r="L208" s="807"/>
      <c r="M208" s="807"/>
      <c r="N208" s="807"/>
    </row>
  </sheetData>
  <mergeCells count="14">
    <mergeCell ref="F66:M66"/>
    <mergeCell ref="F77:M77"/>
    <mergeCell ref="F88:M88"/>
    <mergeCell ref="F99:M99"/>
    <mergeCell ref="F44:M44"/>
    <mergeCell ref="F55:M55"/>
    <mergeCell ref="B4:B6"/>
    <mergeCell ref="F4:M4"/>
    <mergeCell ref="B39:B40"/>
    <mergeCell ref="F2:N2"/>
    <mergeCell ref="F3:M3"/>
    <mergeCell ref="F9:N9"/>
    <mergeCell ref="F22:M22"/>
    <mergeCell ref="F33:M33"/>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rintOptions gridLines="1"/>
  <pageMargins left="0.25" right="0.25" top="0.25" bottom="0.75" header="0.5" footer="0.5"/>
  <pageSetup scale="70" orientation="portrait" horizontalDpi="300" verticalDpi="300" r:id="rId1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sheetPr>
  <dimension ref="A1:M61"/>
  <sheetViews>
    <sheetView zoomScale="50" zoomScaleNormal="50" workbookViewId="0">
      <selection activeCell="B23" sqref="B23"/>
    </sheetView>
  </sheetViews>
  <sheetFormatPr defaultColWidth="9.140625" defaultRowHeight="12.75" x14ac:dyDescent="0.2"/>
  <cols>
    <col min="1" max="1" width="1.42578125" style="1155" customWidth="1"/>
    <col min="2" max="2" width="13.5703125" style="1155" customWidth="1"/>
    <col min="3" max="3" width="1.42578125" style="1155" customWidth="1"/>
    <col min="4" max="4" width="4.42578125" style="832" customWidth="1"/>
    <col min="5" max="5" width="2.5703125" style="832" customWidth="1"/>
    <col min="6" max="6" width="4.85546875" style="832" customWidth="1"/>
    <col min="7" max="8" width="9.140625" style="832"/>
    <col min="9" max="9" width="71.140625" style="832" customWidth="1"/>
    <col min="10" max="12" width="9.140625" style="832"/>
    <col min="13" max="13" width="14.42578125" style="832" customWidth="1"/>
    <col min="14" max="16384" width="9.140625" style="832"/>
  </cols>
  <sheetData>
    <row r="1" spans="1:13" ht="15.75" x14ac:dyDescent="0.2">
      <c r="A1" s="1249"/>
      <c r="B1" s="1250" t="s">
        <v>726</v>
      </c>
      <c r="C1" s="1251"/>
      <c r="E1" s="666"/>
      <c r="F1" s="666"/>
      <c r="G1" s="666"/>
      <c r="H1" s="666"/>
      <c r="I1" s="666"/>
      <c r="J1" s="666"/>
      <c r="K1" s="666"/>
      <c r="L1" s="666"/>
      <c r="M1" s="667"/>
    </row>
    <row r="2" spans="1:13" ht="18.75" thickBot="1" x14ac:dyDescent="0.25">
      <c r="A2" s="599"/>
      <c r="B2" s="835"/>
      <c r="C2" s="53"/>
      <c r="E2" s="1651" t="s">
        <v>481</v>
      </c>
      <c r="F2" s="1651"/>
      <c r="G2" s="1651"/>
      <c r="H2" s="1651"/>
      <c r="I2" s="1651"/>
      <c r="J2" s="1651"/>
      <c r="K2" s="1651"/>
      <c r="L2" s="1651"/>
      <c r="M2" s="1651"/>
    </row>
    <row r="3" spans="1:13" ht="18.75" thickBot="1" x14ac:dyDescent="0.25">
      <c r="A3" s="599"/>
      <c r="B3" s="369" t="str">
        <f>Title!B3</f>
        <v>Interim</v>
      </c>
      <c r="C3" s="53"/>
      <c r="E3" s="668"/>
      <c r="F3" s="1652" t="s">
        <v>480</v>
      </c>
      <c r="G3" s="1652"/>
      <c r="H3" s="1652"/>
      <c r="I3" s="1652"/>
      <c r="J3" s="1652"/>
      <c r="K3" s="1652"/>
      <c r="L3" s="1652"/>
      <c r="M3" s="1652"/>
    </row>
    <row r="4" spans="1:13" ht="18" customHeight="1" x14ac:dyDescent="0.2">
      <c r="A4" s="599"/>
      <c r="B4" s="1270" t="str">
        <f>Title!B4</f>
        <v>R6</v>
      </c>
      <c r="C4" s="53"/>
      <c r="E4" s="384"/>
      <c r="F4" s="1615" t="s">
        <v>479</v>
      </c>
      <c r="G4" s="1615"/>
      <c r="H4" s="1615"/>
      <c r="I4" s="1615"/>
      <c r="J4" s="1615"/>
      <c r="K4" s="1615"/>
      <c r="L4" s="1615"/>
      <c r="M4" s="1615"/>
    </row>
    <row r="5" spans="1:13" ht="15.75" x14ac:dyDescent="0.25">
      <c r="A5" s="599"/>
      <c r="B5" s="1271"/>
      <c r="C5" s="53"/>
      <c r="E5" s="490"/>
      <c r="F5" s="375"/>
      <c r="G5" s="841"/>
      <c r="H5" s="841"/>
      <c r="I5" s="841"/>
      <c r="J5" s="841"/>
      <c r="K5" s="841"/>
      <c r="L5" s="841"/>
      <c r="M5" s="841"/>
    </row>
    <row r="6" spans="1:13" ht="16.5" thickBot="1" x14ac:dyDescent="0.3">
      <c r="A6" s="599"/>
      <c r="B6" s="1272"/>
      <c r="C6" s="53"/>
      <c r="E6" s="490"/>
      <c r="F6" s="375"/>
      <c r="G6" s="841"/>
      <c r="H6" s="841"/>
      <c r="I6" s="841"/>
      <c r="J6" s="841"/>
      <c r="K6" s="841"/>
      <c r="L6" s="841"/>
      <c r="M6" s="841"/>
    </row>
    <row r="7" spans="1:13" ht="16.5" thickBot="1" x14ac:dyDescent="0.3">
      <c r="A7" s="599"/>
      <c r="B7" s="54"/>
      <c r="C7" s="537"/>
      <c r="E7" s="490"/>
      <c r="F7" s="375"/>
      <c r="G7" s="841"/>
      <c r="H7" s="841"/>
      <c r="I7" s="841"/>
      <c r="J7" s="841"/>
      <c r="K7" s="841"/>
      <c r="L7" s="841"/>
      <c r="M7" s="841"/>
    </row>
    <row r="8" spans="1:13" ht="17.45" customHeight="1" x14ac:dyDescent="0.25">
      <c r="A8" s="599"/>
      <c r="B8" s="937" t="s">
        <v>96</v>
      </c>
      <c r="C8" s="496"/>
      <c r="E8" s="490"/>
      <c r="F8" s="375"/>
      <c r="G8" s="841"/>
      <c r="H8" s="841"/>
      <c r="I8" s="841"/>
      <c r="J8" s="841"/>
      <c r="K8" s="841"/>
      <c r="L8" s="841"/>
      <c r="M8" s="841"/>
    </row>
    <row r="9" spans="1:13" ht="27" customHeight="1" x14ac:dyDescent="0.25">
      <c r="A9" s="599"/>
      <c r="B9" s="658" t="s">
        <v>123</v>
      </c>
      <c r="C9" s="496"/>
      <c r="E9" s="490"/>
      <c r="F9" s="375"/>
      <c r="G9" s="841"/>
      <c r="H9" s="841"/>
      <c r="I9" s="841"/>
      <c r="J9" s="841"/>
      <c r="K9" s="841"/>
      <c r="L9" s="841"/>
      <c r="M9" s="841"/>
    </row>
    <row r="10" spans="1:13" ht="15.75" x14ac:dyDescent="0.25">
      <c r="A10" s="599"/>
      <c r="B10" s="659"/>
      <c r="C10" s="660"/>
      <c r="E10" s="490"/>
      <c r="F10" s="375"/>
      <c r="G10" s="841"/>
      <c r="H10" s="841"/>
      <c r="I10" s="841"/>
      <c r="J10" s="841"/>
      <c r="K10" s="841"/>
      <c r="L10" s="841"/>
      <c r="M10" s="841"/>
    </row>
    <row r="11" spans="1:13" ht="15.75" x14ac:dyDescent="0.2">
      <c r="A11" s="599"/>
      <c r="B11" s="661" t="s">
        <v>375</v>
      </c>
      <c r="C11" s="496"/>
      <c r="E11"/>
      <c r="F11"/>
      <c r="G11"/>
      <c r="H11"/>
      <c r="I11"/>
      <c r="J11"/>
      <c r="K11"/>
      <c r="L11"/>
      <c r="M11"/>
    </row>
    <row r="12" spans="1:13" ht="15.75" x14ac:dyDescent="0.2">
      <c r="A12" s="52"/>
      <c r="B12" s="662" t="s">
        <v>376</v>
      </c>
      <c r="C12" s="53"/>
      <c r="E12"/>
      <c r="F12"/>
      <c r="G12"/>
      <c r="H12"/>
      <c r="I12"/>
      <c r="J12"/>
      <c r="K12"/>
      <c r="L12"/>
      <c r="M12"/>
    </row>
    <row r="13" spans="1:13" ht="15.75" x14ac:dyDescent="0.2">
      <c r="A13" s="599"/>
      <c r="B13" s="663" t="s">
        <v>149</v>
      </c>
      <c r="C13" s="496"/>
      <c r="E13"/>
      <c r="F13"/>
      <c r="G13"/>
      <c r="H13"/>
      <c r="I13"/>
      <c r="J13"/>
      <c r="K13"/>
      <c r="L13"/>
      <c r="M13"/>
    </row>
    <row r="14" spans="1:13" ht="15.75" x14ac:dyDescent="0.2">
      <c r="A14" s="52"/>
      <c r="B14" s="664" t="s">
        <v>246</v>
      </c>
      <c r="C14" s="496"/>
      <c r="E14"/>
      <c r="F14"/>
      <c r="G14"/>
      <c r="H14"/>
      <c r="I14"/>
      <c r="J14"/>
      <c r="K14"/>
      <c r="L14"/>
      <c r="M14"/>
    </row>
    <row r="15" spans="1:13" ht="15.75" x14ac:dyDescent="0.2">
      <c r="A15" s="52"/>
      <c r="B15" s="497" t="s">
        <v>273</v>
      </c>
      <c r="C15" s="496"/>
      <c r="E15"/>
      <c r="F15"/>
      <c r="G15"/>
      <c r="H15"/>
      <c r="I15"/>
      <c r="J15"/>
      <c r="K15"/>
      <c r="L15"/>
      <c r="M15"/>
    </row>
    <row r="16" spans="1:13" ht="15.75" x14ac:dyDescent="0.2">
      <c r="A16" s="52"/>
      <c r="B16" s="498" t="s">
        <v>334</v>
      </c>
      <c r="C16" s="499"/>
      <c r="E16"/>
      <c r="F16"/>
      <c r="G16"/>
      <c r="H16"/>
      <c r="I16"/>
      <c r="J16"/>
      <c r="K16"/>
      <c r="L16"/>
      <c r="M16"/>
    </row>
    <row r="17" spans="1:13" x14ac:dyDescent="0.2">
      <c r="A17" s="52"/>
      <c r="B17" s="54"/>
      <c r="C17" s="458"/>
      <c r="E17"/>
      <c r="F17"/>
      <c r="G17"/>
      <c r="H17"/>
      <c r="I17"/>
      <c r="J17"/>
      <c r="K17"/>
      <c r="L17"/>
      <c r="M17"/>
    </row>
    <row r="18" spans="1:13" x14ac:dyDescent="0.2">
      <c r="A18" s="52"/>
      <c r="B18" s="54"/>
      <c r="C18" s="53"/>
      <c r="E18"/>
      <c r="F18"/>
      <c r="G18"/>
      <c r="H18"/>
      <c r="I18"/>
      <c r="J18"/>
      <c r="K18"/>
      <c r="L18"/>
      <c r="M18"/>
    </row>
    <row r="19" spans="1:13" ht="15.75" x14ac:dyDescent="0.2">
      <c r="A19" s="599"/>
      <c r="B19" s="897" t="s">
        <v>377</v>
      </c>
      <c r="C19" s="496"/>
      <c r="E19"/>
      <c r="F19"/>
      <c r="G19"/>
      <c r="H19"/>
      <c r="I19"/>
      <c r="J19"/>
      <c r="K19"/>
      <c r="L19"/>
      <c r="M19"/>
    </row>
    <row r="20" spans="1:13" ht="15.75" x14ac:dyDescent="0.2">
      <c r="A20" s="52"/>
      <c r="B20" s="662" t="s">
        <v>378</v>
      </c>
      <c r="C20" s="53"/>
      <c r="E20"/>
      <c r="F20"/>
      <c r="G20"/>
      <c r="H20"/>
      <c r="I20"/>
      <c r="J20"/>
      <c r="K20"/>
      <c r="L20"/>
      <c r="M20"/>
    </row>
    <row r="21" spans="1:13" ht="15.75" x14ac:dyDescent="0.2">
      <c r="A21" s="599"/>
      <c r="B21" s="938" t="s">
        <v>413</v>
      </c>
      <c r="C21" s="496"/>
      <c r="E21"/>
      <c r="F21"/>
      <c r="G21"/>
      <c r="H21"/>
      <c r="I21"/>
      <c r="J21"/>
      <c r="K21"/>
      <c r="L21"/>
      <c r="M21"/>
    </row>
    <row r="22" spans="1:13" ht="15.75" x14ac:dyDescent="0.25">
      <c r="A22" s="52"/>
      <c r="B22" s="898" t="s">
        <v>333</v>
      </c>
      <c r="C22" s="496"/>
      <c r="E22"/>
      <c r="F22"/>
      <c r="G22"/>
      <c r="H22"/>
      <c r="I22"/>
      <c r="J22"/>
      <c r="K22"/>
      <c r="L22"/>
      <c r="M22"/>
    </row>
    <row r="23" spans="1:13" ht="15.75" x14ac:dyDescent="0.25">
      <c r="A23" s="52"/>
      <c r="B23" s="939" t="s">
        <v>523</v>
      </c>
      <c r="C23" s="496"/>
      <c r="E23"/>
      <c r="F23"/>
      <c r="G23"/>
      <c r="H23"/>
      <c r="I23"/>
      <c r="J23"/>
      <c r="K23"/>
      <c r="L23"/>
      <c r="M23"/>
    </row>
    <row r="24" spans="1:13" ht="15.75" x14ac:dyDescent="0.25">
      <c r="A24" s="52"/>
      <c r="B24" s="899" t="s">
        <v>349</v>
      </c>
      <c r="C24" s="496"/>
      <c r="E24"/>
      <c r="F24"/>
      <c r="G24"/>
      <c r="H24"/>
      <c r="I24"/>
      <c r="J24"/>
      <c r="K24"/>
      <c r="L24"/>
      <c r="M24"/>
    </row>
    <row r="25" spans="1:13" ht="15.75" x14ac:dyDescent="0.2">
      <c r="A25" s="52"/>
      <c r="B25" s="940" t="s">
        <v>17</v>
      </c>
      <c r="C25" s="496"/>
      <c r="E25"/>
      <c r="F25"/>
      <c r="G25"/>
      <c r="H25"/>
      <c r="I25"/>
      <c r="J25"/>
      <c r="K25"/>
      <c r="L25"/>
      <c r="M25"/>
    </row>
    <row r="26" spans="1:13" ht="15.75" x14ac:dyDescent="0.2">
      <c r="A26" s="52"/>
      <c r="B26" s="941" t="s">
        <v>16</v>
      </c>
      <c r="C26" s="496"/>
      <c r="E26"/>
      <c r="F26"/>
      <c r="G26"/>
      <c r="H26"/>
      <c r="I26"/>
      <c r="J26"/>
      <c r="K26"/>
      <c r="L26"/>
      <c r="M26"/>
    </row>
    <row r="27" spans="1:13" ht="15.75" x14ac:dyDescent="0.2">
      <c r="A27" s="52"/>
      <c r="B27" s="942" t="s">
        <v>478</v>
      </c>
      <c r="C27" s="496"/>
      <c r="E27"/>
      <c r="F27"/>
      <c r="G27"/>
      <c r="H27"/>
      <c r="I27"/>
      <c r="J27"/>
      <c r="K27"/>
      <c r="L27"/>
      <c r="M27"/>
    </row>
    <row r="28" spans="1:13" ht="15.75" x14ac:dyDescent="0.2">
      <c r="A28" s="52"/>
      <c r="B28" s="1146" t="s">
        <v>524</v>
      </c>
      <c r="C28" s="53"/>
      <c r="E28"/>
      <c r="F28"/>
      <c r="G28"/>
      <c r="H28"/>
      <c r="I28"/>
      <c r="J28"/>
      <c r="K28"/>
      <c r="L28"/>
      <c r="M28"/>
    </row>
    <row r="29" spans="1:13" ht="15.75" x14ac:dyDescent="0.2">
      <c r="A29" s="599"/>
      <c r="B29" s="945" t="s">
        <v>525</v>
      </c>
      <c r="C29" s="496"/>
      <c r="E29"/>
      <c r="F29"/>
      <c r="G29"/>
      <c r="H29"/>
      <c r="I29"/>
      <c r="J29"/>
      <c r="K29"/>
      <c r="L29"/>
      <c r="M29"/>
    </row>
    <row r="30" spans="1:13" ht="15.75" x14ac:dyDescent="0.2">
      <c r="A30" s="52"/>
      <c r="B30" s="54"/>
      <c r="C30" s="496"/>
      <c r="E30"/>
      <c r="F30"/>
      <c r="G30"/>
      <c r="H30"/>
      <c r="I30"/>
      <c r="J30"/>
      <c r="K30"/>
      <c r="L30"/>
      <c r="M30"/>
    </row>
    <row r="31" spans="1:13" ht="15.75" x14ac:dyDescent="0.2">
      <c r="A31" s="52"/>
      <c r="B31" s="54"/>
      <c r="C31" s="496"/>
      <c r="E31"/>
      <c r="F31"/>
      <c r="G31"/>
      <c r="H31"/>
      <c r="I31"/>
      <c r="J31"/>
      <c r="K31"/>
      <c r="L31"/>
      <c r="M31"/>
    </row>
    <row r="32" spans="1:13" x14ac:dyDescent="0.2">
      <c r="A32" s="52"/>
      <c r="B32" s="54"/>
      <c r="C32" s="53"/>
      <c r="E32"/>
      <c r="F32"/>
      <c r="G32"/>
      <c r="H32"/>
      <c r="I32"/>
      <c r="J32"/>
      <c r="K32"/>
      <c r="L32"/>
      <c r="M32"/>
    </row>
    <row r="33" spans="1:13" ht="15.75" x14ac:dyDescent="0.2">
      <c r="A33" s="52"/>
      <c r="B33" s="661" t="s">
        <v>379</v>
      </c>
      <c r="C33" s="53"/>
      <c r="E33"/>
      <c r="F33"/>
      <c r="G33"/>
      <c r="H33"/>
      <c r="I33"/>
      <c r="J33"/>
      <c r="K33"/>
      <c r="L33"/>
      <c r="M33"/>
    </row>
    <row r="34" spans="1:13" ht="15.75" x14ac:dyDescent="0.2">
      <c r="A34" s="52"/>
      <c r="B34" s="662" t="s">
        <v>380</v>
      </c>
      <c r="C34" s="53"/>
      <c r="E34"/>
      <c r="F34"/>
      <c r="G34"/>
      <c r="H34"/>
      <c r="I34"/>
      <c r="J34"/>
      <c r="K34"/>
      <c r="L34"/>
      <c r="M34"/>
    </row>
    <row r="35" spans="1:13" x14ac:dyDescent="0.2">
      <c r="A35" s="52"/>
      <c r="B35" s="54"/>
      <c r="C35" s="53"/>
      <c r="E35"/>
      <c r="F35"/>
      <c r="G35"/>
      <c r="H35"/>
      <c r="I35"/>
      <c r="J35"/>
      <c r="K35"/>
      <c r="L35"/>
      <c r="M35"/>
    </row>
    <row r="36" spans="1:13" ht="15.6" customHeight="1" x14ac:dyDescent="0.2">
      <c r="A36" s="599"/>
      <c r="B36" s="54"/>
      <c r="C36" s="496"/>
      <c r="E36"/>
      <c r="F36"/>
      <c r="G36"/>
      <c r="H36"/>
      <c r="I36"/>
      <c r="J36"/>
      <c r="K36"/>
      <c r="L36"/>
      <c r="M36"/>
    </row>
    <row r="37" spans="1:13" ht="13.15" customHeight="1" x14ac:dyDescent="0.2">
      <c r="A37" s="52"/>
      <c r="B37" s="54"/>
      <c r="C37" s="53"/>
      <c r="E37"/>
      <c r="F37"/>
      <c r="G37"/>
      <c r="H37"/>
      <c r="I37"/>
      <c r="J37"/>
      <c r="K37"/>
      <c r="L37"/>
      <c r="M37"/>
    </row>
    <row r="38" spans="1:13" ht="15.75" x14ac:dyDescent="0.2">
      <c r="A38" s="52"/>
      <c r="B38" s="54"/>
      <c r="C38" s="496"/>
      <c r="E38"/>
      <c r="F38"/>
      <c r="G38"/>
      <c r="H38"/>
      <c r="I38"/>
      <c r="J38"/>
      <c r="K38"/>
      <c r="L38"/>
      <c r="M38"/>
    </row>
    <row r="39" spans="1:13" ht="15.75" customHeight="1" x14ac:dyDescent="0.2">
      <c r="A39" s="52"/>
      <c r="B39" s="1268" t="s">
        <v>393</v>
      </c>
      <c r="C39" s="496"/>
      <c r="E39"/>
      <c r="F39"/>
      <c r="G39"/>
      <c r="H39"/>
      <c r="I39"/>
      <c r="J39"/>
      <c r="K39"/>
      <c r="L39"/>
      <c r="M39"/>
    </row>
    <row r="40" spans="1:13" ht="12.75" customHeight="1" x14ac:dyDescent="0.2">
      <c r="A40" s="54"/>
      <c r="B40" s="1269"/>
      <c r="C40" s="54"/>
      <c r="E40"/>
      <c r="F40"/>
      <c r="G40"/>
      <c r="H40"/>
      <c r="I40"/>
      <c r="J40"/>
      <c r="K40"/>
      <c r="L40"/>
      <c r="M40"/>
    </row>
    <row r="41" spans="1:13" ht="18" x14ac:dyDescent="0.2">
      <c r="A41" s="54"/>
      <c r="B41" s="820" t="s">
        <v>390</v>
      </c>
      <c r="C41" s="54"/>
      <c r="E41"/>
      <c r="F41"/>
      <c r="G41"/>
      <c r="H41"/>
      <c r="I41"/>
      <c r="J41"/>
      <c r="K41"/>
      <c r="L41"/>
      <c r="M41"/>
    </row>
    <row r="42" spans="1:13" ht="15.75" x14ac:dyDescent="0.2">
      <c r="A42" s="54"/>
      <c r="B42" s="948" t="s">
        <v>348</v>
      </c>
      <c r="C42" s="54"/>
      <c r="E42"/>
      <c r="F42"/>
      <c r="G42"/>
      <c r="H42"/>
      <c r="I42"/>
      <c r="J42"/>
      <c r="K42"/>
      <c r="L42"/>
      <c r="M42"/>
    </row>
    <row r="43" spans="1:13" ht="13.5" thickBot="1" x14ac:dyDescent="0.25">
      <c r="A43" s="54"/>
      <c r="B43" s="54"/>
      <c r="C43" s="54"/>
      <c r="E43"/>
      <c r="F43"/>
      <c r="G43"/>
      <c r="H43"/>
      <c r="I43"/>
      <c r="J43"/>
      <c r="K43"/>
      <c r="L43"/>
      <c r="M43"/>
    </row>
    <row r="44" spans="1:13" ht="15" x14ac:dyDescent="0.2">
      <c r="A44" s="52"/>
      <c r="B44" s="587" t="s">
        <v>289</v>
      </c>
      <c r="C44" s="53"/>
      <c r="E44"/>
      <c r="F44"/>
      <c r="G44"/>
      <c r="H44"/>
      <c r="I44"/>
      <c r="J44"/>
      <c r="K44"/>
      <c r="L44"/>
      <c r="M44"/>
    </row>
    <row r="45" spans="1:13" ht="15" x14ac:dyDescent="0.2">
      <c r="A45" s="52"/>
      <c r="B45" s="588" t="s">
        <v>253</v>
      </c>
      <c r="C45" s="53"/>
      <c r="E45"/>
      <c r="F45"/>
      <c r="G45"/>
      <c r="H45"/>
      <c r="I45"/>
      <c r="J45"/>
      <c r="K45"/>
      <c r="L45"/>
      <c r="M45"/>
    </row>
    <row r="46" spans="1:13" ht="14.25" x14ac:dyDescent="0.2">
      <c r="A46" s="52"/>
      <c r="B46" s="501" t="s">
        <v>240</v>
      </c>
      <c r="C46" s="500"/>
      <c r="M46" s="670"/>
    </row>
    <row r="47" spans="1:13" ht="14.25" x14ac:dyDescent="0.2">
      <c r="A47" s="52"/>
      <c r="B47" s="502" t="s">
        <v>97</v>
      </c>
      <c r="C47" s="500"/>
      <c r="M47" s="670"/>
    </row>
    <row r="48" spans="1:13" ht="14.25" x14ac:dyDescent="0.2">
      <c r="A48" s="52"/>
      <c r="B48" s="503" t="s">
        <v>98</v>
      </c>
      <c r="C48" s="500"/>
      <c r="M48" s="670"/>
    </row>
    <row r="49" spans="1:13" ht="15.75" x14ac:dyDescent="0.2">
      <c r="A49" s="52"/>
      <c r="B49" s="946" t="s">
        <v>95</v>
      </c>
      <c r="C49" s="500"/>
      <c r="M49" s="670"/>
    </row>
    <row r="50" spans="1:13" ht="14.25" x14ac:dyDescent="0.2">
      <c r="A50" s="52"/>
      <c r="B50" s="504" t="s">
        <v>249</v>
      </c>
      <c r="C50" s="500"/>
      <c r="M50" s="670"/>
    </row>
    <row r="51" spans="1:13" ht="14.25" x14ac:dyDescent="0.2">
      <c r="A51" s="52"/>
      <c r="B51" s="504" t="s">
        <v>250</v>
      </c>
      <c r="C51" s="500"/>
      <c r="M51" s="670"/>
    </row>
    <row r="52" spans="1:13" ht="14.25" x14ac:dyDescent="0.2">
      <c r="A52" s="52"/>
      <c r="B52" s="504" t="s">
        <v>127</v>
      </c>
      <c r="C52" s="500"/>
      <c r="M52" s="670"/>
    </row>
    <row r="53" spans="1:13" ht="14.25" x14ac:dyDescent="0.2">
      <c r="A53" s="52"/>
      <c r="B53" s="504" t="s">
        <v>255</v>
      </c>
      <c r="C53" s="500"/>
      <c r="M53" s="670"/>
    </row>
    <row r="54" spans="1:13" ht="14.25" x14ac:dyDescent="0.2">
      <c r="A54" s="52"/>
      <c r="B54" s="504" t="s">
        <v>251</v>
      </c>
      <c r="C54" s="500"/>
      <c r="M54" s="670"/>
    </row>
    <row r="55" spans="1:13" ht="14.25" x14ac:dyDescent="0.2">
      <c r="A55" s="52"/>
      <c r="B55" s="1154" t="s">
        <v>126</v>
      </c>
      <c r="C55" s="500"/>
      <c r="M55" s="670"/>
    </row>
    <row r="56" spans="1:13" ht="14.25" x14ac:dyDescent="0.2">
      <c r="A56" s="52"/>
      <c r="B56" s="504" t="s">
        <v>252</v>
      </c>
      <c r="C56" s="500"/>
    </row>
    <row r="57" spans="1:13" ht="14.25" x14ac:dyDescent="0.2">
      <c r="A57" s="52"/>
      <c r="B57" s="665" t="s">
        <v>99</v>
      </c>
      <c r="C57" s="500"/>
    </row>
    <row r="58" spans="1:13" ht="14.25" x14ac:dyDescent="0.2">
      <c r="A58" s="52"/>
      <c r="B58" s="54"/>
      <c r="C58" s="500"/>
    </row>
    <row r="59" spans="1:13" ht="14.25" x14ac:dyDescent="0.2">
      <c r="A59" s="52"/>
      <c r="B59" s="54"/>
      <c r="C59" s="500"/>
    </row>
    <row r="60" spans="1:13" x14ac:dyDescent="0.2">
      <c r="A60" s="52"/>
      <c r="B60" s="54"/>
      <c r="C60" s="53"/>
    </row>
    <row r="61" spans="1:13" ht="15.75" x14ac:dyDescent="0.2">
      <c r="A61" s="1249"/>
      <c r="B61" s="1250" t="s">
        <v>726</v>
      </c>
      <c r="C61" s="1251"/>
    </row>
  </sheetData>
  <mergeCells count="5">
    <mergeCell ref="B39:B40"/>
    <mergeCell ref="E2:M2"/>
    <mergeCell ref="F3:M3"/>
    <mergeCell ref="B4:B6"/>
    <mergeCell ref="F4:M4"/>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87"/>
  <sheetViews>
    <sheetView zoomScale="50" zoomScaleNormal="50" workbookViewId="0">
      <selection activeCell="R27" sqref="R27"/>
    </sheetView>
  </sheetViews>
  <sheetFormatPr defaultColWidth="9.140625" defaultRowHeight="12.75" x14ac:dyDescent="0.2"/>
  <cols>
    <col min="1" max="1" width="1.42578125" style="1155" customWidth="1"/>
    <col min="2" max="2" width="13.5703125" style="1155" customWidth="1"/>
    <col min="3" max="3" width="1.42578125" style="1155" customWidth="1"/>
    <col min="4" max="4" width="4.42578125" style="918" customWidth="1"/>
    <col min="5" max="5" width="2.5703125" style="918" customWidth="1"/>
    <col min="6" max="6" width="4.85546875" style="918" customWidth="1"/>
    <col min="7" max="7" width="9.140625" style="918"/>
    <col min="8" max="8" width="93.42578125" style="918" customWidth="1"/>
    <col min="9" max="9" width="4.5703125" style="918" customWidth="1"/>
    <col min="10" max="10" width="9.140625" style="918"/>
    <col min="11" max="11" width="8" style="918" customWidth="1"/>
    <col min="12" max="16384" width="9.140625" style="918"/>
  </cols>
  <sheetData>
    <row r="1" spans="1:13" ht="15.75" x14ac:dyDescent="0.2">
      <c r="A1" s="1249"/>
      <c r="B1" s="1250" t="s">
        <v>726</v>
      </c>
      <c r="C1" s="1251"/>
      <c r="E1" s="1252"/>
      <c r="F1" s="1252"/>
      <c r="G1" s="1252"/>
      <c r="H1" s="1253"/>
      <c r="I1" s="1254"/>
      <c r="J1" s="1254"/>
      <c r="K1" s="1254"/>
      <c r="L1" s="1255"/>
      <c r="M1" s="1256"/>
    </row>
    <row r="2" spans="1:13" ht="18.75" thickBot="1" x14ac:dyDescent="0.25">
      <c r="A2" s="599"/>
      <c r="B2" s="835"/>
      <c r="C2" s="53"/>
      <c r="E2" s="1255"/>
      <c r="F2" s="1654" t="s">
        <v>727</v>
      </c>
      <c r="G2" s="1654"/>
      <c r="H2" s="1654"/>
      <c r="I2" s="1654"/>
      <c r="J2" s="1654"/>
      <c r="K2" s="1654"/>
      <c r="L2" s="1654"/>
      <c r="M2" s="1654"/>
    </row>
    <row r="3" spans="1:13" ht="16.5" thickBot="1" x14ac:dyDescent="0.25">
      <c r="A3" s="599"/>
      <c r="B3" s="369" t="str">
        <f>Title!B3</f>
        <v>Interim</v>
      </c>
      <c r="C3" s="53"/>
      <c r="E3" s="1655" t="s">
        <v>728</v>
      </c>
      <c r="F3" s="1655"/>
      <c r="G3" s="1655"/>
      <c r="H3" s="1655"/>
      <c r="I3" s="1655"/>
      <c r="J3" s="1655"/>
      <c r="K3" s="1655"/>
      <c r="L3" s="1655"/>
      <c r="M3" s="758"/>
    </row>
    <row r="4" spans="1:13" ht="15.6" customHeight="1" x14ac:dyDescent="0.2">
      <c r="A4" s="599"/>
      <c r="B4" s="1270" t="str">
        <f>Title!B4</f>
        <v>R6</v>
      </c>
      <c r="C4" s="53"/>
      <c r="E4" s="1656" t="s">
        <v>729</v>
      </c>
      <c r="F4" s="1656"/>
      <c r="G4" s="1656"/>
      <c r="H4" s="1656"/>
      <c r="I4" s="1656"/>
      <c r="J4" s="1656"/>
      <c r="K4" s="1656"/>
      <c r="L4" s="1656"/>
      <c r="M4"/>
    </row>
    <row r="5" spans="1:13" ht="15.75" x14ac:dyDescent="0.2">
      <c r="A5" s="599"/>
      <c r="B5" s="1271"/>
      <c r="C5" s="53"/>
      <c r="E5" s="723"/>
      <c r="F5" s="723" t="s">
        <v>6</v>
      </c>
      <c r="G5" s="724" t="s">
        <v>539</v>
      </c>
      <c r="H5" s="725"/>
      <c r="I5" s="726"/>
      <c r="J5" s="726"/>
      <c r="K5" s="726"/>
      <c r="L5" s="727"/>
      <c r="M5" s="672"/>
    </row>
    <row r="6" spans="1:13" ht="16.5" thickBot="1" x14ac:dyDescent="0.25">
      <c r="A6" s="599"/>
      <c r="B6" s="1272"/>
      <c r="C6" s="53"/>
      <c r="E6" s="723"/>
      <c r="F6" s="723" t="s">
        <v>6</v>
      </c>
      <c r="G6" s="724" t="s">
        <v>705</v>
      </c>
      <c r="H6" s="725"/>
      <c r="I6" s="726"/>
      <c r="J6" s="726"/>
      <c r="K6" s="726"/>
      <c r="L6" s="727"/>
      <c r="M6" s="672"/>
    </row>
    <row r="7" spans="1:13" ht="13.9" customHeight="1" thickBot="1" x14ac:dyDescent="0.3">
      <c r="A7" s="599"/>
      <c r="B7" s="54"/>
      <c r="C7" s="537"/>
      <c r="E7" s="723"/>
      <c r="F7" s="981" t="s">
        <v>6</v>
      </c>
      <c r="G7" s="986" t="s">
        <v>540</v>
      </c>
      <c r="H7" s="726"/>
      <c r="I7" s="726"/>
      <c r="J7" s="726"/>
      <c r="K7" s="726"/>
      <c r="L7" s="727"/>
      <c r="M7" s="672"/>
    </row>
    <row r="8" spans="1:13" ht="17.45" customHeight="1" x14ac:dyDescent="0.25">
      <c r="A8" s="599"/>
      <c r="B8" s="937" t="s">
        <v>96</v>
      </c>
      <c r="C8" s="496"/>
      <c r="E8" s="987"/>
      <c r="F8" s="981" t="s">
        <v>6</v>
      </c>
      <c r="G8" s="986" t="s">
        <v>633</v>
      </c>
      <c r="H8" s="983"/>
      <c r="I8" s="984"/>
      <c r="J8" s="985"/>
      <c r="K8" s="984"/>
      <c r="L8" s="984"/>
      <c r="M8" s="984"/>
    </row>
    <row r="9" spans="1:13" ht="17.45" customHeight="1" x14ac:dyDescent="0.2">
      <c r="A9" s="599"/>
      <c r="B9" s="658" t="s">
        <v>123</v>
      </c>
      <c r="C9" s="496"/>
      <c r="E9" s="1076"/>
      <c r="F9" s="673"/>
      <c r="G9" s="1653"/>
      <c r="H9" s="1653"/>
      <c r="I9" s="1653"/>
      <c r="J9" s="1653"/>
      <c r="K9" s="1653"/>
      <c r="L9" s="1653"/>
      <c r="M9" s="1653"/>
    </row>
    <row r="10" spans="1:13" ht="18" customHeight="1" x14ac:dyDescent="0.2">
      <c r="A10" s="599"/>
      <c r="B10" s="659"/>
      <c r="C10" s="660"/>
      <c r="E10" s="1076"/>
      <c r="F10" s="1644" t="s">
        <v>706</v>
      </c>
      <c r="G10" s="1644"/>
      <c r="H10" s="1644"/>
      <c r="I10" s="1644"/>
      <c r="J10" s="1644"/>
      <c r="K10" s="1644"/>
      <c r="L10" s="1644"/>
      <c r="M10" s="1644"/>
    </row>
    <row r="11" spans="1:13" ht="18" x14ac:dyDescent="0.2">
      <c r="A11" s="599"/>
      <c r="B11" s="661" t="s">
        <v>375</v>
      </c>
      <c r="C11" s="496"/>
      <c r="E11" s="868"/>
      <c r="F11" s="869"/>
      <c r="G11" s="870"/>
      <c r="H11" s="870"/>
      <c r="I11" s="870"/>
      <c r="J11" s="870"/>
      <c r="K11" s="870"/>
      <c r="L11" s="871"/>
      <c r="M11" s="870"/>
    </row>
    <row r="12" spans="1:13" ht="18" x14ac:dyDescent="0.2">
      <c r="A12" s="52"/>
      <c r="B12" s="662" t="s">
        <v>376</v>
      </c>
      <c r="C12" s="53"/>
      <c r="E12" s="1028"/>
      <c r="F12" s="1029">
        <v>1</v>
      </c>
      <c r="G12" s="1030" t="s">
        <v>0</v>
      </c>
      <c r="H12" s="1031" t="s">
        <v>310</v>
      </c>
      <c r="I12" s="1031" t="s">
        <v>165</v>
      </c>
      <c r="J12" s="1031" t="s">
        <v>1</v>
      </c>
      <c r="K12" s="1032">
        <v>1</v>
      </c>
      <c r="L12" s="1033">
        <f>TIME(13,30,0)</f>
        <v>0.5625</v>
      </c>
      <c r="M12" s="1034"/>
    </row>
    <row r="13" spans="1:13" ht="18" x14ac:dyDescent="0.2">
      <c r="A13" s="599"/>
      <c r="B13" s="663" t="s">
        <v>149</v>
      </c>
      <c r="C13" s="496"/>
      <c r="E13" s="1035"/>
      <c r="F13" s="1036">
        <f t="shared" ref="F13:F19" si="0">F12+1</f>
        <v>2</v>
      </c>
      <c r="G13" s="1037" t="s">
        <v>0</v>
      </c>
      <c r="H13" s="1038" t="s">
        <v>707</v>
      </c>
      <c r="I13" s="1038" t="s">
        <v>165</v>
      </c>
      <c r="J13" s="1038" t="s">
        <v>1</v>
      </c>
      <c r="K13" s="1039">
        <v>3</v>
      </c>
      <c r="L13" s="1040">
        <f>L12+TIME(0,K12,0)</f>
        <v>0.56319444444444444</v>
      </c>
      <c r="M13" s="1041"/>
    </row>
    <row r="14" spans="1:13" ht="15.75" x14ac:dyDescent="0.2">
      <c r="A14" s="52"/>
      <c r="B14" s="664" t="s">
        <v>246</v>
      </c>
      <c r="C14" s="496"/>
      <c r="E14" s="1042"/>
      <c r="F14" s="1043">
        <f t="shared" si="0"/>
        <v>3</v>
      </c>
      <c r="G14" s="1044" t="s">
        <v>0</v>
      </c>
      <c r="H14" s="1045" t="s">
        <v>381</v>
      </c>
      <c r="I14" s="1046" t="s">
        <v>165</v>
      </c>
      <c r="J14" s="1046" t="s">
        <v>1</v>
      </c>
      <c r="K14" s="1047">
        <v>3</v>
      </c>
      <c r="L14" s="1048">
        <f t="shared" ref="L14:L19" si="1">L13+TIME(0,K13,0)</f>
        <v>0.56527777777777777</v>
      </c>
      <c r="M14" s="1049"/>
    </row>
    <row r="15" spans="1:13" ht="15.75" x14ac:dyDescent="0.2">
      <c r="A15" s="52"/>
      <c r="B15" s="497" t="s">
        <v>273</v>
      </c>
      <c r="C15" s="496"/>
      <c r="E15" s="1050"/>
      <c r="F15" s="1036">
        <f t="shared" si="0"/>
        <v>4</v>
      </c>
      <c r="G15" s="1051" t="s">
        <v>0</v>
      </c>
      <c r="H15" s="1052" t="s">
        <v>442</v>
      </c>
      <c r="I15" s="1038" t="s">
        <v>165</v>
      </c>
      <c r="J15" s="1038" t="s">
        <v>1</v>
      </c>
      <c r="K15" s="1039">
        <v>3</v>
      </c>
      <c r="L15" s="1040">
        <f t="shared" si="1"/>
        <v>0.56736111111111109</v>
      </c>
      <c r="M15" s="1041"/>
    </row>
    <row r="16" spans="1:13" ht="15.75" x14ac:dyDescent="0.2">
      <c r="A16" s="52"/>
      <c r="B16" s="498" t="s">
        <v>334</v>
      </c>
      <c r="C16" s="499"/>
      <c r="E16" s="1042"/>
      <c r="F16" s="1043">
        <f t="shared" si="0"/>
        <v>5</v>
      </c>
      <c r="G16" s="1044" t="s">
        <v>31</v>
      </c>
      <c r="H16" s="1053" t="s">
        <v>708</v>
      </c>
      <c r="I16" s="1046" t="s">
        <v>165</v>
      </c>
      <c r="J16" s="1046" t="s">
        <v>1</v>
      </c>
      <c r="K16" s="1047">
        <v>5</v>
      </c>
      <c r="L16" s="1048">
        <f t="shared" si="1"/>
        <v>0.56944444444444442</v>
      </c>
      <c r="M16" s="1049"/>
    </row>
    <row r="17" spans="1:14" ht="15.75" x14ac:dyDescent="0.2">
      <c r="A17" s="52"/>
      <c r="B17" s="54"/>
      <c r="C17" s="458"/>
      <c r="E17" s="1050"/>
      <c r="F17" s="1036">
        <f t="shared" si="0"/>
        <v>6</v>
      </c>
      <c r="G17" s="1038" t="s">
        <v>2</v>
      </c>
      <c r="H17" s="1051" t="s">
        <v>312</v>
      </c>
      <c r="I17" s="1038" t="s">
        <v>165</v>
      </c>
      <c r="J17" s="1038" t="s">
        <v>4</v>
      </c>
      <c r="K17" s="1039">
        <v>3</v>
      </c>
      <c r="L17" s="1040">
        <f t="shared" si="1"/>
        <v>0.57291666666666663</v>
      </c>
      <c r="M17" s="1041"/>
    </row>
    <row r="18" spans="1:14" ht="15.75" x14ac:dyDescent="0.2">
      <c r="A18" s="52"/>
      <c r="B18" s="54"/>
      <c r="C18" s="53"/>
      <c r="E18" s="1042"/>
      <c r="F18" s="1043">
        <f t="shared" si="0"/>
        <v>7</v>
      </c>
      <c r="G18" s="1044" t="s">
        <v>41</v>
      </c>
      <c r="H18" s="1080" t="s">
        <v>541</v>
      </c>
      <c r="I18" s="1046" t="s">
        <v>165</v>
      </c>
      <c r="J18" s="1046" t="s">
        <v>4</v>
      </c>
      <c r="K18" s="1047">
        <v>102</v>
      </c>
      <c r="L18" s="1048">
        <f t="shared" si="1"/>
        <v>0.57499999999999996</v>
      </c>
      <c r="M18" s="1049"/>
    </row>
    <row r="19" spans="1:14" ht="15.75" x14ac:dyDescent="0.2">
      <c r="A19" s="599"/>
      <c r="B19" s="897" t="s">
        <v>377</v>
      </c>
      <c r="C19" s="496"/>
      <c r="E19" s="1050"/>
      <c r="F19" s="1036">
        <f t="shared" si="0"/>
        <v>8</v>
      </c>
      <c r="G19" s="1038" t="s">
        <v>0</v>
      </c>
      <c r="H19" s="1038" t="s">
        <v>542</v>
      </c>
      <c r="I19" s="1038" t="s">
        <v>165</v>
      </c>
      <c r="J19" s="1038" t="s">
        <v>4</v>
      </c>
      <c r="K19" s="1039">
        <v>1</v>
      </c>
      <c r="L19" s="1040">
        <f t="shared" si="1"/>
        <v>0.64583333333333326</v>
      </c>
      <c r="M19" s="1041"/>
    </row>
    <row r="20" spans="1:14" ht="15.75" x14ac:dyDescent="0.2">
      <c r="A20" s="52"/>
      <c r="B20" s="662" t="s">
        <v>378</v>
      </c>
      <c r="C20" s="53"/>
      <c r="E20" s="872"/>
      <c r="F20" s="882"/>
      <c r="G20" s="876"/>
      <c r="H20" s="876"/>
      <c r="I20" s="876"/>
      <c r="J20" s="876"/>
      <c r="K20" s="877"/>
      <c r="L20" s="878"/>
      <c r="M20" s="879"/>
    </row>
    <row r="21" spans="1:14" ht="15.6" customHeight="1" x14ac:dyDescent="0.2">
      <c r="A21" s="599"/>
      <c r="B21" s="938" t="s">
        <v>413</v>
      </c>
      <c r="C21" s="496"/>
      <c r="E21" s="683"/>
      <c r="F21" s="684"/>
      <c r="G21" s="836"/>
      <c r="H21" s="836"/>
      <c r="I21" s="836"/>
      <c r="J21" s="836"/>
      <c r="K21" s="680"/>
      <c r="L21" s="681"/>
      <c r="M21" s="682"/>
    </row>
    <row r="22" spans="1:14" ht="17.45" customHeight="1" x14ac:dyDescent="0.25">
      <c r="A22" s="52"/>
      <c r="B22" s="898" t="s">
        <v>333</v>
      </c>
      <c r="C22" s="496"/>
      <c r="E22" s="1076"/>
      <c r="F22" s="673"/>
      <c r="G22" s="1653"/>
      <c r="H22" s="1653"/>
      <c r="I22" s="1653"/>
      <c r="J22" s="1653"/>
      <c r="K22" s="1653"/>
      <c r="L22" s="1653"/>
      <c r="M22" s="1653"/>
    </row>
    <row r="23" spans="1:14" ht="17.45" customHeight="1" x14ac:dyDescent="0.25">
      <c r="A23" s="52"/>
      <c r="B23" s="939" t="s">
        <v>523</v>
      </c>
      <c r="C23" s="496"/>
      <c r="E23" s="1076"/>
      <c r="F23" s="1644" t="s">
        <v>709</v>
      </c>
      <c r="G23" s="1644"/>
      <c r="H23" s="1644"/>
      <c r="I23" s="1644"/>
      <c r="J23" s="1644"/>
      <c r="K23" s="1644"/>
      <c r="L23" s="1644"/>
      <c r="M23" s="1644"/>
      <c r="N23"/>
    </row>
    <row r="24" spans="1:14" ht="18" customHeight="1" x14ac:dyDescent="0.25">
      <c r="A24" s="52"/>
      <c r="B24" s="899" t="s">
        <v>349</v>
      </c>
      <c r="C24" s="496"/>
      <c r="E24" s="740"/>
      <c r="F24" s="741"/>
      <c r="G24" s="728"/>
      <c r="H24" s="728"/>
      <c r="I24" s="728"/>
      <c r="J24" s="728"/>
      <c r="K24" s="728"/>
      <c r="L24" s="729"/>
      <c r="M24" s="728"/>
      <c r="N24"/>
    </row>
    <row r="25" spans="1:14" ht="18" x14ac:dyDescent="0.2">
      <c r="A25" s="52"/>
      <c r="B25" s="940" t="s">
        <v>17</v>
      </c>
      <c r="C25" s="496"/>
      <c r="E25" s="1028"/>
      <c r="F25" s="1029">
        <f>F19+1</f>
        <v>9</v>
      </c>
      <c r="G25" s="1030" t="s">
        <v>0</v>
      </c>
      <c r="H25" s="1031" t="s">
        <v>710</v>
      </c>
      <c r="I25" s="1031" t="s">
        <v>165</v>
      </c>
      <c r="J25" s="1031" t="s">
        <v>1</v>
      </c>
      <c r="K25" s="1032">
        <v>1</v>
      </c>
      <c r="L25" s="1033">
        <f>TIME(10,30,0)</f>
        <v>0.4375</v>
      </c>
      <c r="M25" s="1034"/>
      <c r="N25"/>
    </row>
    <row r="26" spans="1:14" ht="15.75" x14ac:dyDescent="0.2">
      <c r="A26" s="52"/>
      <c r="B26" s="941" t="s">
        <v>16</v>
      </c>
      <c r="C26" s="496"/>
      <c r="E26" s="1050"/>
      <c r="F26" s="1054">
        <f t="shared" ref="F26:F31" si="2">F25+1</f>
        <v>10</v>
      </c>
      <c r="G26" s="1037" t="s">
        <v>0</v>
      </c>
      <c r="H26" s="1055" t="s">
        <v>381</v>
      </c>
      <c r="I26" s="1038" t="s">
        <v>165</v>
      </c>
      <c r="J26" s="1038" t="s">
        <v>1</v>
      </c>
      <c r="K26" s="1039">
        <v>1</v>
      </c>
      <c r="L26" s="1040">
        <f t="shared" ref="L26:L31" si="3">L25+TIME(0,K25,0)</f>
        <v>0.43819444444444444</v>
      </c>
      <c r="M26" s="1041"/>
      <c r="N26"/>
    </row>
    <row r="27" spans="1:14" ht="15.75" x14ac:dyDescent="0.2">
      <c r="A27" s="52"/>
      <c r="B27" s="942" t="s">
        <v>478</v>
      </c>
      <c r="C27" s="496"/>
      <c r="E27" s="1042"/>
      <c r="F27" s="1056">
        <f t="shared" si="2"/>
        <v>11</v>
      </c>
      <c r="G27" s="1053" t="s">
        <v>0</v>
      </c>
      <c r="H27" s="1057" t="s">
        <v>442</v>
      </c>
      <c r="I27" s="1046" t="s">
        <v>165</v>
      </c>
      <c r="J27" s="1046" t="s">
        <v>1</v>
      </c>
      <c r="K27" s="1047">
        <v>2</v>
      </c>
      <c r="L27" s="1048">
        <f t="shared" si="3"/>
        <v>0.43888888888888888</v>
      </c>
      <c r="M27" s="1049"/>
      <c r="N27"/>
    </row>
    <row r="28" spans="1:14" ht="15.75" x14ac:dyDescent="0.2">
      <c r="A28" s="52"/>
      <c r="B28" s="1146" t="s">
        <v>524</v>
      </c>
      <c r="C28" s="53"/>
      <c r="E28" s="1050"/>
      <c r="F28" s="1054">
        <f t="shared" si="2"/>
        <v>12</v>
      </c>
      <c r="G28" s="1037" t="s">
        <v>31</v>
      </c>
      <c r="H28" s="1051" t="s">
        <v>711</v>
      </c>
      <c r="I28" s="1038" t="s">
        <v>165</v>
      </c>
      <c r="J28" s="1038" t="s">
        <v>1</v>
      </c>
      <c r="K28" s="1039">
        <v>4</v>
      </c>
      <c r="L28" s="1040">
        <f t="shared" si="3"/>
        <v>0.44027777777777777</v>
      </c>
      <c r="M28" s="1041"/>
      <c r="N28"/>
    </row>
    <row r="29" spans="1:14" ht="15.75" x14ac:dyDescent="0.2">
      <c r="A29" s="599"/>
      <c r="B29" s="945" t="s">
        <v>525</v>
      </c>
      <c r="C29" s="496"/>
      <c r="E29" s="1042"/>
      <c r="F29" s="1056">
        <f t="shared" si="2"/>
        <v>13</v>
      </c>
      <c r="G29" s="1046" t="s">
        <v>2</v>
      </c>
      <c r="H29" s="1053" t="s">
        <v>312</v>
      </c>
      <c r="I29" s="1046" t="s">
        <v>165</v>
      </c>
      <c r="J29" s="1046" t="s">
        <v>4</v>
      </c>
      <c r="K29" s="1047">
        <v>3</v>
      </c>
      <c r="L29" s="1048">
        <f t="shared" si="3"/>
        <v>0.44305555555555554</v>
      </c>
      <c r="M29" s="1049"/>
      <c r="N29"/>
    </row>
    <row r="30" spans="1:14" ht="15.75" x14ac:dyDescent="0.2">
      <c r="A30" s="52"/>
      <c r="B30" s="54"/>
      <c r="C30" s="496"/>
      <c r="E30" s="1050"/>
      <c r="F30" s="1054">
        <f t="shared" si="2"/>
        <v>14</v>
      </c>
      <c r="G30" s="1038" t="s">
        <v>41</v>
      </c>
      <c r="H30" s="1135" t="s">
        <v>541</v>
      </c>
      <c r="I30" s="1038" t="s">
        <v>165</v>
      </c>
      <c r="J30" s="1038" t="s">
        <v>4</v>
      </c>
      <c r="K30" s="1039">
        <v>109</v>
      </c>
      <c r="L30" s="1040">
        <f t="shared" si="3"/>
        <v>0.44513888888888886</v>
      </c>
      <c r="M30" s="1041"/>
      <c r="N30"/>
    </row>
    <row r="31" spans="1:14" ht="15.75" x14ac:dyDescent="0.2">
      <c r="A31" s="52"/>
      <c r="B31" s="54"/>
      <c r="C31" s="496"/>
      <c r="E31" s="1042"/>
      <c r="F31" s="1056">
        <f t="shared" si="2"/>
        <v>15</v>
      </c>
      <c r="G31" s="1046" t="s">
        <v>0</v>
      </c>
      <c r="H31" s="1046" t="s">
        <v>482</v>
      </c>
      <c r="I31" s="1046" t="s">
        <v>165</v>
      </c>
      <c r="J31" s="1046" t="s">
        <v>4</v>
      </c>
      <c r="K31" s="1047">
        <v>1</v>
      </c>
      <c r="L31" s="1048">
        <f t="shared" si="3"/>
        <v>0.52083333333333326</v>
      </c>
      <c r="M31" s="1049"/>
      <c r="N31"/>
    </row>
    <row r="32" spans="1:14" ht="15.75" x14ac:dyDescent="0.2">
      <c r="A32" s="52"/>
      <c r="B32" s="54"/>
      <c r="C32" s="53"/>
      <c r="E32" s="872"/>
      <c r="F32" s="1245"/>
      <c r="G32" s="884"/>
      <c r="H32" s="884"/>
      <c r="I32" s="884"/>
      <c r="J32" s="884"/>
      <c r="K32" s="885"/>
      <c r="L32" s="1246"/>
      <c r="M32" s="1247"/>
      <c r="N32"/>
    </row>
    <row r="33" spans="1:14" ht="15.6" customHeight="1" x14ac:dyDescent="0.2">
      <c r="A33" s="52"/>
      <c r="B33" s="661" t="s">
        <v>379</v>
      </c>
      <c r="C33" s="53"/>
      <c r="E33" s="683"/>
      <c r="F33" s="684"/>
      <c r="G33" s="836"/>
      <c r="H33" s="836"/>
      <c r="I33" s="836"/>
      <c r="J33" s="836"/>
      <c r="K33" s="680"/>
      <c r="L33" s="681"/>
      <c r="M33" s="682"/>
      <c r="N33"/>
    </row>
    <row r="34" spans="1:14" ht="17.45" customHeight="1" x14ac:dyDescent="0.2">
      <c r="A34" s="52"/>
      <c r="B34" s="662" t="s">
        <v>380</v>
      </c>
      <c r="C34" s="53"/>
      <c r="E34" s="1076"/>
      <c r="F34" s="673"/>
      <c r="G34" s="1653"/>
      <c r="H34" s="1653"/>
      <c r="I34" s="1653"/>
      <c r="J34" s="1653"/>
      <c r="K34" s="1653"/>
      <c r="L34" s="1653"/>
      <c r="M34" s="1653"/>
      <c r="N34"/>
    </row>
    <row r="35" spans="1:14" ht="17.45" customHeight="1" x14ac:dyDescent="0.2">
      <c r="A35" s="52"/>
      <c r="B35" s="54"/>
      <c r="C35" s="53"/>
      <c r="E35" s="1076"/>
      <c r="F35" s="1644" t="s">
        <v>712</v>
      </c>
      <c r="G35" s="1644"/>
      <c r="H35" s="1644"/>
      <c r="I35" s="1644"/>
      <c r="J35" s="1644"/>
      <c r="K35" s="1644"/>
      <c r="L35" s="1644"/>
      <c r="M35" s="1644"/>
      <c r="N35"/>
    </row>
    <row r="36" spans="1:14" ht="17.45" customHeight="1" x14ac:dyDescent="0.2">
      <c r="A36" s="599"/>
      <c r="B36" s="54"/>
      <c r="C36" s="496"/>
      <c r="E36" s="740"/>
      <c r="F36" s="741"/>
      <c r="G36" s="728"/>
      <c r="H36" s="728"/>
      <c r="I36" s="728"/>
      <c r="J36" s="728"/>
      <c r="K36" s="728"/>
      <c r="L36" s="729"/>
      <c r="M36" s="728"/>
      <c r="N36"/>
    </row>
    <row r="37" spans="1:14" ht="18" x14ac:dyDescent="0.2">
      <c r="A37" s="52"/>
      <c r="B37" s="54"/>
      <c r="C37" s="53"/>
      <c r="E37" s="1028"/>
      <c r="F37" s="1029">
        <f>F31+1</f>
        <v>16</v>
      </c>
      <c r="G37" s="1030" t="s">
        <v>0</v>
      </c>
      <c r="H37" s="1031" t="s">
        <v>710</v>
      </c>
      <c r="I37" s="1031" t="s">
        <v>165</v>
      </c>
      <c r="J37" s="1031" t="s">
        <v>1</v>
      </c>
      <c r="K37" s="1032">
        <v>1</v>
      </c>
      <c r="L37" s="1033">
        <f>TIME(16,0,0)</f>
        <v>0.66666666666666663</v>
      </c>
      <c r="M37" s="1034"/>
    </row>
    <row r="38" spans="1:14" ht="15.75" x14ac:dyDescent="0.2">
      <c r="A38" s="52"/>
      <c r="B38" s="54"/>
      <c r="C38" s="496"/>
      <c r="E38" s="1050"/>
      <c r="F38" s="1054">
        <f>F37+1</f>
        <v>17</v>
      </c>
      <c r="G38" s="1037" t="s">
        <v>0</v>
      </c>
      <c r="H38" s="1055" t="s">
        <v>381</v>
      </c>
      <c r="I38" s="1038" t="s">
        <v>165</v>
      </c>
      <c r="J38" s="1038" t="s">
        <v>1</v>
      </c>
      <c r="K38" s="1039">
        <v>1</v>
      </c>
      <c r="L38" s="1040">
        <f>L37+TIME(0,K37,0)</f>
        <v>0.66736111111111107</v>
      </c>
      <c r="M38" s="1041"/>
    </row>
    <row r="39" spans="1:14" ht="15.75" customHeight="1" x14ac:dyDescent="0.2">
      <c r="A39" s="52"/>
      <c r="B39" s="1268" t="s">
        <v>393</v>
      </c>
      <c r="C39" s="496"/>
      <c r="E39" s="1042"/>
      <c r="F39" s="1056">
        <f t="shared" ref="F39:F44" si="4">F38+1</f>
        <v>18</v>
      </c>
      <c r="G39" s="1053" t="s">
        <v>0</v>
      </c>
      <c r="H39" s="1057" t="s">
        <v>442</v>
      </c>
      <c r="I39" s="1046" t="s">
        <v>165</v>
      </c>
      <c r="J39" s="1046" t="s">
        <v>1</v>
      </c>
      <c r="K39" s="1047">
        <v>2</v>
      </c>
      <c r="L39" s="1048">
        <f t="shared" ref="L39:L44" si="5">L38+TIME(0,K38,0)</f>
        <v>0.66805555555555551</v>
      </c>
      <c r="M39" s="1049"/>
    </row>
    <row r="40" spans="1:14" ht="15.75" x14ac:dyDescent="0.2">
      <c r="A40" s="54"/>
      <c r="B40" s="1269"/>
      <c r="C40" s="54"/>
      <c r="E40" s="1050"/>
      <c r="F40" s="1054">
        <f t="shared" si="4"/>
        <v>19</v>
      </c>
      <c r="G40" s="1037" t="s">
        <v>31</v>
      </c>
      <c r="H40" s="1051" t="s">
        <v>711</v>
      </c>
      <c r="I40" s="1038" t="s">
        <v>165</v>
      </c>
      <c r="J40" s="1038" t="s">
        <v>1</v>
      </c>
      <c r="K40" s="1039">
        <v>4</v>
      </c>
      <c r="L40" s="1040">
        <f t="shared" si="5"/>
        <v>0.6694444444444444</v>
      </c>
      <c r="M40" s="1041"/>
    </row>
    <row r="41" spans="1:14" ht="18" x14ac:dyDescent="0.2">
      <c r="A41" s="54"/>
      <c r="B41" s="820" t="s">
        <v>390</v>
      </c>
      <c r="C41" s="54"/>
      <c r="E41" s="1042"/>
      <c r="F41" s="1056">
        <f t="shared" si="4"/>
        <v>20</v>
      </c>
      <c r="G41" s="1046" t="s">
        <v>2</v>
      </c>
      <c r="H41" s="1053" t="s">
        <v>312</v>
      </c>
      <c r="I41" s="1046" t="s">
        <v>165</v>
      </c>
      <c r="J41" s="1046" t="s">
        <v>4</v>
      </c>
      <c r="K41" s="1047">
        <v>3</v>
      </c>
      <c r="L41" s="1048">
        <f t="shared" si="5"/>
        <v>0.67222222222222217</v>
      </c>
      <c r="M41" s="1049"/>
    </row>
    <row r="42" spans="1:14" ht="15.75" x14ac:dyDescent="0.2">
      <c r="A42" s="54"/>
      <c r="B42" s="948" t="s">
        <v>348</v>
      </c>
      <c r="C42" s="54"/>
      <c r="E42" s="1050"/>
      <c r="F42" s="1054">
        <f t="shared" si="4"/>
        <v>21</v>
      </c>
      <c r="G42" s="1038" t="s">
        <v>41</v>
      </c>
      <c r="H42" s="1135" t="s">
        <v>541</v>
      </c>
      <c r="I42" s="1038" t="s">
        <v>165</v>
      </c>
      <c r="J42" s="1038" t="s">
        <v>4</v>
      </c>
      <c r="K42" s="1039">
        <v>89</v>
      </c>
      <c r="L42" s="1040">
        <f t="shared" si="5"/>
        <v>0.67430555555555549</v>
      </c>
      <c r="M42" s="1041"/>
    </row>
    <row r="43" spans="1:14" ht="16.5" thickBot="1" x14ac:dyDescent="0.25">
      <c r="A43" s="54"/>
      <c r="B43" s="54"/>
      <c r="C43" s="54"/>
      <c r="E43" s="1042"/>
      <c r="F43" s="1056">
        <f t="shared" si="4"/>
        <v>22</v>
      </c>
      <c r="G43" s="1044" t="s">
        <v>2</v>
      </c>
      <c r="H43" s="1080" t="s">
        <v>543</v>
      </c>
      <c r="I43" s="1046" t="s">
        <v>165</v>
      </c>
      <c r="J43" s="1046" t="s">
        <v>4</v>
      </c>
      <c r="K43" s="1047">
        <v>20</v>
      </c>
      <c r="L43" s="1048">
        <f t="shared" si="5"/>
        <v>0.73611111111111105</v>
      </c>
      <c r="M43" s="1049"/>
    </row>
    <row r="44" spans="1:14" ht="15.75" x14ac:dyDescent="0.2">
      <c r="A44" s="52"/>
      <c r="B44" s="587" t="s">
        <v>289</v>
      </c>
      <c r="C44" s="53"/>
      <c r="E44" s="1050"/>
      <c r="F44" s="1054">
        <f t="shared" si="4"/>
        <v>23</v>
      </c>
      <c r="G44" s="1038" t="s">
        <v>0</v>
      </c>
      <c r="H44" s="1038" t="s">
        <v>482</v>
      </c>
      <c r="I44" s="1038" t="s">
        <v>165</v>
      </c>
      <c r="J44" s="1038" t="s">
        <v>4</v>
      </c>
      <c r="K44" s="1039">
        <v>1</v>
      </c>
      <c r="L44" s="1040">
        <f t="shared" si="5"/>
        <v>0.74999999999999989</v>
      </c>
      <c r="M44" s="1041"/>
    </row>
    <row r="45" spans="1:14" ht="15.75" x14ac:dyDescent="0.2">
      <c r="A45" s="52"/>
      <c r="B45" s="588" t="s">
        <v>253</v>
      </c>
      <c r="C45" s="53"/>
      <c r="E45" s="872"/>
      <c r="F45" s="1245"/>
      <c r="G45" s="884"/>
      <c r="H45" s="884"/>
      <c r="I45" s="884"/>
      <c r="J45" s="884"/>
      <c r="K45" s="885"/>
      <c r="L45" s="1246"/>
      <c r="M45" s="1247"/>
    </row>
    <row r="46" spans="1:14" ht="15.75" x14ac:dyDescent="0.2">
      <c r="A46" s="52"/>
      <c r="B46" s="501" t="s">
        <v>240</v>
      </c>
      <c r="C46" s="500"/>
      <c r="E46" s="683"/>
      <c r="F46" s="684"/>
      <c r="G46" s="836"/>
      <c r="H46" s="836"/>
      <c r="I46" s="836"/>
      <c r="J46" s="836"/>
      <c r="K46" s="680"/>
      <c r="L46" s="681"/>
      <c r="M46" s="682"/>
    </row>
    <row r="47" spans="1:14" ht="14.25" x14ac:dyDescent="0.2">
      <c r="A47" s="52"/>
      <c r="B47" s="502" t="s">
        <v>97</v>
      </c>
      <c r="C47" s="500"/>
      <c r="E47" s="1076"/>
      <c r="F47" s="673"/>
      <c r="G47" s="1653"/>
      <c r="H47" s="1653"/>
      <c r="I47" s="1653"/>
      <c r="J47" s="1653"/>
      <c r="K47" s="1653"/>
      <c r="L47" s="1653"/>
      <c r="M47" s="1653"/>
    </row>
    <row r="48" spans="1:14" ht="18" x14ac:dyDescent="0.2">
      <c r="A48" s="52"/>
      <c r="B48" s="503" t="s">
        <v>98</v>
      </c>
      <c r="C48" s="500"/>
      <c r="E48" s="1076"/>
      <c r="F48" s="1644" t="s">
        <v>713</v>
      </c>
      <c r="G48" s="1644"/>
      <c r="H48" s="1644"/>
      <c r="I48" s="1644"/>
      <c r="J48" s="1644"/>
      <c r="K48" s="1644"/>
      <c r="L48" s="1644"/>
      <c r="M48" s="1644"/>
    </row>
    <row r="49" spans="1:13" ht="18" x14ac:dyDescent="0.2">
      <c r="A49" s="52"/>
      <c r="B49" s="946" t="s">
        <v>95</v>
      </c>
      <c r="C49" s="500"/>
      <c r="E49" s="740"/>
      <c r="F49" s="741"/>
      <c r="G49" s="728"/>
      <c r="H49" s="728"/>
      <c r="I49" s="728"/>
      <c r="J49" s="728"/>
      <c r="K49" s="728"/>
      <c r="L49" s="729"/>
      <c r="M49" s="728"/>
    </row>
    <row r="50" spans="1:13" ht="18" x14ac:dyDescent="0.2">
      <c r="A50" s="52"/>
      <c r="B50" s="504" t="s">
        <v>249</v>
      </c>
      <c r="C50" s="500"/>
      <c r="E50" s="1028"/>
      <c r="F50" s="1029">
        <f>F44+1</f>
        <v>24</v>
      </c>
      <c r="G50" s="1030" t="s">
        <v>0</v>
      </c>
      <c r="H50" s="1031" t="s">
        <v>544</v>
      </c>
      <c r="I50" s="1031" t="s">
        <v>165</v>
      </c>
      <c r="J50" s="1031" t="s">
        <v>1</v>
      </c>
      <c r="K50" s="1032">
        <v>1</v>
      </c>
      <c r="L50" s="1033">
        <f>TIME(8,0,0)</f>
        <v>0.33333333333333331</v>
      </c>
      <c r="M50" s="1034"/>
    </row>
    <row r="51" spans="1:13" ht="15.75" x14ac:dyDescent="0.2">
      <c r="A51" s="52"/>
      <c r="B51" s="504" t="s">
        <v>250</v>
      </c>
      <c r="C51" s="500"/>
      <c r="E51" s="1050"/>
      <c r="F51" s="1036">
        <f>F50+1</f>
        <v>25</v>
      </c>
      <c r="G51" s="1037" t="s">
        <v>0</v>
      </c>
      <c r="H51" s="1055" t="s">
        <v>381</v>
      </c>
      <c r="I51" s="1038" t="s">
        <v>165</v>
      </c>
      <c r="J51" s="1038" t="s">
        <v>1</v>
      </c>
      <c r="K51" s="1039">
        <v>3</v>
      </c>
      <c r="L51" s="1040">
        <f>L50+TIME(0,K50,0)</f>
        <v>0.33402777777777776</v>
      </c>
      <c r="M51" s="1041"/>
    </row>
    <row r="52" spans="1:13" ht="15.75" x14ac:dyDescent="0.2">
      <c r="A52" s="52"/>
      <c r="B52" s="504" t="s">
        <v>127</v>
      </c>
      <c r="C52" s="500"/>
      <c r="E52" s="1042"/>
      <c r="F52" s="1043">
        <f t="shared" ref="F52:F57" si="6">F51+1</f>
        <v>26</v>
      </c>
      <c r="G52" s="1053" t="s">
        <v>0</v>
      </c>
      <c r="H52" s="1057" t="s">
        <v>442</v>
      </c>
      <c r="I52" s="1046" t="s">
        <v>165</v>
      </c>
      <c r="J52" s="1046" t="s">
        <v>1</v>
      </c>
      <c r="K52" s="1047">
        <v>3</v>
      </c>
      <c r="L52" s="1048">
        <f t="shared" ref="L52:L57" si="7">L51+TIME(0,K51,0)</f>
        <v>0.33611111111111108</v>
      </c>
      <c r="M52" s="1049"/>
    </row>
    <row r="53" spans="1:13" ht="15.75" x14ac:dyDescent="0.2">
      <c r="A53" s="52"/>
      <c r="B53" s="504" t="s">
        <v>255</v>
      </c>
      <c r="C53" s="500"/>
      <c r="E53" s="1050"/>
      <c r="F53" s="1036">
        <f t="shared" si="6"/>
        <v>27</v>
      </c>
      <c r="G53" s="1037" t="s">
        <v>31</v>
      </c>
      <c r="H53" s="1051" t="s">
        <v>545</v>
      </c>
      <c r="I53" s="1038" t="s">
        <v>165</v>
      </c>
      <c r="J53" s="1038" t="s">
        <v>1</v>
      </c>
      <c r="K53" s="1039">
        <v>5</v>
      </c>
      <c r="L53" s="1040">
        <f t="shared" si="7"/>
        <v>0.33819444444444441</v>
      </c>
      <c r="M53" s="1041"/>
    </row>
    <row r="54" spans="1:13" ht="15.75" x14ac:dyDescent="0.2">
      <c r="A54" s="52"/>
      <c r="B54" s="504" t="s">
        <v>251</v>
      </c>
      <c r="C54" s="500"/>
      <c r="E54" s="1042"/>
      <c r="F54" s="1043">
        <f t="shared" si="6"/>
        <v>28</v>
      </c>
      <c r="G54" s="1046" t="s">
        <v>2</v>
      </c>
      <c r="H54" s="1053" t="s">
        <v>312</v>
      </c>
      <c r="I54" s="1046" t="s">
        <v>165</v>
      </c>
      <c r="J54" s="1046" t="s">
        <v>4</v>
      </c>
      <c r="K54" s="1047">
        <v>3</v>
      </c>
      <c r="L54" s="1048">
        <f t="shared" si="7"/>
        <v>0.34166666666666662</v>
      </c>
      <c r="M54" s="1049"/>
    </row>
    <row r="55" spans="1:13" ht="15.75" x14ac:dyDescent="0.2">
      <c r="A55" s="52"/>
      <c r="B55" s="1154" t="s">
        <v>126</v>
      </c>
      <c r="C55" s="500"/>
      <c r="E55" s="1050"/>
      <c r="F55" s="1036">
        <f t="shared" si="6"/>
        <v>29</v>
      </c>
      <c r="G55" s="1037" t="s">
        <v>41</v>
      </c>
      <c r="H55" s="1135" t="s">
        <v>541</v>
      </c>
      <c r="I55" s="1038" t="s">
        <v>165</v>
      </c>
      <c r="J55" s="1038" t="s">
        <v>4</v>
      </c>
      <c r="K55" s="1039">
        <v>95</v>
      </c>
      <c r="L55" s="1040">
        <f t="shared" si="7"/>
        <v>0.34374999999999994</v>
      </c>
      <c r="M55" s="1041"/>
    </row>
    <row r="56" spans="1:13" ht="18" x14ac:dyDescent="0.2">
      <c r="A56" s="52"/>
      <c r="B56" s="504" t="s">
        <v>252</v>
      </c>
      <c r="C56" s="500"/>
      <c r="E56" s="1248"/>
      <c r="F56" s="1043">
        <f t="shared" si="6"/>
        <v>30</v>
      </c>
      <c r="G56" s="1046" t="s">
        <v>2</v>
      </c>
      <c r="H56" s="1057" t="s">
        <v>546</v>
      </c>
      <c r="I56" s="1046" t="s">
        <v>165</v>
      </c>
      <c r="J56" s="1046" t="s">
        <v>4</v>
      </c>
      <c r="K56" s="1047">
        <v>10</v>
      </c>
      <c r="L56" s="1048">
        <f t="shared" si="7"/>
        <v>0.40972222222222215</v>
      </c>
      <c r="M56" s="1049"/>
    </row>
    <row r="57" spans="1:13" ht="14.25" x14ac:dyDescent="0.2">
      <c r="A57" s="52"/>
      <c r="B57" s="665" t="s">
        <v>99</v>
      </c>
      <c r="C57" s="500"/>
      <c r="E57" s="1041"/>
      <c r="F57" s="1036">
        <f t="shared" si="6"/>
        <v>31</v>
      </c>
      <c r="G57" s="1038" t="s">
        <v>0</v>
      </c>
      <c r="H57" s="1052" t="s">
        <v>443</v>
      </c>
      <c r="I57" s="1038" t="s">
        <v>165</v>
      </c>
      <c r="J57" s="1038" t="s">
        <v>1</v>
      </c>
      <c r="K57" s="1039">
        <v>1</v>
      </c>
      <c r="L57" s="1040">
        <f t="shared" si="7"/>
        <v>0.41666666666666657</v>
      </c>
      <c r="M57" s="1041"/>
    </row>
    <row r="58" spans="1:13" ht="14.25" x14ac:dyDescent="0.2">
      <c r="A58" s="52"/>
      <c r="B58" s="54"/>
      <c r="C58" s="500"/>
      <c r="E58" s="1041"/>
      <c r="F58" s="1036"/>
      <c r="G58" s="1038"/>
      <c r="H58" s="1052"/>
      <c r="I58" s="1038"/>
      <c r="J58" s="1038"/>
      <c r="K58" s="1039"/>
      <c r="L58" s="1040"/>
      <c r="M58" s="1041"/>
    </row>
    <row r="59" spans="1:13" ht="14.25" x14ac:dyDescent="0.2">
      <c r="A59" s="52"/>
      <c r="B59" s="54"/>
      <c r="C59" s="500"/>
      <c r="E59" s="1034"/>
      <c r="F59" s="1029"/>
      <c r="G59" s="1031"/>
      <c r="H59" s="1058"/>
      <c r="I59" s="1031"/>
      <c r="J59" s="1031"/>
      <c r="K59" s="1032"/>
      <c r="L59" s="1033"/>
      <c r="M59" s="1034"/>
    </row>
    <row r="60" spans="1:13" x14ac:dyDescent="0.2">
      <c r="A60" s="52"/>
      <c r="B60" s="54"/>
      <c r="C60" s="53"/>
      <c r="E60" s="879"/>
      <c r="F60" s="886"/>
      <c r="G60" s="886" t="s">
        <v>306</v>
      </c>
      <c r="H60" s="887"/>
      <c r="I60" s="887"/>
      <c r="J60" s="887"/>
      <c r="K60" s="888"/>
      <c r="L60" s="889"/>
      <c r="M60" s="879"/>
    </row>
    <row r="61" spans="1:13" ht="15.75" x14ac:dyDescent="0.2">
      <c r="A61" s="1249"/>
      <c r="B61" s="1250" t="s">
        <v>726</v>
      </c>
      <c r="C61" s="1251"/>
      <c r="E61" s="733"/>
      <c r="F61" s="9"/>
      <c r="G61" s="648" t="s">
        <v>307</v>
      </c>
      <c r="H61" s="669"/>
      <c r="I61" s="669"/>
      <c r="J61" s="669"/>
      <c r="K61" s="746"/>
      <c r="L61" s="686"/>
      <c r="M61" s="733"/>
    </row>
    <row r="62" spans="1:13" ht="15" x14ac:dyDescent="0.2">
      <c r="E62" s="879"/>
      <c r="F62" s="886" t="s">
        <v>7</v>
      </c>
      <c r="G62" s="890" t="s">
        <v>308</v>
      </c>
      <c r="H62" s="886"/>
      <c r="I62" s="886"/>
      <c r="J62" s="891"/>
      <c r="K62" s="891"/>
      <c r="L62" s="892"/>
      <c r="M62" s="879"/>
    </row>
    <row r="63" spans="1:13" x14ac:dyDescent="0.2">
      <c r="E63" s="733"/>
      <c r="F63" s="399"/>
      <c r="G63" s="399" t="s">
        <v>309</v>
      </c>
      <c r="H63" s="9"/>
      <c r="I63" s="648"/>
      <c r="J63" s="645"/>
      <c r="K63" s="646"/>
      <c r="L63" s="687"/>
      <c r="M63" s="733"/>
    </row>
    <row r="64" spans="1:13" ht="15" x14ac:dyDescent="0.2">
      <c r="E64" s="879"/>
      <c r="F64" s="893"/>
      <c r="G64" s="890" t="s">
        <v>305</v>
      </c>
      <c r="H64" s="886" t="s">
        <v>7</v>
      </c>
      <c r="I64" s="890"/>
      <c r="J64" s="894"/>
      <c r="K64" s="891"/>
      <c r="L64" s="892"/>
      <c r="M64" s="879"/>
    </row>
    <row r="65" spans="5:13" ht="15.75" x14ac:dyDescent="0.2">
      <c r="E65" s="733"/>
      <c r="F65" s="649"/>
      <c r="G65" s="399" t="s">
        <v>292</v>
      </c>
      <c r="H65" s="399"/>
      <c r="I65" s="399"/>
      <c r="J65" s="650"/>
      <c r="K65" s="650"/>
      <c r="L65" s="688"/>
      <c r="M65" s="733"/>
    </row>
    <row r="66" spans="5:13" ht="15.75" x14ac:dyDescent="0.2">
      <c r="E66" s="879"/>
      <c r="F66" s="893"/>
      <c r="G66" s="890" t="s">
        <v>293</v>
      </c>
      <c r="H66" s="893"/>
      <c r="I66" s="890"/>
      <c r="J66" s="895"/>
      <c r="K66" s="895"/>
      <c r="L66" s="896"/>
      <c r="M66" s="879"/>
    </row>
    <row r="67" spans="5:13" ht="15.75" x14ac:dyDescent="0.2">
      <c r="E67" s="738"/>
      <c r="F67" s="738"/>
      <c r="G67" s="738"/>
      <c r="H67" s="738"/>
      <c r="I67" s="738"/>
      <c r="J67" s="738"/>
      <c r="K67" s="738"/>
      <c r="L67" s="739"/>
      <c r="M67" s="733"/>
    </row>
    <row r="68" spans="5:13" ht="15.75" x14ac:dyDescent="0.2">
      <c r="E68" s="400"/>
      <c r="F68" s="400"/>
      <c r="G68" s="400"/>
      <c r="H68" s="400"/>
      <c r="I68" s="400"/>
      <c r="J68" s="400"/>
      <c r="K68" s="400"/>
      <c r="L68" s="401"/>
      <c r="M68" s="722"/>
    </row>
    <row r="69" spans="5:13" ht="15.75" x14ac:dyDescent="0.2">
      <c r="E69" s="400"/>
      <c r="F69" s="400"/>
      <c r="G69" s="400"/>
      <c r="H69" s="400"/>
      <c r="I69" s="400"/>
      <c r="J69" s="400"/>
      <c r="K69" s="400"/>
      <c r="L69" s="401"/>
      <c r="M69" s="722"/>
    </row>
    <row r="70" spans="5:13" ht="15.75" x14ac:dyDescent="0.2">
      <c r="E70" s="738"/>
      <c r="F70" s="738"/>
      <c r="G70" s="738"/>
      <c r="H70" s="738"/>
      <c r="I70" s="738"/>
      <c r="J70" s="738"/>
      <c r="K70" s="738"/>
      <c r="L70" s="739"/>
      <c r="M70" s="832"/>
    </row>
    <row r="71" spans="5:13" x14ac:dyDescent="0.2">
      <c r="E71" s="1155"/>
      <c r="F71" s="1155"/>
      <c r="G71" s="1155"/>
      <c r="H71" s="1155"/>
      <c r="I71" s="1155"/>
      <c r="J71" s="1155"/>
      <c r="K71" s="1155"/>
      <c r="L71" s="1155"/>
      <c r="M71" s="1155"/>
    </row>
    <row r="72" spans="5:13" x14ac:dyDescent="0.2">
      <c r="E72" s="1155"/>
      <c r="F72" s="1155"/>
      <c r="G72" s="1155"/>
      <c r="H72" s="1155"/>
      <c r="I72" s="1155"/>
      <c r="J72" s="1155"/>
      <c r="K72" s="1155"/>
      <c r="L72" s="1155"/>
      <c r="M72" s="1155"/>
    </row>
    <row r="73" spans="5:13" x14ac:dyDescent="0.2">
      <c r="E73" s="1155"/>
      <c r="F73" s="1155"/>
      <c r="G73" s="1155"/>
      <c r="H73" s="1155"/>
      <c r="I73" s="1155"/>
      <c r="J73" s="1155"/>
      <c r="K73" s="1155"/>
      <c r="L73" s="1155"/>
      <c r="M73" s="1155"/>
    </row>
    <row r="74" spans="5:13" x14ac:dyDescent="0.2">
      <c r="E74" s="1155"/>
      <c r="F74" s="1155"/>
      <c r="G74" s="1155"/>
      <c r="H74" s="1155"/>
      <c r="I74" s="1155"/>
      <c r="J74" s="1155"/>
      <c r="K74" s="1155"/>
      <c r="L74" s="1155"/>
      <c r="M74" s="1155"/>
    </row>
    <row r="75" spans="5:13" x14ac:dyDescent="0.2">
      <c r="E75" s="1155"/>
      <c r="F75" s="1155"/>
      <c r="G75" s="1155"/>
      <c r="H75" s="1155"/>
      <c r="I75" s="1155"/>
      <c r="J75" s="1155"/>
      <c r="K75" s="1155"/>
      <c r="L75" s="1155"/>
      <c r="M75" s="1155"/>
    </row>
    <row r="76" spans="5:13" x14ac:dyDescent="0.2">
      <c r="E76" s="1155"/>
      <c r="F76" s="1155"/>
      <c r="G76" s="1155"/>
      <c r="H76" s="1155"/>
      <c r="I76" s="1155"/>
      <c r="J76" s="1155"/>
      <c r="K76" s="1155"/>
      <c r="L76" s="1155"/>
      <c r="M76" s="1155"/>
    </row>
    <row r="77" spans="5:13" x14ac:dyDescent="0.2">
      <c r="E77" s="1155"/>
      <c r="F77" s="1155"/>
      <c r="G77" s="1155"/>
      <c r="H77" s="1155"/>
      <c r="I77" s="1155"/>
      <c r="J77" s="1155"/>
      <c r="K77" s="1155"/>
      <c r="L77" s="1155"/>
      <c r="M77" s="1155"/>
    </row>
    <row r="78" spans="5:13" x14ac:dyDescent="0.2">
      <c r="E78" s="1155"/>
      <c r="F78" s="1155"/>
      <c r="G78" s="1155"/>
      <c r="H78" s="1155"/>
      <c r="I78" s="1155"/>
      <c r="J78" s="1155"/>
      <c r="K78" s="1155"/>
      <c r="L78" s="1155"/>
      <c r="M78" s="1155"/>
    </row>
    <row r="79" spans="5:13" x14ac:dyDescent="0.2">
      <c r="E79" s="1155"/>
      <c r="F79" s="1155"/>
      <c r="G79" s="1155"/>
      <c r="H79" s="1155"/>
      <c r="I79" s="1155"/>
      <c r="J79" s="1155"/>
      <c r="K79" s="1155"/>
      <c r="L79" s="1155"/>
      <c r="M79" s="1155"/>
    </row>
    <row r="80" spans="5:13" x14ac:dyDescent="0.2">
      <c r="E80" s="1155"/>
      <c r="F80" s="1155"/>
      <c r="G80" s="1155"/>
      <c r="H80" s="1155"/>
      <c r="I80" s="1155"/>
      <c r="J80" s="1155"/>
      <c r="K80" s="1155"/>
      <c r="L80" s="1155"/>
      <c r="M80" s="1155"/>
    </row>
    <row r="81" spans="5:13" x14ac:dyDescent="0.2">
      <c r="E81" s="1155"/>
      <c r="F81" s="1155"/>
      <c r="G81" s="1155"/>
      <c r="H81" s="1155"/>
      <c r="I81" s="1155"/>
      <c r="J81" s="1155"/>
      <c r="K81" s="1155"/>
      <c r="L81" s="1155"/>
      <c r="M81" s="1155"/>
    </row>
    <row r="82" spans="5:13" x14ac:dyDescent="0.2">
      <c r="E82" s="1155"/>
      <c r="F82" s="1155"/>
      <c r="G82" s="1155"/>
      <c r="H82" s="1155"/>
      <c r="I82" s="1155"/>
      <c r="J82" s="1155"/>
      <c r="K82" s="1155"/>
      <c r="L82" s="1155"/>
      <c r="M82" s="1155"/>
    </row>
    <row r="83" spans="5:13" x14ac:dyDescent="0.2">
      <c r="E83" s="1155"/>
      <c r="F83" s="1155"/>
      <c r="G83" s="1155"/>
      <c r="H83" s="1155"/>
      <c r="I83" s="1155"/>
      <c r="J83" s="1155"/>
      <c r="K83" s="1155"/>
      <c r="L83" s="1155"/>
      <c r="M83" s="1155"/>
    </row>
    <row r="84" spans="5:13" x14ac:dyDescent="0.2">
      <c r="E84" s="1155"/>
      <c r="F84" s="1155"/>
      <c r="G84" s="1155"/>
      <c r="H84" s="1155"/>
      <c r="I84" s="1155"/>
      <c r="J84" s="1155"/>
      <c r="K84" s="1155"/>
      <c r="L84" s="1155"/>
      <c r="M84" s="1155"/>
    </row>
    <row r="85" spans="5:13" x14ac:dyDescent="0.2">
      <c r="E85" s="1155"/>
      <c r="F85" s="1155"/>
      <c r="G85" s="1155"/>
      <c r="H85" s="1155"/>
      <c r="I85" s="1155"/>
      <c r="J85" s="1155"/>
      <c r="K85" s="1155"/>
      <c r="L85" s="1155"/>
      <c r="M85" s="1155"/>
    </row>
    <row r="86" spans="5:13" x14ac:dyDescent="0.2">
      <c r="E86" s="1155"/>
      <c r="F86" s="1155"/>
      <c r="G86" s="1155"/>
      <c r="H86" s="1155"/>
      <c r="I86" s="1155"/>
      <c r="J86" s="1155"/>
      <c r="K86" s="1155"/>
      <c r="L86" s="1155"/>
      <c r="M86" s="1155"/>
    </row>
    <row r="87" spans="5:13" x14ac:dyDescent="0.2">
      <c r="E87" s="1155"/>
      <c r="F87" s="1155"/>
      <c r="G87" s="1155"/>
      <c r="H87" s="1155"/>
      <c r="I87" s="1155"/>
      <c r="J87" s="1155"/>
      <c r="K87" s="1155"/>
      <c r="L87" s="1155"/>
      <c r="M87" s="1155"/>
    </row>
  </sheetData>
  <mergeCells count="13">
    <mergeCell ref="G47:M47"/>
    <mergeCell ref="F48:M48"/>
    <mergeCell ref="F2:M2"/>
    <mergeCell ref="B39:B40"/>
    <mergeCell ref="E3:L3"/>
    <mergeCell ref="B4:B6"/>
    <mergeCell ref="E4:L4"/>
    <mergeCell ref="G9:M9"/>
    <mergeCell ref="F10:M10"/>
    <mergeCell ref="G22:M22"/>
    <mergeCell ref="F23:M23"/>
    <mergeCell ref="G34:M34"/>
    <mergeCell ref="F35:M35"/>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68"/>
  <sheetViews>
    <sheetView showGridLines="0" topLeftCell="A2" zoomScale="75" zoomScaleNormal="75" workbookViewId="0">
      <selection activeCell="B27" sqref="B27"/>
    </sheetView>
  </sheetViews>
  <sheetFormatPr defaultColWidth="9.140625" defaultRowHeight="15.75" customHeight="1" x14ac:dyDescent="0.2"/>
  <cols>
    <col min="1" max="1" width="1.42578125" style="1155" customWidth="1"/>
    <col min="2" max="2" width="13.5703125" style="1155" customWidth="1"/>
    <col min="3" max="3" width="1.42578125" style="1155" customWidth="1"/>
    <col min="4" max="4" width="1.42578125" customWidth="1"/>
    <col min="5" max="5" width="11.28515625" style="37" customWidth="1"/>
    <col min="6" max="9" width="9.140625" style="37"/>
    <col min="10" max="10" width="24.85546875" style="37" customWidth="1"/>
    <col min="11" max="11" width="9.140625" style="37" customWidth="1"/>
    <col min="12" max="18" width="9.140625" style="37"/>
    <col min="19" max="19" width="8.42578125" style="37" customWidth="1"/>
    <col min="20" max="16384" width="9.140625" style="37"/>
  </cols>
  <sheetData>
    <row r="1" spans="1:256" ht="15.75" customHeight="1" x14ac:dyDescent="0.2">
      <c r="A1" s="1249"/>
      <c r="B1" s="1250" t="s">
        <v>726</v>
      </c>
      <c r="C1" s="1251"/>
    </row>
    <row r="2" spans="1:256" ht="15.75" customHeight="1" thickBot="1" x14ac:dyDescent="0.25">
      <c r="A2" s="599"/>
      <c r="B2" s="835"/>
      <c r="C2" s="53"/>
      <c r="E2" s="1280" t="s">
        <v>591</v>
      </c>
      <c r="F2" s="1281"/>
      <c r="G2" s="1281"/>
      <c r="H2" s="1281"/>
      <c r="I2" s="1281"/>
      <c r="J2" s="1281"/>
      <c r="K2" s="1281"/>
      <c r="L2" s="1281"/>
      <c r="M2" s="1281"/>
      <c r="N2" s="1281"/>
      <c r="O2" s="1281"/>
      <c r="P2" s="1281"/>
      <c r="Q2" s="1281"/>
      <c r="R2" s="1281"/>
      <c r="S2" s="1282"/>
      <c r="IV2" s="37" t="s">
        <v>138</v>
      </c>
    </row>
    <row r="3" spans="1:256" ht="15.75" customHeight="1" thickBot="1" x14ac:dyDescent="0.25">
      <c r="A3" s="599"/>
      <c r="B3" s="369" t="str">
        <f>Title!B3</f>
        <v>Interim</v>
      </c>
      <c r="C3" s="53"/>
      <c r="E3" s="1283"/>
      <c r="F3" s="1284"/>
      <c r="G3" s="1284"/>
      <c r="H3" s="1284"/>
      <c r="I3" s="1284"/>
      <c r="J3" s="1284"/>
      <c r="K3" s="1284"/>
      <c r="L3" s="1284"/>
      <c r="M3" s="1284"/>
      <c r="N3" s="1284"/>
      <c r="O3" s="1284"/>
      <c r="P3" s="1284"/>
      <c r="Q3" s="1284"/>
      <c r="R3" s="1284"/>
      <c r="S3" s="1285"/>
    </row>
    <row r="4" spans="1:256" ht="15.75" customHeight="1" x14ac:dyDescent="0.2">
      <c r="A4" s="599"/>
      <c r="B4" s="1270" t="str">
        <f>Title!B4</f>
        <v>R6</v>
      </c>
      <c r="C4" s="53"/>
      <c r="E4" s="1286"/>
      <c r="F4" s="1287"/>
      <c r="G4" s="1287"/>
      <c r="H4" s="1287"/>
      <c r="I4" s="1287"/>
      <c r="J4" s="1287"/>
      <c r="K4" s="1287"/>
      <c r="L4" s="1287"/>
      <c r="M4" s="1287"/>
      <c r="N4" s="1287"/>
      <c r="O4" s="1287"/>
      <c r="P4" s="1287"/>
      <c r="Q4" s="1287"/>
      <c r="R4" s="1287"/>
      <c r="S4" s="1288"/>
    </row>
    <row r="5" spans="1:256" ht="21" customHeight="1" x14ac:dyDescent="0.2">
      <c r="A5" s="599"/>
      <c r="B5" s="1271"/>
      <c r="C5" s="53"/>
      <c r="E5" s="1289" t="s">
        <v>602</v>
      </c>
      <c r="F5" s="1290"/>
      <c r="G5" s="1290"/>
      <c r="H5" s="1290"/>
      <c r="I5" s="1290"/>
      <c r="J5" s="1290"/>
      <c r="K5" s="1290"/>
      <c r="L5" s="1290"/>
      <c r="M5" s="1290"/>
      <c r="N5" s="1290"/>
      <c r="O5" s="1290"/>
      <c r="P5" s="1290"/>
      <c r="Q5" s="1290"/>
      <c r="R5" s="1290"/>
      <c r="S5" s="1290"/>
    </row>
    <row r="6" spans="1:256" ht="15.75" customHeight="1" thickBot="1" x14ac:dyDescent="0.25">
      <c r="A6" s="599"/>
      <c r="B6" s="1272"/>
      <c r="C6" s="53"/>
      <c r="E6" s="1290"/>
      <c r="F6" s="1290"/>
      <c r="G6" s="1290"/>
      <c r="H6" s="1290"/>
      <c r="I6" s="1290"/>
      <c r="J6" s="1290"/>
      <c r="K6" s="1290"/>
      <c r="L6" s="1290"/>
      <c r="M6" s="1290"/>
      <c r="N6" s="1290"/>
      <c r="O6" s="1290"/>
      <c r="P6" s="1290"/>
      <c r="Q6" s="1290"/>
      <c r="R6" s="1290"/>
      <c r="S6" s="1290"/>
    </row>
    <row r="7" spans="1:256" ht="15.75" customHeight="1" thickBot="1" x14ac:dyDescent="0.25">
      <c r="A7" s="599"/>
      <c r="B7" s="54"/>
      <c r="C7" s="537"/>
      <c r="E7" s="1292" t="s">
        <v>592</v>
      </c>
      <c r="F7" s="1292"/>
      <c r="G7" s="1292"/>
      <c r="H7" s="1292"/>
      <c r="I7" s="1292"/>
      <c r="J7" s="1292"/>
      <c r="K7" s="1292"/>
      <c r="L7" s="1292"/>
      <c r="M7" s="1292"/>
      <c r="N7" s="1292"/>
      <c r="O7" s="1292"/>
      <c r="P7" s="1292"/>
      <c r="Q7" s="1292"/>
      <c r="R7" s="1292"/>
      <c r="S7" s="1292"/>
    </row>
    <row r="8" spans="1:256" ht="15.75" customHeight="1" x14ac:dyDescent="0.2">
      <c r="A8" s="599"/>
      <c r="B8" s="937" t="s">
        <v>96</v>
      </c>
      <c r="C8" s="496"/>
      <c r="E8" s="1292"/>
      <c r="F8" s="1292"/>
      <c r="G8" s="1292"/>
      <c r="H8" s="1292"/>
      <c r="I8" s="1292"/>
      <c r="J8" s="1292"/>
      <c r="K8" s="1292"/>
      <c r="L8" s="1292"/>
      <c r="M8" s="1292"/>
      <c r="N8" s="1292"/>
      <c r="O8" s="1292"/>
      <c r="P8" s="1292"/>
      <c r="Q8" s="1292"/>
      <c r="R8" s="1292"/>
      <c r="S8" s="1292"/>
    </row>
    <row r="9" spans="1:256" ht="15.75" customHeight="1" x14ac:dyDescent="0.2">
      <c r="A9" s="599"/>
      <c r="B9" s="658" t="s">
        <v>123</v>
      </c>
      <c r="C9" s="496"/>
      <c r="G9" s="61"/>
      <c r="H9" s="61"/>
    </row>
    <row r="10" spans="1:256" ht="15.75" customHeight="1" x14ac:dyDescent="0.2">
      <c r="A10" s="599"/>
      <c r="B10" s="659"/>
      <c r="C10" s="660"/>
    </row>
    <row r="11" spans="1:256" ht="15.75" customHeight="1" x14ac:dyDescent="0.2">
      <c r="A11" s="599"/>
      <c r="B11" s="661" t="s">
        <v>375</v>
      </c>
      <c r="C11" s="496"/>
    </row>
    <row r="12" spans="1:256" ht="15.75" customHeight="1" x14ac:dyDescent="0.2">
      <c r="A12" s="52"/>
      <c r="B12" s="662" t="s">
        <v>376</v>
      </c>
      <c r="C12" s="53"/>
      <c r="H12" s="77"/>
    </row>
    <row r="13" spans="1:256" ht="15.75" customHeight="1" x14ac:dyDescent="0.2">
      <c r="A13" s="599"/>
      <c r="B13" s="663" t="s">
        <v>149</v>
      </c>
      <c r="C13" s="496"/>
    </row>
    <row r="14" spans="1:256" ht="15.75" customHeight="1" x14ac:dyDescent="0.2">
      <c r="A14" s="52"/>
      <c r="B14" s="664" t="s">
        <v>246</v>
      </c>
      <c r="C14" s="496"/>
      <c r="V14"/>
    </row>
    <row r="15" spans="1:256" ht="15.75" customHeight="1" x14ac:dyDescent="0.2">
      <c r="A15" s="52"/>
      <c r="B15" s="497" t="s">
        <v>273</v>
      </c>
      <c r="C15" s="496"/>
      <c r="G15" s="46"/>
    </row>
    <row r="16" spans="1:256" ht="15.75" customHeight="1" x14ac:dyDescent="0.2">
      <c r="A16" s="52"/>
      <c r="B16" s="498" t="s">
        <v>334</v>
      </c>
      <c r="C16" s="499"/>
      <c r="G16" s="47"/>
    </row>
    <row r="17" spans="1:21" ht="15.75" customHeight="1" x14ac:dyDescent="0.2">
      <c r="A17" s="52"/>
      <c r="B17" s="54"/>
      <c r="C17" s="458"/>
      <c r="G17" s="47"/>
    </row>
    <row r="18" spans="1:21" ht="15.75" customHeight="1" x14ac:dyDescent="0.2">
      <c r="A18" s="52"/>
      <c r="B18" s="54"/>
      <c r="C18" s="53"/>
      <c r="G18" s="47"/>
    </row>
    <row r="19" spans="1:21" ht="15.75" customHeight="1" x14ac:dyDescent="0.2">
      <c r="A19" s="599"/>
      <c r="B19" s="897" t="s">
        <v>377</v>
      </c>
      <c r="C19" s="496"/>
    </row>
    <row r="20" spans="1:21" ht="15.75" customHeight="1" x14ac:dyDescent="0.2">
      <c r="A20" s="52"/>
      <c r="B20" s="662" t="s">
        <v>378</v>
      </c>
      <c r="C20" s="53"/>
    </row>
    <row r="21" spans="1:21" ht="15.75" customHeight="1" x14ac:dyDescent="0.2">
      <c r="A21" s="599"/>
      <c r="B21" s="938" t="s">
        <v>413</v>
      </c>
      <c r="C21" s="496"/>
    </row>
    <row r="22" spans="1:21" ht="15.75" customHeight="1" x14ac:dyDescent="0.25">
      <c r="A22" s="52"/>
      <c r="B22" s="898" t="s">
        <v>333</v>
      </c>
      <c r="C22" s="496"/>
    </row>
    <row r="23" spans="1:21" ht="15.75" customHeight="1" x14ac:dyDescent="0.25">
      <c r="A23" s="52"/>
      <c r="B23" s="939" t="s">
        <v>523</v>
      </c>
      <c r="C23" s="496"/>
      <c r="G23" s="47"/>
      <c r="O23" s="46"/>
    </row>
    <row r="24" spans="1:21" ht="15.75" customHeight="1" x14ac:dyDescent="0.25">
      <c r="A24" s="52"/>
      <c r="B24" s="899" t="s">
        <v>349</v>
      </c>
      <c r="C24" s="496"/>
      <c r="G24" s="47"/>
      <c r="O24" s="47"/>
    </row>
    <row r="25" spans="1:21" ht="15.75" customHeight="1" x14ac:dyDescent="0.2">
      <c r="A25" s="52"/>
      <c r="B25" s="940" t="s">
        <v>17</v>
      </c>
      <c r="C25" s="496"/>
      <c r="E25" s="1291" t="s">
        <v>93</v>
      </c>
      <c r="F25" s="1291"/>
      <c r="G25" s="1291"/>
      <c r="H25" s="1291"/>
      <c r="I25" s="1291"/>
      <c r="J25" s="1291"/>
      <c r="K25" s="1291"/>
      <c r="L25" s="1291"/>
      <c r="M25" s="1291"/>
      <c r="N25" s="1291"/>
      <c r="O25" s="1291"/>
      <c r="P25" s="1291"/>
      <c r="Q25" s="1291"/>
      <c r="R25" s="1291"/>
      <c r="S25" s="1291"/>
    </row>
    <row r="26" spans="1:21" ht="15.75" customHeight="1" x14ac:dyDescent="0.2">
      <c r="A26" s="52"/>
      <c r="B26" s="941" t="s">
        <v>16</v>
      </c>
      <c r="C26" s="496"/>
      <c r="E26" s="1291"/>
      <c r="F26" s="1291"/>
      <c r="G26" s="1291"/>
      <c r="H26" s="1291"/>
      <c r="I26" s="1291"/>
      <c r="J26" s="1291"/>
      <c r="K26" s="1291"/>
      <c r="L26" s="1291"/>
      <c r="M26" s="1291"/>
      <c r="N26" s="1291"/>
      <c r="O26" s="1291"/>
      <c r="P26" s="1291"/>
      <c r="Q26" s="1291"/>
      <c r="R26" s="1291"/>
      <c r="S26" s="1291"/>
    </row>
    <row r="27" spans="1:21" ht="15.75" customHeight="1" x14ac:dyDescent="0.2">
      <c r="A27" s="52"/>
      <c r="B27" s="942" t="s">
        <v>478</v>
      </c>
      <c r="C27" s="496"/>
      <c r="E27" s="1290" t="s">
        <v>270</v>
      </c>
      <c r="F27" s="1290"/>
      <c r="G27" s="1290"/>
      <c r="H27" s="1290"/>
      <c r="I27" s="1290"/>
      <c r="J27" s="1290"/>
      <c r="K27" s="1290"/>
      <c r="L27" s="1290"/>
      <c r="M27" s="1294"/>
      <c r="N27" s="1294"/>
      <c r="O27" s="1293" t="s">
        <v>271</v>
      </c>
      <c r="P27" s="1293"/>
      <c r="Q27" s="1293"/>
      <c r="R27" s="1293"/>
      <c r="S27" s="1293"/>
      <c r="T27" s="1293"/>
      <c r="U27" s="1293"/>
    </row>
    <row r="28" spans="1:21" ht="15.75" customHeight="1" x14ac:dyDescent="0.2">
      <c r="A28" s="52"/>
      <c r="B28" s="1146" t="s">
        <v>524</v>
      </c>
      <c r="C28" s="53"/>
      <c r="E28" s="1295"/>
      <c r="F28" s="1295"/>
      <c r="G28" s="1295"/>
      <c r="H28" s="1295"/>
      <c r="I28" s="1295"/>
      <c r="J28" s="1295"/>
      <c r="K28" s="1295"/>
      <c r="L28" s="1295"/>
      <c r="M28" s="1294"/>
      <c r="N28" s="1294"/>
      <c r="O28" s="1293"/>
      <c r="P28" s="1293"/>
      <c r="Q28" s="1293"/>
      <c r="R28" s="1293"/>
      <c r="S28" s="1293"/>
      <c r="T28" s="1293"/>
      <c r="U28" s="1293"/>
    </row>
    <row r="29" spans="1:21" ht="15.75" customHeight="1" x14ac:dyDescent="0.2">
      <c r="A29" s="599"/>
      <c r="B29" s="945" t="s">
        <v>525</v>
      </c>
      <c r="C29" s="496"/>
      <c r="E29" s="1290" t="s">
        <v>456</v>
      </c>
      <c r="F29" s="1290"/>
      <c r="G29" s="1290"/>
      <c r="H29" s="1290"/>
      <c r="I29" s="1290"/>
      <c r="J29" s="1290"/>
      <c r="K29" s="1290"/>
      <c r="L29" s="1290"/>
      <c r="M29" s="1294"/>
      <c r="N29" s="1294"/>
      <c r="O29" s="1293" t="s">
        <v>457</v>
      </c>
      <c r="P29" s="1293"/>
      <c r="Q29" s="1293"/>
      <c r="R29" s="1293"/>
      <c r="S29" s="1293"/>
      <c r="T29" s="1293"/>
      <c r="U29" s="1293"/>
    </row>
    <row r="30" spans="1:21" ht="15.75" customHeight="1" x14ac:dyDescent="0.2">
      <c r="A30" s="52"/>
      <c r="B30" s="54"/>
      <c r="C30" s="496"/>
      <c r="E30" s="1295"/>
      <c r="F30" s="1295"/>
      <c r="G30" s="1295"/>
      <c r="H30" s="1295"/>
      <c r="I30" s="1295"/>
      <c r="J30" s="1295"/>
      <c r="K30" s="1295"/>
      <c r="L30" s="1295"/>
      <c r="M30" s="1294"/>
      <c r="N30" s="1294"/>
      <c r="O30" s="1293"/>
      <c r="P30" s="1293"/>
      <c r="Q30" s="1293"/>
      <c r="R30" s="1293"/>
      <c r="S30" s="1293"/>
      <c r="T30" s="1293"/>
      <c r="U30" s="1293"/>
    </row>
    <row r="31" spans="1:21" ht="15.75" customHeight="1" x14ac:dyDescent="0.25">
      <c r="A31" s="52"/>
      <c r="B31" s="54"/>
      <c r="C31" s="496"/>
      <c r="E31" s="1290" t="s">
        <v>458</v>
      </c>
      <c r="F31" s="1290"/>
      <c r="G31" s="1290"/>
      <c r="H31" s="1290"/>
      <c r="I31" s="1290"/>
      <c r="J31" s="1290"/>
      <c r="K31" s="1290"/>
      <c r="L31" s="1290"/>
      <c r="M31" s="1294"/>
      <c r="N31" s="1294"/>
      <c r="O31" s="1293" t="s">
        <v>459</v>
      </c>
      <c r="P31" s="1293"/>
      <c r="Q31" s="1293"/>
      <c r="R31" s="1293"/>
      <c r="S31" s="1293"/>
      <c r="T31" s="1293"/>
      <c r="U31" s="1065"/>
    </row>
    <row r="32" spans="1:21" ht="15.75" customHeight="1" x14ac:dyDescent="0.25">
      <c r="A32" s="52"/>
      <c r="B32" s="54"/>
      <c r="C32" s="53"/>
      <c r="E32" s="1295"/>
      <c r="F32" s="1295"/>
      <c r="G32" s="1295"/>
      <c r="H32" s="1295"/>
      <c r="I32" s="1295"/>
      <c r="J32" s="1295"/>
      <c r="K32" s="1295"/>
      <c r="L32" s="1295"/>
      <c r="M32" s="1294"/>
      <c r="N32" s="1294"/>
      <c r="O32" s="1293"/>
      <c r="P32" s="1293"/>
      <c r="Q32" s="1293"/>
      <c r="R32" s="1293"/>
      <c r="S32" s="1293"/>
      <c r="T32" s="1293"/>
      <c r="U32" s="1065"/>
    </row>
    <row r="33" spans="1:20" ht="15.75" customHeight="1" x14ac:dyDescent="0.35">
      <c r="A33" s="52"/>
      <c r="B33" s="661" t="s">
        <v>379</v>
      </c>
      <c r="C33" s="53"/>
      <c r="M33" s="950"/>
      <c r="N33" s="950"/>
      <c r="O33" s="950"/>
      <c r="P33" s="950"/>
      <c r="Q33" s="950"/>
      <c r="R33" s="950"/>
    </row>
    <row r="34" spans="1:20" ht="15.75" customHeight="1" x14ac:dyDescent="0.2">
      <c r="A34" s="52"/>
      <c r="B34" s="662" t="s">
        <v>380</v>
      </c>
      <c r="C34" s="53"/>
    </row>
    <row r="35" spans="1:20" ht="15.75" customHeight="1" x14ac:dyDescent="0.2">
      <c r="A35" s="52"/>
      <c r="B35" s="54"/>
      <c r="C35" s="53"/>
      <c r="E35" s="71"/>
      <c r="F35" s="71"/>
      <c r="G35" s="1296" t="s">
        <v>606</v>
      </c>
      <c r="H35" s="1296"/>
      <c r="I35" s="1296"/>
      <c r="J35" s="1296"/>
      <c r="K35" s="1296"/>
      <c r="L35" s="1296"/>
      <c r="M35" s="1296"/>
      <c r="N35" s="1296"/>
      <c r="O35" s="1296"/>
      <c r="P35" s="1296"/>
      <c r="Q35" s="1296"/>
      <c r="R35" s="71"/>
      <c r="S35" s="71"/>
    </row>
    <row r="36" spans="1:20" ht="15.75" customHeight="1" x14ac:dyDescent="0.2">
      <c r="A36" s="599"/>
      <c r="B36" s="54"/>
      <c r="C36" s="496"/>
      <c r="E36" s="71"/>
      <c r="F36" s="71"/>
      <c r="G36" s="1296"/>
      <c r="H36" s="1296"/>
      <c r="I36" s="1296"/>
      <c r="J36" s="1296"/>
      <c r="K36" s="1296"/>
      <c r="L36" s="1296"/>
      <c r="M36" s="1296"/>
      <c r="N36" s="1296"/>
      <c r="O36" s="1296"/>
      <c r="P36" s="1296"/>
      <c r="Q36" s="1296"/>
      <c r="R36" s="71"/>
      <c r="S36" s="71"/>
    </row>
    <row r="37" spans="1:20" ht="15.75" customHeight="1" x14ac:dyDescent="0.2">
      <c r="A37" s="52"/>
      <c r="B37" s="54"/>
      <c r="C37" s="53"/>
      <c r="E37" s="72"/>
      <c r="F37" s="72"/>
      <c r="G37" s="1296"/>
      <c r="H37" s="1296"/>
      <c r="I37" s="1296"/>
      <c r="J37" s="1296"/>
      <c r="K37" s="1296"/>
      <c r="L37" s="1296"/>
      <c r="M37" s="1296"/>
      <c r="N37" s="1296"/>
      <c r="O37" s="1296"/>
      <c r="P37" s="1296"/>
      <c r="Q37" s="1296"/>
      <c r="R37" s="72"/>
      <c r="S37" s="72"/>
      <c r="T37"/>
    </row>
    <row r="38" spans="1:20" ht="15.75" customHeight="1" thickBot="1" x14ac:dyDescent="0.25">
      <c r="A38" s="52"/>
      <c r="B38" s="54"/>
      <c r="C38" s="496"/>
      <c r="E38" s="70"/>
      <c r="G38" s="1297"/>
      <c r="H38" s="1297"/>
      <c r="I38" s="1297"/>
      <c r="J38" s="1297"/>
      <c r="K38" s="1297"/>
      <c r="L38" s="1297"/>
      <c r="M38" s="1297"/>
      <c r="N38" s="1297"/>
      <c r="O38" s="1297"/>
      <c r="P38" s="1297"/>
      <c r="Q38" s="1297"/>
      <c r="S38" s="511"/>
      <c r="T38"/>
    </row>
    <row r="39" spans="1:20" ht="15.75" customHeight="1" thickBot="1" x14ac:dyDescent="0.25">
      <c r="A39" s="52"/>
      <c r="B39" s="1268" t="s">
        <v>393</v>
      </c>
      <c r="C39" s="496"/>
      <c r="H39" s="510"/>
      <c r="O39" s="47"/>
      <c r="T39"/>
    </row>
    <row r="40" spans="1:20" ht="15.75" customHeight="1" x14ac:dyDescent="0.2">
      <c r="A40" s="54"/>
      <c r="B40" s="1269"/>
      <c r="C40" s="54"/>
      <c r="H40" s="510"/>
      <c r="O40" s="47"/>
      <c r="T40"/>
    </row>
    <row r="41" spans="1:20" ht="15.75" customHeight="1" x14ac:dyDescent="0.2">
      <c r="A41" s="54"/>
      <c r="B41" s="820" t="s">
        <v>390</v>
      </c>
      <c r="C41" s="54"/>
      <c r="G41"/>
      <c r="H41"/>
      <c r="I41"/>
      <c r="J41"/>
      <c r="K41"/>
      <c r="L41"/>
      <c r="M41"/>
      <c r="N41"/>
      <c r="O41"/>
      <c r="P41"/>
      <c r="Q41"/>
      <c r="R41"/>
      <c r="S41"/>
      <c r="T41"/>
    </row>
    <row r="42" spans="1:20" ht="15.75" customHeight="1" x14ac:dyDescent="0.2">
      <c r="A42" s="54"/>
      <c r="B42" s="948" t="s">
        <v>348</v>
      </c>
      <c r="C42" s="54"/>
      <c r="F42"/>
      <c r="G42"/>
      <c r="H42"/>
      <c r="I42"/>
      <c r="J42"/>
      <c r="K42"/>
      <c r="L42"/>
      <c r="M42"/>
      <c r="N42"/>
      <c r="O42"/>
      <c r="P42"/>
      <c r="Q42"/>
      <c r="R42"/>
      <c r="S42"/>
      <c r="T42"/>
    </row>
    <row r="43" spans="1:20" ht="15.75" customHeight="1" thickBot="1" x14ac:dyDescent="0.25">
      <c r="A43" s="54"/>
      <c r="B43" s="54"/>
      <c r="C43" s="54"/>
      <c r="G43"/>
      <c r="H43"/>
      <c r="I43"/>
      <c r="J43"/>
      <c r="K43"/>
      <c r="L43"/>
      <c r="M43"/>
      <c r="N43"/>
      <c r="O43"/>
      <c r="P43"/>
      <c r="Q43"/>
      <c r="R43"/>
      <c r="S43"/>
      <c r="T43"/>
    </row>
    <row r="44" spans="1:20" ht="15.75" customHeight="1" x14ac:dyDescent="0.2">
      <c r="A44" s="52"/>
      <c r="B44" s="587" t="s">
        <v>289</v>
      </c>
      <c r="C44" s="53"/>
      <c r="H44"/>
      <c r="I44"/>
      <c r="J44"/>
      <c r="K44"/>
      <c r="L44"/>
      <c r="M44"/>
      <c r="N44"/>
      <c r="O44"/>
      <c r="P44"/>
      <c r="Q44"/>
      <c r="R44"/>
      <c r="S44"/>
      <c r="T44"/>
    </row>
    <row r="45" spans="1:20" ht="15.75" customHeight="1" x14ac:dyDescent="0.2">
      <c r="A45" s="52"/>
      <c r="B45" s="588" t="s">
        <v>253</v>
      </c>
      <c r="C45" s="53"/>
      <c r="G45"/>
      <c r="H45"/>
      <c r="I45"/>
      <c r="J45"/>
      <c r="K45"/>
      <c r="L45"/>
      <c r="M45"/>
      <c r="N45"/>
      <c r="O45"/>
      <c r="P45"/>
      <c r="Q45"/>
      <c r="R45"/>
      <c r="S45"/>
      <c r="T45"/>
    </row>
    <row r="46" spans="1:20" ht="15.75" customHeight="1" x14ac:dyDescent="0.2">
      <c r="A46" s="52"/>
      <c r="B46" s="501" t="s">
        <v>240</v>
      </c>
      <c r="C46" s="500"/>
      <c r="G46"/>
      <c r="H46"/>
      <c r="I46"/>
      <c r="J46"/>
      <c r="K46"/>
      <c r="L46"/>
      <c r="M46"/>
      <c r="N46"/>
      <c r="O46"/>
      <c r="P46"/>
      <c r="Q46"/>
      <c r="R46"/>
      <c r="S46"/>
      <c r="T46"/>
    </row>
    <row r="47" spans="1:20" ht="15.75" customHeight="1" x14ac:dyDescent="0.2">
      <c r="A47" s="52"/>
      <c r="B47" s="502" t="s">
        <v>97</v>
      </c>
      <c r="C47" s="500"/>
      <c r="G47"/>
      <c r="H47"/>
      <c r="I47"/>
      <c r="J47"/>
      <c r="K47"/>
      <c r="L47"/>
      <c r="M47"/>
      <c r="N47"/>
      <c r="O47"/>
      <c r="P47"/>
      <c r="Q47"/>
      <c r="R47"/>
      <c r="S47"/>
      <c r="T47"/>
    </row>
    <row r="48" spans="1:20" ht="15.75" customHeight="1" x14ac:dyDescent="0.2">
      <c r="A48" s="52"/>
      <c r="B48" s="503" t="s">
        <v>98</v>
      </c>
      <c r="C48" s="500"/>
      <c r="G48"/>
      <c r="H48"/>
      <c r="I48"/>
      <c r="J48"/>
      <c r="K48"/>
      <c r="L48"/>
      <c r="M48"/>
      <c r="N48"/>
      <c r="O48"/>
      <c r="P48"/>
      <c r="Q48"/>
      <c r="R48"/>
      <c r="S48"/>
      <c r="T48"/>
    </row>
    <row r="49" spans="1:20" ht="15.75" customHeight="1" x14ac:dyDescent="0.2">
      <c r="A49" s="52"/>
      <c r="B49" s="946" t="s">
        <v>95</v>
      </c>
      <c r="C49" s="500"/>
      <c r="G49"/>
      <c r="H49"/>
      <c r="I49"/>
      <c r="J49"/>
      <c r="K49"/>
      <c r="L49"/>
      <c r="M49"/>
      <c r="N49"/>
      <c r="O49"/>
      <c r="P49"/>
      <c r="Q49"/>
      <c r="R49"/>
      <c r="S49"/>
      <c r="T49"/>
    </row>
    <row r="50" spans="1:20" ht="15.75" customHeight="1" x14ac:dyDescent="0.2">
      <c r="A50" s="52"/>
      <c r="B50" s="504" t="s">
        <v>249</v>
      </c>
      <c r="C50" s="500"/>
      <c r="G50"/>
      <c r="H50"/>
      <c r="I50"/>
      <c r="J50"/>
      <c r="K50"/>
      <c r="L50"/>
      <c r="M50"/>
      <c r="N50"/>
      <c r="O50"/>
      <c r="P50"/>
      <c r="Q50"/>
      <c r="R50"/>
      <c r="S50"/>
      <c r="T50"/>
    </row>
    <row r="51" spans="1:20" ht="15.75" customHeight="1" x14ac:dyDescent="0.2">
      <c r="A51" s="52"/>
      <c r="B51" s="504" t="s">
        <v>250</v>
      </c>
      <c r="C51" s="500"/>
      <c r="G51"/>
      <c r="H51"/>
      <c r="I51"/>
      <c r="J51"/>
      <c r="K51"/>
      <c r="L51"/>
      <c r="M51"/>
      <c r="N51"/>
      <c r="O51"/>
      <c r="P51" s="615"/>
      <c r="Q51"/>
      <c r="R51"/>
      <c r="S51"/>
      <c r="T51"/>
    </row>
    <row r="52" spans="1:20" ht="15.75" customHeight="1" x14ac:dyDescent="0.2">
      <c r="A52" s="52"/>
      <c r="B52" s="504" t="s">
        <v>127</v>
      </c>
      <c r="C52" s="500"/>
      <c r="G52"/>
      <c r="H52"/>
      <c r="I52"/>
      <c r="J52"/>
      <c r="K52"/>
      <c r="L52"/>
      <c r="M52"/>
      <c r="N52" s="1279"/>
      <c r="O52"/>
      <c r="P52"/>
      <c r="Q52"/>
      <c r="R52"/>
      <c r="S52"/>
      <c r="T52"/>
    </row>
    <row r="53" spans="1:20" ht="15.75" customHeight="1" x14ac:dyDescent="0.2">
      <c r="A53" s="52"/>
      <c r="B53" s="504" t="s">
        <v>255</v>
      </c>
      <c r="C53" s="500"/>
      <c r="G53"/>
      <c r="H53"/>
      <c r="I53"/>
      <c r="J53"/>
      <c r="K53"/>
      <c r="L53"/>
      <c r="M53"/>
      <c r="N53" s="1279"/>
      <c r="O53"/>
      <c r="P53"/>
      <c r="Q53"/>
      <c r="R53"/>
      <c r="S53"/>
      <c r="T53"/>
    </row>
    <row r="54" spans="1:20" ht="15.75" customHeight="1" x14ac:dyDescent="0.2">
      <c r="A54" s="52"/>
      <c r="B54" s="504" t="s">
        <v>251</v>
      </c>
      <c r="C54" s="500"/>
      <c r="G54"/>
      <c r="H54"/>
      <c r="I54"/>
      <c r="J54"/>
      <c r="K54"/>
      <c r="L54"/>
      <c r="M54"/>
      <c r="N54" s="1279"/>
      <c r="O54"/>
      <c r="P54"/>
      <c r="Q54"/>
      <c r="R54"/>
      <c r="S54"/>
    </row>
    <row r="55" spans="1:20" ht="15.75" customHeight="1" x14ac:dyDescent="0.2">
      <c r="A55" s="52"/>
      <c r="B55" s="1154" t="s">
        <v>126</v>
      </c>
      <c r="C55" s="500"/>
      <c r="G55"/>
      <c r="H55"/>
      <c r="I55"/>
      <c r="J55"/>
      <c r="K55"/>
      <c r="L55"/>
      <c r="M55"/>
      <c r="N55" s="1279"/>
      <c r="O55"/>
      <c r="P55"/>
      <c r="Q55"/>
      <c r="R55"/>
      <c r="S55"/>
    </row>
    <row r="56" spans="1:20" ht="15.75" customHeight="1" x14ac:dyDescent="0.2">
      <c r="A56" s="52"/>
      <c r="B56" s="504" t="s">
        <v>252</v>
      </c>
      <c r="C56" s="500"/>
      <c r="G56"/>
      <c r="H56"/>
      <c r="I56"/>
      <c r="J56"/>
      <c r="K56"/>
      <c r="L56"/>
      <c r="M56"/>
      <c r="N56" s="1279"/>
      <c r="O56"/>
      <c r="P56" s="1279"/>
      <c r="Q56"/>
      <c r="R56"/>
      <c r="S56"/>
    </row>
    <row r="57" spans="1:20" ht="15.75" customHeight="1" x14ac:dyDescent="0.2">
      <c r="A57" s="52"/>
      <c r="B57" s="665" t="s">
        <v>99</v>
      </c>
      <c r="C57" s="500"/>
      <c r="G57"/>
      <c r="H57"/>
      <c r="I57"/>
      <c r="J57"/>
      <c r="K57"/>
      <c r="L57"/>
      <c r="M57"/>
      <c r="N57" s="1279"/>
      <c r="O57"/>
      <c r="P57" s="1279"/>
      <c r="Q57"/>
      <c r="R57"/>
      <c r="S57"/>
    </row>
    <row r="58" spans="1:20" ht="15.75" customHeight="1" x14ac:dyDescent="0.2">
      <c r="A58" s="52"/>
      <c r="B58" s="54"/>
      <c r="C58" s="500"/>
      <c r="N58" s="1279"/>
      <c r="P58" s="1279"/>
    </row>
    <row r="59" spans="1:20" ht="15.75" customHeight="1" x14ac:dyDescent="0.2">
      <c r="A59" s="52"/>
      <c r="B59" s="54"/>
      <c r="C59" s="500"/>
      <c r="N59" s="1279"/>
      <c r="P59" s="1279"/>
    </row>
    <row r="60" spans="1:20" ht="15.75" customHeight="1" x14ac:dyDescent="0.2">
      <c r="A60" s="52"/>
      <c r="B60" s="54"/>
      <c r="C60" s="53"/>
      <c r="N60" s="1279"/>
      <c r="P60" s="1279"/>
    </row>
    <row r="61" spans="1:20" ht="15.75" customHeight="1" x14ac:dyDescent="0.2">
      <c r="A61" s="1249"/>
      <c r="B61" s="1250" t="s">
        <v>726</v>
      </c>
      <c r="C61" s="1251"/>
      <c r="N61" s="1279"/>
      <c r="P61" s="1279"/>
    </row>
    <row r="62" spans="1:20" ht="15.75" customHeight="1" x14ac:dyDescent="0.2">
      <c r="P62" s="1279"/>
    </row>
    <row r="63" spans="1:20" ht="15.75" customHeight="1" x14ac:dyDescent="0.2">
      <c r="P63" s="1279"/>
    </row>
    <row r="64" spans="1:20" ht="15.75" customHeight="1" x14ac:dyDescent="0.2">
      <c r="P64" s="1279"/>
    </row>
    <row r="65" spans="16:16" ht="15.75" customHeight="1" x14ac:dyDescent="0.2">
      <c r="P65" s="1279"/>
    </row>
    <row r="66" spans="16:16" ht="15.75" customHeight="1" x14ac:dyDescent="0.2">
      <c r="P66" s="1279"/>
    </row>
    <row r="67" spans="16:16" ht="15.75" customHeight="1" x14ac:dyDescent="0.2">
      <c r="P67" s="1279"/>
    </row>
    <row r="68" spans="16:16" ht="15.75" customHeight="1" x14ac:dyDescent="0.2">
      <c r="P68" s="1279"/>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5">
    <mergeCell ref="N52:N61"/>
    <mergeCell ref="P56:P68"/>
    <mergeCell ref="B4:B6"/>
    <mergeCell ref="E2:S4"/>
    <mergeCell ref="E5:S6"/>
    <mergeCell ref="E25:S26"/>
    <mergeCell ref="E7:S8"/>
    <mergeCell ref="O27:U28"/>
    <mergeCell ref="O29:U30"/>
    <mergeCell ref="O31:T32"/>
    <mergeCell ref="E27:N28"/>
    <mergeCell ref="E29:N30"/>
    <mergeCell ref="E31:N32"/>
    <mergeCell ref="B39:B40"/>
    <mergeCell ref="G35:Q38"/>
  </mergeCells>
  <phoneticPr fontId="0" type="noConversion"/>
  <hyperlinks>
    <hyperlink ref="E25:S26" r:id="rId9" tooltip="IEEE 802.11 Web Site" display="www.ieee802.org/11"/>
    <hyperlink ref="O27" r:id="rId10"/>
    <hyperlink ref="O29" r:id="rId11"/>
    <hyperlink ref="O29:U30" r:id="rId12" display="jrosdahl@ieee.org"/>
    <hyperlink ref="O27:U28" r:id="rId13" display="bkraemer@ieee.org"/>
    <hyperlink ref="O31:T32" r:id="rId14" display="adrian.p.stephens@intel.com"/>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5" tooltip="Code of Ethics"/>
    <hyperlink ref="B57" location="References!A1" tooltip="802.11 WG Communication References" display="Reference"/>
    <hyperlink ref="B46" location="'802.11 Cover'!A1" tooltip="Cover Page" display="Cover"/>
    <hyperlink ref="B51" r:id="rId16" tooltip="Antitrust and Competition Policy"/>
    <hyperlink ref="B54" r:id="rId17" tooltip="IEEE-SA PatCom"/>
    <hyperlink ref="B48" r:id="rId18" tooltip="WG Officers and Contact Details"/>
    <hyperlink ref="B55" r:id="rId19" tooltip="Patent Policy"/>
    <hyperlink ref="B56" r:id="rId20" tooltip="Patent FAQ"/>
    <hyperlink ref="B50" r:id="rId21" tooltip="Affiliation FAQ"/>
    <hyperlink ref="B53" r:id="rId22" tooltip="IEEE-SA Letter of Assurance Form"/>
    <hyperlink ref="B14" location="'ARC SC'!A1" tooltip="Architecture Standing Committee Agenda" display="ARC"/>
    <hyperlink ref="B45" r:id="rId23" tooltip="Teleconference Calendar"/>
    <hyperlink ref="B44" r:id="rId24"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rintOptions horizontalCentered="1" verticalCentered="1"/>
  <pageMargins left="0.25" right="0.25" top="0.5" bottom="0.75" header="0.5" footer="0.5"/>
  <pageSetup scale="70" orientation="landscape" r:id="rId25"/>
  <headerFooter alignWithMargins="0">
    <oddFooter>&amp;L&amp;Z&amp;F  &amp;A&amp;R&amp;D  &amp;T</oddFooter>
  </headerFooter>
  <drawing r:id="rId2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3"/>
  <sheetViews>
    <sheetView zoomScale="50" zoomScaleNormal="50" workbookViewId="0">
      <selection activeCell="E2" sqref="E2:M2"/>
    </sheetView>
  </sheetViews>
  <sheetFormatPr defaultColWidth="9.140625" defaultRowHeight="12.75" x14ac:dyDescent="0.2"/>
  <cols>
    <col min="1" max="1" width="1.42578125" style="1155" customWidth="1"/>
    <col min="2" max="2" width="13.5703125" style="1155" customWidth="1"/>
    <col min="3" max="3" width="1.42578125" style="1155" customWidth="1"/>
    <col min="4" max="4" width="4.42578125" style="657" customWidth="1"/>
    <col min="5" max="5" width="2.5703125" style="657" customWidth="1"/>
    <col min="6" max="6" width="4.85546875" style="657" customWidth="1"/>
    <col min="7" max="7" width="9.140625" style="657"/>
    <col min="8" max="8" width="94" style="657" customWidth="1"/>
    <col min="9" max="9" width="4.5703125" style="657" customWidth="1"/>
    <col min="10" max="10" width="9.140625" style="657"/>
    <col min="11" max="11" width="8" style="657" customWidth="1"/>
    <col min="12" max="16384" width="9.140625" style="657"/>
  </cols>
  <sheetData>
    <row r="1" spans="1:13" ht="15.75" x14ac:dyDescent="0.2">
      <c r="A1" s="1249"/>
      <c r="B1" s="1250" t="s">
        <v>726</v>
      </c>
      <c r="C1" s="1251"/>
      <c r="E1" s="943"/>
      <c r="F1" s="943"/>
      <c r="G1" s="943"/>
      <c r="H1" s="943"/>
      <c r="I1" s="943"/>
      <c r="J1" s="943"/>
      <c r="K1" s="943"/>
      <c r="L1" s="943"/>
      <c r="M1" s="944"/>
    </row>
    <row r="2" spans="1:13" ht="18.75" thickBot="1" x14ac:dyDescent="0.25">
      <c r="A2" s="599"/>
      <c r="B2" s="835"/>
      <c r="C2" s="53"/>
      <c r="E2" s="1657" t="s">
        <v>732</v>
      </c>
      <c r="F2" s="1657"/>
      <c r="G2" s="1657"/>
      <c r="H2" s="1657"/>
      <c r="I2" s="1657"/>
      <c r="J2" s="1657"/>
      <c r="K2" s="1657"/>
      <c r="L2" s="1657"/>
      <c r="M2" s="1657"/>
    </row>
    <row r="3" spans="1:13" ht="16.5" thickBot="1" x14ac:dyDescent="0.25">
      <c r="A3" s="599"/>
      <c r="B3" s="369" t="str">
        <f>Title!B3</f>
        <v>Interim</v>
      </c>
      <c r="C3" s="53"/>
      <c r="E3" s="1658" t="s">
        <v>730</v>
      </c>
      <c r="F3" s="1658"/>
      <c r="G3" s="1658"/>
      <c r="H3" s="1658"/>
      <c r="I3" s="1658"/>
      <c r="J3" s="1658"/>
      <c r="K3" s="1658"/>
      <c r="L3" s="1658"/>
      <c r="M3" s="879"/>
    </row>
    <row r="4" spans="1:13" ht="15.6" customHeight="1" x14ac:dyDescent="0.2">
      <c r="A4" s="599"/>
      <c r="B4" s="1270" t="str">
        <f>Title!B4</f>
        <v>R6</v>
      </c>
      <c r="C4" s="53"/>
      <c r="E4" s="1656" t="s">
        <v>731</v>
      </c>
      <c r="F4" s="1656"/>
      <c r="G4" s="1656"/>
      <c r="H4" s="1656"/>
      <c r="I4" s="1656"/>
      <c r="J4" s="1656"/>
      <c r="K4" s="1656"/>
      <c r="L4" s="1656"/>
      <c r="M4" s="671"/>
    </row>
    <row r="5" spans="1:13" ht="15.75" x14ac:dyDescent="0.2">
      <c r="A5" s="599"/>
      <c r="B5" s="1271"/>
      <c r="C5" s="53"/>
      <c r="E5" s="723" t="s">
        <v>6</v>
      </c>
      <c r="F5" s="724" t="s">
        <v>714</v>
      </c>
      <c r="G5" s="725"/>
      <c r="H5" s="726"/>
      <c r="I5" s="726"/>
      <c r="J5" s="726"/>
      <c r="K5" s="726"/>
      <c r="L5" s="727"/>
      <c r="M5" s="672"/>
    </row>
    <row r="6" spans="1:13" ht="16.5" thickBot="1" x14ac:dyDescent="0.25">
      <c r="A6" s="599"/>
      <c r="B6" s="1272"/>
      <c r="C6" s="53"/>
      <c r="E6" s="723" t="s">
        <v>6</v>
      </c>
      <c r="F6" s="724" t="s">
        <v>483</v>
      </c>
      <c r="G6" s="725"/>
      <c r="H6" s="726"/>
      <c r="I6" s="726"/>
      <c r="J6" s="726"/>
      <c r="K6" s="726"/>
      <c r="L6" s="727"/>
      <c r="M6" s="672"/>
    </row>
    <row r="7" spans="1:13" ht="16.5" thickBot="1" x14ac:dyDescent="0.25">
      <c r="A7" s="599"/>
      <c r="B7" s="54"/>
      <c r="C7" s="537"/>
      <c r="E7" s="723" t="s">
        <v>6</v>
      </c>
      <c r="F7" s="724" t="s">
        <v>568</v>
      </c>
      <c r="G7" s="725"/>
      <c r="H7" s="726"/>
      <c r="I7" s="726"/>
      <c r="J7" s="726"/>
      <c r="K7" s="726"/>
      <c r="L7" s="727"/>
      <c r="M7" s="672"/>
    </row>
    <row r="8" spans="1:13" ht="17.45" customHeight="1" x14ac:dyDescent="0.2">
      <c r="A8" s="599"/>
      <c r="B8" s="937" t="s">
        <v>96</v>
      </c>
      <c r="C8" s="496"/>
      <c r="E8" s="1076"/>
      <c r="F8" s="673"/>
      <c r="G8" s="1653"/>
      <c r="H8" s="1653"/>
      <c r="I8" s="1653"/>
      <c r="J8" s="1653"/>
      <c r="K8" s="1653"/>
      <c r="L8" s="1653"/>
      <c r="M8" s="1653"/>
    </row>
    <row r="9" spans="1:13" ht="18" customHeight="1" x14ac:dyDescent="0.2">
      <c r="A9" s="599"/>
      <c r="B9" s="658" t="s">
        <v>123</v>
      </c>
      <c r="C9" s="496"/>
      <c r="E9" s="1076"/>
      <c r="F9" s="1644" t="s">
        <v>715</v>
      </c>
      <c r="G9" s="1644"/>
      <c r="H9" s="1644"/>
      <c r="I9" s="1644"/>
      <c r="J9" s="1644"/>
      <c r="K9" s="1644"/>
      <c r="L9" s="1644"/>
      <c r="M9" s="1644"/>
    </row>
    <row r="10" spans="1:13" ht="18" x14ac:dyDescent="0.2">
      <c r="A10" s="599"/>
      <c r="B10" s="659"/>
      <c r="C10" s="660"/>
      <c r="E10" s="868"/>
      <c r="F10" s="869"/>
      <c r="G10" s="870"/>
      <c r="H10" s="870"/>
      <c r="I10" s="870"/>
      <c r="J10" s="870"/>
      <c r="K10" s="870"/>
      <c r="L10" s="871"/>
      <c r="M10" s="870"/>
    </row>
    <row r="11" spans="1:13" ht="18" x14ac:dyDescent="0.2">
      <c r="A11" s="599"/>
      <c r="B11" s="661" t="s">
        <v>375</v>
      </c>
      <c r="C11" s="496"/>
      <c r="E11" s="730"/>
      <c r="F11" s="1104">
        <v>1</v>
      </c>
      <c r="G11" s="1105" t="s">
        <v>0</v>
      </c>
      <c r="H11" s="1106" t="s">
        <v>716</v>
      </c>
      <c r="I11" s="1106" t="s">
        <v>165</v>
      </c>
      <c r="J11" s="1106" t="s">
        <v>1</v>
      </c>
      <c r="K11" s="731">
        <v>1</v>
      </c>
      <c r="L11" s="732">
        <f>TIME(9,0,0)</f>
        <v>0.375</v>
      </c>
      <c r="M11" s="733"/>
    </row>
    <row r="12" spans="1:13" ht="15.75" x14ac:dyDescent="0.2">
      <c r="A12" s="52"/>
      <c r="B12" s="662" t="s">
        <v>376</v>
      </c>
      <c r="C12" s="53"/>
      <c r="E12" s="872"/>
      <c r="F12" s="873">
        <v>2</v>
      </c>
      <c r="G12" s="874" t="s">
        <v>0</v>
      </c>
      <c r="H12" s="875" t="s">
        <v>381</v>
      </c>
      <c r="I12" s="876" t="s">
        <v>165</v>
      </c>
      <c r="J12" s="876" t="s">
        <v>1</v>
      </c>
      <c r="K12" s="877">
        <v>5</v>
      </c>
      <c r="L12" s="878">
        <f t="shared" ref="L12:L18" si="0">L11+TIME(0,K11,0)</f>
        <v>0.37569444444444444</v>
      </c>
      <c r="M12" s="879"/>
    </row>
    <row r="13" spans="1:13" ht="15.75" x14ac:dyDescent="0.2">
      <c r="A13" s="599"/>
      <c r="B13" s="663" t="s">
        <v>149</v>
      </c>
      <c r="C13" s="496"/>
      <c r="E13" s="721"/>
      <c r="F13" s="742">
        <v>3</v>
      </c>
      <c r="G13" s="734" t="s">
        <v>0</v>
      </c>
      <c r="H13" s="735" t="s">
        <v>382</v>
      </c>
      <c r="I13" s="1106" t="s">
        <v>165</v>
      </c>
      <c r="J13" s="1106" t="s">
        <v>1</v>
      </c>
      <c r="K13" s="731">
        <v>5</v>
      </c>
      <c r="L13" s="732">
        <f t="shared" si="0"/>
        <v>0.37916666666666665</v>
      </c>
      <c r="M13" s="733"/>
    </row>
    <row r="14" spans="1:13" ht="15.75" x14ac:dyDescent="0.2">
      <c r="A14" s="52"/>
      <c r="B14" s="664" t="s">
        <v>246</v>
      </c>
      <c r="C14" s="496"/>
      <c r="E14" s="872"/>
      <c r="F14" s="873">
        <v>4</v>
      </c>
      <c r="G14" s="874" t="s">
        <v>31</v>
      </c>
      <c r="H14" s="880" t="s">
        <v>311</v>
      </c>
      <c r="I14" s="876" t="s">
        <v>165</v>
      </c>
      <c r="J14" s="876" t="s">
        <v>1</v>
      </c>
      <c r="K14" s="877">
        <v>5</v>
      </c>
      <c r="L14" s="878">
        <f t="shared" si="0"/>
        <v>0.38263888888888886</v>
      </c>
      <c r="M14" s="879"/>
    </row>
    <row r="15" spans="1:13" ht="15.75" x14ac:dyDescent="0.2">
      <c r="A15" s="52"/>
      <c r="B15" s="497" t="s">
        <v>273</v>
      </c>
      <c r="C15" s="496"/>
      <c r="E15" s="674"/>
      <c r="F15" s="675">
        <v>5</v>
      </c>
      <c r="G15" s="676" t="s">
        <v>2</v>
      </c>
      <c r="H15" s="677" t="s">
        <v>312</v>
      </c>
      <c r="I15" s="676" t="s">
        <v>165</v>
      </c>
      <c r="J15" s="676" t="s">
        <v>4</v>
      </c>
      <c r="K15" s="678">
        <v>5</v>
      </c>
      <c r="L15" s="732">
        <f t="shared" si="0"/>
        <v>0.38611111111111107</v>
      </c>
      <c r="M15" s="679"/>
    </row>
    <row r="16" spans="1:13" ht="15.75" x14ac:dyDescent="0.2">
      <c r="A16" s="52"/>
      <c r="B16" s="498" t="s">
        <v>334</v>
      </c>
      <c r="C16" s="499"/>
      <c r="E16" s="872"/>
      <c r="F16" s="873">
        <v>7</v>
      </c>
      <c r="G16" s="874" t="s">
        <v>31</v>
      </c>
      <c r="H16" s="881" t="s">
        <v>717</v>
      </c>
      <c r="I16" s="876" t="s">
        <v>165</v>
      </c>
      <c r="J16" s="876" t="s">
        <v>1</v>
      </c>
      <c r="K16" s="877">
        <v>15</v>
      </c>
      <c r="L16" s="878">
        <f t="shared" si="0"/>
        <v>0.38958333333333328</v>
      </c>
      <c r="M16" s="879"/>
    </row>
    <row r="17" spans="1:13" ht="15.75" x14ac:dyDescent="0.2">
      <c r="A17" s="52"/>
      <c r="B17" s="54"/>
      <c r="C17" s="458"/>
      <c r="E17" s="721"/>
      <c r="F17" s="1111">
        <v>8</v>
      </c>
      <c r="G17" s="1105" t="s">
        <v>41</v>
      </c>
      <c r="H17" s="735" t="s">
        <v>317</v>
      </c>
      <c r="I17" s="1106" t="s">
        <v>165</v>
      </c>
      <c r="J17" s="1106" t="s">
        <v>4</v>
      </c>
      <c r="K17" s="731">
        <v>84</v>
      </c>
      <c r="L17" s="732">
        <f t="shared" si="0"/>
        <v>0.39999999999999997</v>
      </c>
      <c r="M17" s="733"/>
    </row>
    <row r="18" spans="1:13" ht="15.75" x14ac:dyDescent="0.2">
      <c r="A18" s="52"/>
      <c r="B18" s="54"/>
      <c r="C18" s="53"/>
      <c r="E18" s="872"/>
      <c r="F18" s="882">
        <v>9</v>
      </c>
      <c r="G18" s="876" t="s">
        <v>2</v>
      </c>
      <c r="H18" s="876" t="s">
        <v>718</v>
      </c>
      <c r="I18" s="876" t="s">
        <v>165</v>
      </c>
      <c r="J18" s="876" t="s">
        <v>4</v>
      </c>
      <c r="K18" s="877">
        <v>5</v>
      </c>
      <c r="L18" s="878">
        <f t="shared" si="0"/>
        <v>0.45833333333333331</v>
      </c>
      <c r="M18" s="879"/>
    </row>
    <row r="19" spans="1:13" ht="15.75" x14ac:dyDescent="0.2">
      <c r="A19" s="599"/>
      <c r="B19" s="897" t="s">
        <v>377</v>
      </c>
      <c r="C19" s="496"/>
      <c r="E19" s="721"/>
      <c r="F19" s="606"/>
      <c r="G19" s="1106"/>
      <c r="H19" s="1106"/>
      <c r="I19" s="1106"/>
      <c r="J19" s="1106"/>
      <c r="K19" s="731"/>
      <c r="L19" s="732"/>
      <c r="M19" s="733"/>
    </row>
    <row r="20" spans="1:13" ht="15.75" x14ac:dyDescent="0.2">
      <c r="A20" s="52"/>
      <c r="B20" s="662" t="s">
        <v>378</v>
      </c>
      <c r="C20" s="53"/>
      <c r="E20" s="1076"/>
      <c r="F20" s="673"/>
      <c r="G20" s="1653"/>
      <c r="H20" s="1653"/>
      <c r="I20" s="1653"/>
      <c r="J20" s="1653"/>
      <c r="K20" s="1653"/>
      <c r="L20" s="1653"/>
      <c r="M20" s="1653"/>
    </row>
    <row r="21" spans="1:13" ht="17.45" customHeight="1" x14ac:dyDescent="0.2">
      <c r="A21" s="599"/>
      <c r="B21" s="938" t="s">
        <v>413</v>
      </c>
      <c r="C21" s="496"/>
      <c r="E21" s="1076"/>
      <c r="F21" s="1644" t="s">
        <v>719</v>
      </c>
      <c r="G21" s="1644"/>
      <c r="H21" s="1644"/>
      <c r="I21" s="1644"/>
      <c r="J21" s="1644"/>
      <c r="K21" s="1644"/>
      <c r="L21" s="1644"/>
      <c r="M21" s="1644"/>
    </row>
    <row r="22" spans="1:13" ht="18" customHeight="1" x14ac:dyDescent="0.25">
      <c r="A22" s="52"/>
      <c r="B22" s="898" t="s">
        <v>333</v>
      </c>
      <c r="C22" s="496"/>
      <c r="E22" s="740"/>
      <c r="F22" s="741"/>
      <c r="G22" s="728"/>
      <c r="H22" s="728"/>
      <c r="I22" s="728"/>
      <c r="J22" s="728"/>
      <c r="K22" s="728"/>
      <c r="L22" s="729"/>
      <c r="M22" s="728"/>
    </row>
    <row r="23" spans="1:13" ht="18" x14ac:dyDescent="0.25">
      <c r="A23" s="52"/>
      <c r="B23" s="939" t="s">
        <v>523</v>
      </c>
      <c r="C23" s="496"/>
      <c r="E23" s="730"/>
      <c r="F23" s="1104">
        <v>10</v>
      </c>
      <c r="G23" s="1105" t="s">
        <v>0</v>
      </c>
      <c r="H23" s="1106" t="s">
        <v>310</v>
      </c>
      <c r="I23" s="1106" t="s">
        <v>165</v>
      </c>
      <c r="J23" s="1106" t="s">
        <v>1</v>
      </c>
      <c r="K23" s="731">
        <v>1</v>
      </c>
      <c r="L23" s="732">
        <f>TIME(16,0,0)</f>
        <v>0.66666666666666663</v>
      </c>
      <c r="M23" s="733"/>
    </row>
    <row r="24" spans="1:13" ht="15.75" x14ac:dyDescent="0.25">
      <c r="A24" s="52"/>
      <c r="B24" s="899" t="s">
        <v>349</v>
      </c>
      <c r="C24" s="496"/>
      <c r="E24" s="872"/>
      <c r="F24" s="873">
        <v>11</v>
      </c>
      <c r="G24" s="874" t="s">
        <v>0</v>
      </c>
      <c r="H24" s="875" t="s">
        <v>381</v>
      </c>
      <c r="I24" s="876" t="s">
        <v>165</v>
      </c>
      <c r="J24" s="876" t="s">
        <v>1</v>
      </c>
      <c r="K24" s="877">
        <v>5</v>
      </c>
      <c r="L24" s="878">
        <f>L23+TIME(0,K23,0)</f>
        <v>0.66736111111111107</v>
      </c>
      <c r="M24" s="879"/>
    </row>
    <row r="25" spans="1:13" ht="15.75" x14ac:dyDescent="0.2">
      <c r="A25" s="52"/>
      <c r="B25" s="940" t="s">
        <v>17</v>
      </c>
      <c r="C25" s="496"/>
      <c r="E25" s="721"/>
      <c r="F25" s="742">
        <v>12</v>
      </c>
      <c r="G25" s="734" t="s">
        <v>0</v>
      </c>
      <c r="H25" s="735" t="s">
        <v>382</v>
      </c>
      <c r="I25" s="1106" t="s">
        <v>165</v>
      </c>
      <c r="J25" s="1106" t="s">
        <v>1</v>
      </c>
      <c r="K25" s="731">
        <v>5</v>
      </c>
      <c r="L25" s="732">
        <f>L24+TIME(0,K24,0)</f>
        <v>0.67083333333333328</v>
      </c>
      <c r="M25" s="733"/>
    </row>
    <row r="26" spans="1:13" ht="15.75" x14ac:dyDescent="0.2">
      <c r="A26" s="52"/>
      <c r="B26" s="941" t="s">
        <v>16</v>
      </c>
      <c r="C26" s="496"/>
      <c r="E26" s="872"/>
      <c r="F26" s="873">
        <v>13</v>
      </c>
      <c r="G26" s="874" t="s">
        <v>31</v>
      </c>
      <c r="H26" s="880" t="s">
        <v>311</v>
      </c>
      <c r="I26" s="876" t="s">
        <v>165</v>
      </c>
      <c r="J26" s="876" t="s">
        <v>1</v>
      </c>
      <c r="K26" s="877">
        <v>5</v>
      </c>
      <c r="L26" s="878">
        <f>L25+TIME(0,K25,0)</f>
        <v>0.67430555555555549</v>
      </c>
      <c r="M26" s="879"/>
    </row>
    <row r="27" spans="1:13" ht="15.75" x14ac:dyDescent="0.2">
      <c r="A27" s="52"/>
      <c r="B27" s="942" t="s">
        <v>478</v>
      </c>
      <c r="C27" s="496"/>
      <c r="E27" s="674"/>
      <c r="F27" s="675">
        <v>14</v>
      </c>
      <c r="G27" s="676" t="s">
        <v>2</v>
      </c>
      <c r="H27" s="677" t="s">
        <v>312</v>
      </c>
      <c r="I27" s="676" t="s">
        <v>165</v>
      </c>
      <c r="J27" s="676" t="s">
        <v>4</v>
      </c>
      <c r="K27" s="678">
        <v>5</v>
      </c>
      <c r="L27" s="732">
        <f>L26+TIME(0,K26,0)</f>
        <v>0.6777777777777777</v>
      </c>
      <c r="M27" s="679"/>
    </row>
    <row r="28" spans="1:13" ht="15.75" x14ac:dyDescent="0.2">
      <c r="A28" s="52"/>
      <c r="B28" s="1146" t="s">
        <v>524</v>
      </c>
      <c r="C28" s="53"/>
      <c r="E28" s="872"/>
      <c r="F28" s="873">
        <v>15</v>
      </c>
      <c r="G28" s="874" t="s">
        <v>41</v>
      </c>
      <c r="H28" s="881" t="s">
        <v>317</v>
      </c>
      <c r="I28" s="876" t="s">
        <v>165</v>
      </c>
      <c r="J28" s="876" t="s">
        <v>4</v>
      </c>
      <c r="K28" s="877">
        <v>109</v>
      </c>
      <c r="L28" s="878">
        <f>L25+TIME(0,K25,0)</f>
        <v>0.67430555555555549</v>
      </c>
      <c r="M28" s="879"/>
    </row>
    <row r="29" spans="1:13" ht="15.75" x14ac:dyDescent="0.2">
      <c r="A29" s="599"/>
      <c r="B29" s="945" t="s">
        <v>525</v>
      </c>
      <c r="C29" s="496"/>
      <c r="E29" s="721"/>
      <c r="F29" s="606">
        <v>16</v>
      </c>
      <c r="G29" s="1106" t="s">
        <v>0</v>
      </c>
      <c r="H29" s="1106" t="s">
        <v>416</v>
      </c>
      <c r="I29" s="1106" t="s">
        <v>165</v>
      </c>
      <c r="J29" s="1106" t="s">
        <v>4</v>
      </c>
      <c r="K29" s="731">
        <v>5</v>
      </c>
      <c r="L29" s="732">
        <f>L28+TIME(0,K28,0)</f>
        <v>0.74999999999999989</v>
      </c>
      <c r="M29" s="733"/>
    </row>
    <row r="30" spans="1:13" ht="15.75" x14ac:dyDescent="0.2">
      <c r="A30" s="52"/>
      <c r="B30" s="54"/>
      <c r="C30" s="496"/>
      <c r="E30" s="674"/>
      <c r="F30" s="675"/>
      <c r="G30" s="676"/>
      <c r="H30" s="676"/>
      <c r="I30" s="676"/>
      <c r="J30" s="676"/>
      <c r="K30" s="678"/>
      <c r="L30" s="788"/>
      <c r="M30" s="679"/>
    </row>
    <row r="31" spans="1:13" ht="15.75" x14ac:dyDescent="0.2">
      <c r="A31" s="52"/>
      <c r="B31" s="54"/>
      <c r="C31" s="496"/>
      <c r="E31" s="683"/>
      <c r="F31" s="684"/>
      <c r="G31" s="836"/>
      <c r="H31" s="836"/>
      <c r="I31" s="836"/>
      <c r="J31" s="836"/>
      <c r="K31" s="680"/>
      <c r="L31" s="681"/>
      <c r="M31" s="682"/>
    </row>
    <row r="32" spans="1:13" ht="17.45" customHeight="1" x14ac:dyDescent="0.2">
      <c r="A32" s="52"/>
      <c r="B32" s="54"/>
      <c r="C32" s="53"/>
      <c r="E32" s="1076"/>
      <c r="F32" s="673"/>
      <c r="G32" s="1653"/>
      <c r="H32" s="1653"/>
      <c r="I32" s="1653"/>
      <c r="J32" s="1653"/>
      <c r="K32" s="1653"/>
      <c r="L32" s="1653"/>
      <c r="M32" s="1653"/>
    </row>
    <row r="33" spans="1:13" ht="17.45" customHeight="1" x14ac:dyDescent="0.2">
      <c r="A33" s="52"/>
      <c r="B33" s="661" t="s">
        <v>379</v>
      </c>
      <c r="C33" s="53"/>
      <c r="E33" s="1076"/>
      <c r="F33" s="1644" t="s">
        <v>720</v>
      </c>
      <c r="G33" s="1644"/>
      <c r="H33" s="1644"/>
      <c r="I33" s="1644"/>
      <c r="J33" s="1644"/>
      <c r="K33" s="1644"/>
      <c r="L33" s="1644"/>
      <c r="M33" s="1644"/>
    </row>
    <row r="34" spans="1:13" ht="18" customHeight="1" x14ac:dyDescent="0.2">
      <c r="A34" s="52"/>
      <c r="B34" s="662" t="s">
        <v>380</v>
      </c>
      <c r="C34" s="53"/>
      <c r="E34" s="740"/>
      <c r="F34" s="741"/>
      <c r="G34" s="728"/>
      <c r="H34" s="728"/>
      <c r="I34" s="728"/>
      <c r="J34" s="728"/>
      <c r="K34" s="728"/>
      <c r="L34" s="729"/>
      <c r="M34" s="728"/>
    </row>
    <row r="35" spans="1:13" ht="18" x14ac:dyDescent="0.2">
      <c r="A35" s="52"/>
      <c r="B35" s="54"/>
      <c r="C35" s="53"/>
      <c r="E35" s="730"/>
      <c r="F35" s="1104">
        <v>17</v>
      </c>
      <c r="G35" s="1105" t="s">
        <v>0</v>
      </c>
      <c r="H35" s="1106" t="s">
        <v>310</v>
      </c>
      <c r="I35" s="1106" t="s">
        <v>165</v>
      </c>
      <c r="J35" s="1106" t="s">
        <v>1</v>
      </c>
      <c r="K35" s="731">
        <v>1</v>
      </c>
      <c r="L35" s="732">
        <f>TIME(13,30,0)</f>
        <v>0.5625</v>
      </c>
      <c r="M35" s="733"/>
    </row>
    <row r="36" spans="1:13" ht="15.6" customHeight="1" x14ac:dyDescent="0.2">
      <c r="A36" s="599"/>
      <c r="B36" s="54"/>
      <c r="C36" s="496"/>
      <c r="E36" s="872"/>
      <c r="F36" s="873">
        <v>18</v>
      </c>
      <c r="G36" s="874" t="s">
        <v>0</v>
      </c>
      <c r="H36" s="875" t="s">
        <v>381</v>
      </c>
      <c r="I36" s="876" t="s">
        <v>165</v>
      </c>
      <c r="J36" s="876" t="s">
        <v>1</v>
      </c>
      <c r="K36" s="877">
        <v>5</v>
      </c>
      <c r="L36" s="878">
        <f>L35+TIME(0,K35,0)</f>
        <v>0.56319444444444444</v>
      </c>
      <c r="M36" s="879"/>
    </row>
    <row r="37" spans="1:13" ht="15.75" x14ac:dyDescent="0.2">
      <c r="A37" s="52"/>
      <c r="B37" s="54"/>
      <c r="C37" s="53"/>
      <c r="E37" s="721"/>
      <c r="F37" s="742">
        <v>19</v>
      </c>
      <c r="G37" s="734" t="s">
        <v>0</v>
      </c>
      <c r="H37" s="735" t="s">
        <v>382</v>
      </c>
      <c r="I37" s="1106" t="s">
        <v>165</v>
      </c>
      <c r="J37" s="1106" t="s">
        <v>1</v>
      </c>
      <c r="K37" s="731">
        <v>5</v>
      </c>
      <c r="L37" s="732">
        <f>L36+TIME(0,K36,0)</f>
        <v>0.56666666666666665</v>
      </c>
      <c r="M37" s="733"/>
    </row>
    <row r="38" spans="1:13" ht="15.75" x14ac:dyDescent="0.2">
      <c r="A38" s="52"/>
      <c r="B38" s="54"/>
      <c r="C38" s="496"/>
      <c r="E38" s="872"/>
      <c r="F38" s="873">
        <v>20</v>
      </c>
      <c r="G38" s="874" t="s">
        <v>31</v>
      </c>
      <c r="H38" s="880" t="s">
        <v>311</v>
      </c>
      <c r="I38" s="876" t="s">
        <v>165</v>
      </c>
      <c r="J38" s="876" t="s">
        <v>1</v>
      </c>
      <c r="K38" s="877">
        <v>5</v>
      </c>
      <c r="L38" s="878">
        <f>L37+TIME(0,K37,0)</f>
        <v>0.57013888888888886</v>
      </c>
      <c r="M38" s="879"/>
    </row>
    <row r="39" spans="1:13" ht="15.75" customHeight="1" x14ac:dyDescent="0.2">
      <c r="A39" s="52"/>
      <c r="B39" s="1268" t="s">
        <v>393</v>
      </c>
      <c r="C39" s="496"/>
      <c r="E39" s="674"/>
      <c r="F39" s="675">
        <v>21</v>
      </c>
      <c r="G39" s="676" t="s">
        <v>2</v>
      </c>
      <c r="H39" s="677" t="s">
        <v>312</v>
      </c>
      <c r="I39" s="676" t="s">
        <v>165</v>
      </c>
      <c r="J39" s="676" t="s">
        <v>4</v>
      </c>
      <c r="K39" s="678">
        <v>5</v>
      </c>
      <c r="L39" s="732">
        <f>L38+TIME(0,K38,0)</f>
        <v>0.57361111111111107</v>
      </c>
      <c r="M39" s="679"/>
    </row>
    <row r="40" spans="1:13" ht="15.75" x14ac:dyDescent="0.2">
      <c r="A40" s="54"/>
      <c r="B40" s="1269"/>
      <c r="C40" s="54"/>
      <c r="E40" s="872"/>
      <c r="F40" s="873">
        <v>22</v>
      </c>
      <c r="G40" s="874" t="s">
        <v>41</v>
      </c>
      <c r="H40" s="881" t="s">
        <v>569</v>
      </c>
      <c r="I40" s="876" t="s">
        <v>165</v>
      </c>
      <c r="J40" s="876" t="s">
        <v>4</v>
      </c>
      <c r="K40" s="877">
        <v>109</v>
      </c>
      <c r="L40" s="878">
        <f>L37+TIME(0,K37,0)</f>
        <v>0.57013888888888886</v>
      </c>
      <c r="M40" s="879"/>
    </row>
    <row r="41" spans="1:13" ht="18" x14ac:dyDescent="0.2">
      <c r="A41" s="54"/>
      <c r="B41" s="820" t="s">
        <v>390</v>
      </c>
      <c r="C41" s="54"/>
      <c r="E41" s="721"/>
      <c r="F41" s="606">
        <v>23</v>
      </c>
      <c r="G41" s="1106" t="s">
        <v>0</v>
      </c>
      <c r="H41" s="1106" t="s">
        <v>484</v>
      </c>
      <c r="I41" s="1106" t="s">
        <v>165</v>
      </c>
      <c r="J41" s="1106" t="s">
        <v>4</v>
      </c>
      <c r="K41" s="731">
        <v>5</v>
      </c>
      <c r="L41" s="732">
        <f>L40+TIME(0,K40,0)</f>
        <v>0.64583333333333326</v>
      </c>
      <c r="M41" s="733"/>
    </row>
    <row r="42" spans="1:13" ht="15.75" x14ac:dyDescent="0.2">
      <c r="A42" s="54"/>
      <c r="B42" s="948" t="s">
        <v>348</v>
      </c>
      <c r="C42" s="54"/>
      <c r="E42" s="683"/>
      <c r="F42" s="684"/>
      <c r="G42" s="836"/>
      <c r="H42" s="836"/>
      <c r="I42" s="836"/>
      <c r="J42" s="836"/>
      <c r="K42" s="680"/>
      <c r="L42" s="681"/>
      <c r="M42" s="682"/>
    </row>
    <row r="43" spans="1:13" ht="13.5" thickBot="1" x14ac:dyDescent="0.25">
      <c r="A43" s="54"/>
      <c r="B43" s="54"/>
      <c r="C43" s="54"/>
      <c r="E43" s="1076"/>
      <c r="F43" s="673"/>
      <c r="G43" s="1653"/>
      <c r="H43" s="1653"/>
      <c r="I43" s="1653"/>
      <c r="J43" s="1653"/>
      <c r="K43" s="1653"/>
      <c r="L43" s="1653"/>
      <c r="M43" s="1653"/>
    </row>
    <row r="44" spans="1:13" ht="17.45" customHeight="1" x14ac:dyDescent="0.2">
      <c r="A44" s="52"/>
      <c r="B44" s="587" t="s">
        <v>289</v>
      </c>
      <c r="C44" s="53"/>
      <c r="E44" s="1076"/>
      <c r="F44" s="1644" t="s">
        <v>721</v>
      </c>
      <c r="G44" s="1644"/>
      <c r="H44" s="1644"/>
      <c r="I44" s="1644"/>
      <c r="J44" s="1644"/>
      <c r="K44" s="1644"/>
      <c r="L44" s="1644"/>
      <c r="M44" s="1644"/>
    </row>
    <row r="45" spans="1:13" ht="18" customHeight="1" x14ac:dyDescent="0.2">
      <c r="A45" s="52"/>
      <c r="B45" s="588" t="s">
        <v>253</v>
      </c>
      <c r="C45" s="53"/>
      <c r="E45" s="740"/>
      <c r="F45" s="741"/>
      <c r="G45" s="728"/>
      <c r="H45" s="728"/>
      <c r="I45" s="728"/>
      <c r="J45" s="728"/>
      <c r="K45" s="728"/>
      <c r="L45" s="729"/>
      <c r="M45" s="728"/>
    </row>
    <row r="46" spans="1:13" ht="18" x14ac:dyDescent="0.2">
      <c r="A46" s="52"/>
      <c r="B46" s="501" t="s">
        <v>240</v>
      </c>
      <c r="C46" s="500"/>
      <c r="E46" s="730"/>
      <c r="F46" s="1104">
        <v>24</v>
      </c>
      <c r="G46" s="1105" t="s">
        <v>0</v>
      </c>
      <c r="H46" s="1106" t="s">
        <v>310</v>
      </c>
      <c r="I46" s="1106" t="s">
        <v>165</v>
      </c>
      <c r="J46" s="1106" t="s">
        <v>1</v>
      </c>
      <c r="K46" s="731">
        <v>1</v>
      </c>
      <c r="L46" s="732">
        <f>TIME(13,30,0)</f>
        <v>0.5625</v>
      </c>
      <c r="M46" s="733"/>
    </row>
    <row r="47" spans="1:13" ht="15.75" x14ac:dyDescent="0.2">
      <c r="A47" s="52"/>
      <c r="B47" s="502" t="s">
        <v>97</v>
      </c>
      <c r="C47" s="500"/>
      <c r="E47" s="872"/>
      <c r="F47" s="873">
        <v>25</v>
      </c>
      <c r="G47" s="874" t="s">
        <v>0</v>
      </c>
      <c r="H47" s="875" t="s">
        <v>381</v>
      </c>
      <c r="I47" s="876" t="s">
        <v>165</v>
      </c>
      <c r="J47" s="876" t="s">
        <v>1</v>
      </c>
      <c r="K47" s="877">
        <v>2</v>
      </c>
      <c r="L47" s="878">
        <f>L46+TIME(0,K46,0)</f>
        <v>0.56319444444444444</v>
      </c>
      <c r="M47" s="879"/>
    </row>
    <row r="48" spans="1:13" ht="15.75" x14ac:dyDescent="0.2">
      <c r="A48" s="52"/>
      <c r="B48" s="503" t="s">
        <v>98</v>
      </c>
      <c r="C48" s="500"/>
      <c r="E48" s="721"/>
      <c r="F48" s="742">
        <v>26</v>
      </c>
      <c r="G48" s="734" t="s">
        <v>0</v>
      </c>
      <c r="H48" s="735" t="s">
        <v>382</v>
      </c>
      <c r="I48" s="1106" t="s">
        <v>165</v>
      </c>
      <c r="J48" s="1106" t="s">
        <v>1</v>
      </c>
      <c r="K48" s="731">
        <v>5</v>
      </c>
      <c r="L48" s="732">
        <f>L47+TIME(0,K47,0)</f>
        <v>0.56458333333333333</v>
      </c>
      <c r="M48" s="733"/>
    </row>
    <row r="49" spans="1:13" ht="15.75" x14ac:dyDescent="0.2">
      <c r="A49" s="52"/>
      <c r="B49" s="946" t="s">
        <v>95</v>
      </c>
      <c r="C49" s="500"/>
      <c r="E49" s="872"/>
      <c r="F49" s="873">
        <v>27</v>
      </c>
      <c r="G49" s="874" t="s">
        <v>31</v>
      </c>
      <c r="H49" s="880" t="s">
        <v>311</v>
      </c>
      <c r="I49" s="876" t="s">
        <v>165</v>
      </c>
      <c r="J49" s="876" t="s">
        <v>1</v>
      </c>
      <c r="K49" s="877">
        <v>5</v>
      </c>
      <c r="L49" s="878">
        <f>L48+TIME(0,K48,0)</f>
        <v>0.56805555555555554</v>
      </c>
      <c r="M49" s="879"/>
    </row>
    <row r="50" spans="1:13" ht="15.75" x14ac:dyDescent="0.2">
      <c r="A50" s="52"/>
      <c r="B50" s="504" t="s">
        <v>249</v>
      </c>
      <c r="C50" s="500"/>
      <c r="E50" s="721"/>
      <c r="F50" s="606">
        <v>28</v>
      </c>
      <c r="G50" s="1106" t="s">
        <v>2</v>
      </c>
      <c r="H50" s="1107" t="s">
        <v>312</v>
      </c>
      <c r="I50" s="1106" t="s">
        <v>165</v>
      </c>
      <c r="J50" s="1106" t="s">
        <v>4</v>
      </c>
      <c r="K50" s="731">
        <v>5</v>
      </c>
      <c r="L50" s="732">
        <f>L49+TIME(0,K49,0)</f>
        <v>0.57152777777777775</v>
      </c>
      <c r="M50" s="733"/>
    </row>
    <row r="51" spans="1:13" ht="15.75" x14ac:dyDescent="0.2">
      <c r="A51" s="52"/>
      <c r="B51" s="504" t="s">
        <v>250</v>
      </c>
      <c r="C51" s="500"/>
      <c r="E51" s="872"/>
      <c r="F51" s="873">
        <v>29</v>
      </c>
      <c r="G51" s="874" t="s">
        <v>41</v>
      </c>
      <c r="H51" s="881" t="s">
        <v>722</v>
      </c>
      <c r="I51" s="876" t="s">
        <v>165</v>
      </c>
      <c r="J51" s="876" t="s">
        <v>4</v>
      </c>
      <c r="K51" s="877">
        <v>97</v>
      </c>
      <c r="L51" s="878">
        <f>L48+TIME(0,K48,0)</f>
        <v>0.56805555555555554</v>
      </c>
      <c r="M51" s="879"/>
    </row>
    <row r="52" spans="1:13" ht="18" x14ac:dyDescent="0.2">
      <c r="A52" s="52"/>
      <c r="B52" s="504" t="s">
        <v>127</v>
      </c>
      <c r="C52" s="500"/>
      <c r="E52" s="730"/>
      <c r="F52" s="745">
        <v>30</v>
      </c>
      <c r="G52" s="1106" t="s">
        <v>41</v>
      </c>
      <c r="H52" s="737" t="s">
        <v>723</v>
      </c>
      <c r="I52" s="1106" t="s">
        <v>6</v>
      </c>
      <c r="J52" s="1106" t="s">
        <v>4</v>
      </c>
      <c r="K52" s="731">
        <v>5</v>
      </c>
      <c r="L52" s="732">
        <f>L51+TIME(0,K51,0)</f>
        <v>0.63541666666666663</v>
      </c>
      <c r="M52" s="733"/>
    </row>
    <row r="53" spans="1:13" ht="14.25" x14ac:dyDescent="0.2">
      <c r="A53" s="52"/>
      <c r="B53" s="504" t="s">
        <v>255</v>
      </c>
      <c r="C53" s="500"/>
      <c r="E53" s="879"/>
      <c r="F53" s="883">
        <v>31</v>
      </c>
      <c r="G53" s="884" t="s">
        <v>0</v>
      </c>
      <c r="H53" s="881" t="s">
        <v>313</v>
      </c>
      <c r="I53" s="884" t="s">
        <v>165</v>
      </c>
      <c r="J53" s="884" t="s">
        <v>1</v>
      </c>
      <c r="K53" s="885">
        <v>5</v>
      </c>
      <c r="L53" s="878">
        <f>L52+TIME(0,K52,0)</f>
        <v>0.63888888888888884</v>
      </c>
      <c r="M53" s="879"/>
    </row>
    <row r="54" spans="1:13" ht="14.25" x14ac:dyDescent="0.2">
      <c r="A54" s="52"/>
      <c r="B54" s="504" t="s">
        <v>251</v>
      </c>
      <c r="C54" s="500"/>
      <c r="E54" s="733"/>
      <c r="F54" s="742">
        <v>32</v>
      </c>
      <c r="G54" s="685" t="s">
        <v>0</v>
      </c>
      <c r="H54" s="735" t="s">
        <v>314</v>
      </c>
      <c r="I54" s="669" t="s">
        <v>165</v>
      </c>
      <c r="J54" s="734" t="s">
        <v>1</v>
      </c>
      <c r="K54" s="746">
        <v>5</v>
      </c>
      <c r="L54" s="732">
        <f>L53+TIME(0,K53,0)</f>
        <v>0.64236111111111105</v>
      </c>
      <c r="M54" s="733"/>
    </row>
    <row r="55" spans="1:13" ht="14.25" x14ac:dyDescent="0.2">
      <c r="A55" s="52"/>
      <c r="B55" s="1154" t="s">
        <v>126</v>
      </c>
      <c r="C55" s="500"/>
      <c r="E55" s="879"/>
      <c r="F55" s="883">
        <v>33</v>
      </c>
      <c r="G55" s="884" t="s">
        <v>2</v>
      </c>
      <c r="H55" s="881" t="s">
        <v>315</v>
      </c>
      <c r="I55" s="884" t="s">
        <v>165</v>
      </c>
      <c r="J55" s="884" t="s">
        <v>1</v>
      </c>
      <c r="K55" s="885">
        <v>0</v>
      </c>
      <c r="L55" s="878">
        <f>L54+TIME(0,K54,0)</f>
        <v>0.64583333333333326</v>
      </c>
      <c r="M55" s="879"/>
    </row>
    <row r="56" spans="1:13" ht="14.25" x14ac:dyDescent="0.2">
      <c r="A56" s="52"/>
      <c r="B56" s="504" t="s">
        <v>252</v>
      </c>
      <c r="C56" s="500"/>
      <c r="E56" s="733"/>
      <c r="F56" s="396"/>
      <c r="G56" s="669"/>
      <c r="H56" s="735"/>
      <c r="I56" s="669"/>
      <c r="J56" s="669"/>
      <c r="K56" s="746"/>
      <c r="L56" s="686"/>
      <c r="M56" s="733"/>
    </row>
    <row r="57" spans="1:13" ht="14.25" x14ac:dyDescent="0.2">
      <c r="A57" s="52"/>
      <c r="B57" s="665" t="s">
        <v>99</v>
      </c>
      <c r="C57" s="500"/>
      <c r="E57" s="879"/>
      <c r="F57" s="886"/>
      <c r="G57" s="886" t="s">
        <v>306</v>
      </c>
      <c r="H57" s="887"/>
      <c r="I57" s="887"/>
      <c r="J57" s="887"/>
      <c r="K57" s="888"/>
      <c r="L57" s="889"/>
      <c r="M57" s="879"/>
    </row>
    <row r="58" spans="1:13" ht="14.25" x14ac:dyDescent="0.2">
      <c r="A58" s="52"/>
      <c r="B58" s="54"/>
      <c r="C58" s="500"/>
      <c r="E58" s="733"/>
      <c r="F58" s="9"/>
      <c r="G58" s="648" t="s">
        <v>307</v>
      </c>
      <c r="H58" s="669"/>
      <c r="I58" s="669"/>
      <c r="J58" s="669"/>
      <c r="K58" s="746"/>
      <c r="L58" s="686"/>
      <c r="M58" s="733"/>
    </row>
    <row r="59" spans="1:13" ht="15" x14ac:dyDescent="0.2">
      <c r="A59" s="52"/>
      <c r="B59" s="54"/>
      <c r="C59" s="500"/>
      <c r="E59" s="879"/>
      <c r="F59" s="886" t="s">
        <v>7</v>
      </c>
      <c r="G59" s="890" t="s">
        <v>308</v>
      </c>
      <c r="H59" s="886"/>
      <c r="I59" s="886"/>
      <c r="J59" s="891"/>
      <c r="K59" s="891"/>
      <c r="L59" s="892"/>
      <c r="M59" s="879"/>
    </row>
    <row r="60" spans="1:13" x14ac:dyDescent="0.2">
      <c r="A60" s="52"/>
      <c r="B60" s="54"/>
      <c r="C60" s="53"/>
      <c r="E60" s="733"/>
      <c r="F60" s="399"/>
      <c r="G60" s="399" t="s">
        <v>309</v>
      </c>
      <c r="H60" s="9"/>
      <c r="I60" s="648"/>
      <c r="J60" s="645"/>
      <c r="K60" s="646"/>
      <c r="L60" s="687"/>
      <c r="M60" s="733"/>
    </row>
    <row r="61" spans="1:13" ht="15.75" x14ac:dyDescent="0.2">
      <c r="A61" s="1249"/>
      <c r="B61" s="1250" t="s">
        <v>726</v>
      </c>
      <c r="C61" s="1251"/>
      <c r="E61" s="879"/>
      <c r="F61" s="893"/>
      <c r="G61" s="890" t="s">
        <v>305</v>
      </c>
      <c r="H61" s="886" t="s">
        <v>7</v>
      </c>
      <c r="I61" s="890"/>
      <c r="J61" s="894"/>
      <c r="K61" s="891"/>
      <c r="L61" s="892"/>
      <c r="M61" s="879"/>
    </row>
    <row r="62" spans="1:13" ht="15.75" x14ac:dyDescent="0.2">
      <c r="E62" s="733"/>
      <c r="F62" s="649"/>
      <c r="G62" s="399" t="s">
        <v>292</v>
      </c>
      <c r="H62" s="399"/>
      <c r="I62" s="399"/>
      <c r="J62" s="650"/>
      <c r="K62" s="650"/>
      <c r="L62" s="688"/>
      <c r="M62" s="733"/>
    </row>
    <row r="63" spans="1:13" ht="15.75" x14ac:dyDescent="0.2">
      <c r="E63" s="879"/>
      <c r="F63" s="893"/>
      <c r="G63" s="890" t="s">
        <v>293</v>
      </c>
      <c r="H63" s="893"/>
      <c r="I63" s="890"/>
      <c r="J63" s="895"/>
      <c r="K63" s="895"/>
      <c r="L63" s="896"/>
      <c r="M63" s="879"/>
    </row>
    <row r="64" spans="1:13" ht="15.75" x14ac:dyDescent="0.2">
      <c r="E64" s="738"/>
      <c r="F64" s="738"/>
      <c r="G64" s="738"/>
      <c r="H64" s="738"/>
      <c r="I64" s="738"/>
      <c r="J64" s="738"/>
      <c r="K64" s="738"/>
      <c r="L64" s="739"/>
      <c r="M64" s="733"/>
    </row>
    <row r="65" spans="5:13" ht="15.75" x14ac:dyDescent="0.2">
      <c r="E65" s="400"/>
      <c r="F65" s="400"/>
      <c r="G65" s="400"/>
      <c r="H65" s="400"/>
      <c r="I65" s="400"/>
      <c r="J65" s="400"/>
      <c r="K65" s="400"/>
      <c r="L65" s="401"/>
      <c r="M65" s="722"/>
    </row>
    <row r="66" spans="5:13" ht="15.75" x14ac:dyDescent="0.2">
      <c r="E66" s="400"/>
      <c r="F66" s="400"/>
      <c r="G66" s="400"/>
      <c r="H66" s="400"/>
      <c r="I66" s="400"/>
      <c r="J66" s="400"/>
      <c r="K66" s="400"/>
      <c r="L66" s="401"/>
      <c r="M66" s="722"/>
    </row>
    <row r="67" spans="5:13" ht="15.75" x14ac:dyDescent="0.2">
      <c r="E67" s="738"/>
      <c r="F67" s="738"/>
      <c r="G67" s="738"/>
      <c r="H67" s="738"/>
      <c r="I67" s="738"/>
      <c r="J67" s="738"/>
      <c r="K67" s="738"/>
      <c r="L67" s="739"/>
      <c r="M67" s="832"/>
    </row>
    <row r="68" spans="5:13" x14ac:dyDescent="0.2">
      <c r="E68" s="1155"/>
      <c r="F68" s="1155"/>
      <c r="G68" s="1155"/>
      <c r="H68" s="1155"/>
      <c r="I68" s="1155"/>
      <c r="J68" s="1155"/>
      <c r="K68" s="1155"/>
      <c r="L68" s="1155"/>
      <c r="M68" s="1155"/>
    </row>
    <row r="69" spans="5:13" x14ac:dyDescent="0.2">
      <c r="E69" s="1155"/>
      <c r="F69" s="1155"/>
      <c r="G69" s="1155"/>
      <c r="H69" s="1155"/>
      <c r="I69" s="1155"/>
      <c r="J69" s="1155"/>
      <c r="K69" s="1155"/>
      <c r="L69" s="1155"/>
      <c r="M69" s="1155"/>
    </row>
    <row r="70" spans="5:13" x14ac:dyDescent="0.2">
      <c r="E70" s="1155"/>
      <c r="F70" s="1155"/>
      <c r="G70" s="1155"/>
      <c r="H70" s="1155"/>
      <c r="I70" s="1155"/>
      <c r="J70" s="1155"/>
      <c r="K70" s="1155"/>
      <c r="L70" s="1155"/>
      <c r="M70" s="1155"/>
    </row>
    <row r="71" spans="5:13" x14ac:dyDescent="0.2">
      <c r="E71" s="1155"/>
      <c r="F71" s="1155"/>
      <c r="G71" s="1155"/>
      <c r="H71" s="1155"/>
      <c r="I71" s="1155"/>
      <c r="J71" s="1155"/>
      <c r="K71" s="1155"/>
      <c r="L71" s="1155"/>
      <c r="M71" s="1155"/>
    </row>
    <row r="72" spans="5:13" x14ac:dyDescent="0.2">
      <c r="E72" s="1155"/>
      <c r="F72" s="1155"/>
      <c r="G72" s="1155"/>
      <c r="H72" s="1155"/>
      <c r="I72" s="1155"/>
      <c r="J72" s="1155"/>
      <c r="K72" s="1155"/>
      <c r="L72" s="1155"/>
      <c r="M72" s="1155"/>
    </row>
    <row r="73" spans="5:13" x14ac:dyDescent="0.2">
      <c r="E73" s="1155"/>
      <c r="F73" s="1155"/>
      <c r="G73" s="1155"/>
      <c r="H73" s="1155"/>
      <c r="I73" s="1155"/>
      <c r="J73" s="1155"/>
      <c r="K73" s="1155"/>
      <c r="L73" s="1155"/>
      <c r="M73" s="1155"/>
    </row>
    <row r="74" spans="5:13" x14ac:dyDescent="0.2">
      <c r="E74" s="1155"/>
      <c r="F74" s="1155"/>
      <c r="G74" s="1155"/>
      <c r="H74" s="1155"/>
      <c r="I74" s="1155"/>
      <c r="J74" s="1155"/>
      <c r="K74" s="1155"/>
      <c r="L74" s="1155"/>
      <c r="M74" s="1155"/>
    </row>
    <row r="75" spans="5:13" x14ac:dyDescent="0.2">
      <c r="E75" s="1155"/>
      <c r="F75" s="1155"/>
      <c r="G75" s="1155"/>
      <c r="H75" s="1155"/>
      <c r="I75" s="1155"/>
      <c r="J75" s="1155"/>
      <c r="K75" s="1155"/>
      <c r="L75" s="1155"/>
      <c r="M75" s="1155"/>
    </row>
    <row r="76" spans="5:13" x14ac:dyDescent="0.2">
      <c r="E76" s="1155"/>
      <c r="F76" s="1155"/>
      <c r="G76" s="1155"/>
      <c r="H76" s="1155"/>
      <c r="I76" s="1155"/>
      <c r="J76" s="1155"/>
      <c r="K76" s="1155"/>
      <c r="L76" s="1155"/>
      <c r="M76" s="1155"/>
    </row>
    <row r="77" spans="5:13" x14ac:dyDescent="0.2">
      <c r="E77" s="1155"/>
      <c r="F77" s="1155"/>
      <c r="G77" s="1155"/>
      <c r="H77" s="1155"/>
      <c r="I77" s="1155"/>
      <c r="J77" s="1155"/>
      <c r="K77" s="1155"/>
      <c r="L77" s="1155"/>
      <c r="M77" s="1155"/>
    </row>
    <row r="78" spans="5:13" x14ac:dyDescent="0.2">
      <c r="E78" s="1155"/>
      <c r="F78" s="1155"/>
      <c r="G78" s="1155"/>
      <c r="H78" s="1155"/>
      <c r="I78" s="1155"/>
      <c r="J78" s="1155"/>
      <c r="K78" s="1155"/>
      <c r="L78" s="1155"/>
      <c r="M78" s="1155"/>
    </row>
    <row r="79" spans="5:13" x14ac:dyDescent="0.2">
      <c r="E79" s="1155"/>
      <c r="F79" s="1155"/>
      <c r="G79" s="1155"/>
      <c r="H79" s="1155"/>
      <c r="I79" s="1155"/>
      <c r="J79" s="1155"/>
      <c r="K79" s="1155"/>
      <c r="L79" s="1155"/>
      <c r="M79" s="1155"/>
    </row>
    <row r="80" spans="5:13" x14ac:dyDescent="0.2">
      <c r="E80" s="1134"/>
      <c r="F80" s="1134"/>
      <c r="G80" s="1134"/>
      <c r="H80" s="1134"/>
      <c r="I80" s="1134"/>
      <c r="J80" s="1134"/>
      <c r="K80" s="1134"/>
      <c r="L80" s="1134"/>
      <c r="M80" s="1134"/>
    </row>
    <row r="81" spans="5:13" x14ac:dyDescent="0.2">
      <c r="E81" s="1134"/>
      <c r="F81" s="1134"/>
      <c r="G81" s="1134"/>
      <c r="H81" s="1134"/>
      <c r="I81" s="1134"/>
      <c r="J81" s="1134"/>
      <c r="K81" s="1134"/>
      <c r="L81" s="1134"/>
      <c r="M81" s="1134"/>
    </row>
    <row r="82" spans="5:13" x14ac:dyDescent="0.2">
      <c r="E82" s="1134"/>
      <c r="F82" s="1134"/>
      <c r="G82" s="1134"/>
      <c r="H82" s="1134"/>
      <c r="I82" s="1134"/>
      <c r="J82" s="1134"/>
      <c r="K82" s="1134"/>
      <c r="L82" s="1134"/>
      <c r="M82" s="1134"/>
    </row>
    <row r="83" spans="5:13" x14ac:dyDescent="0.2">
      <c r="E83" s="1134"/>
      <c r="F83" s="1134"/>
      <c r="G83" s="1134"/>
      <c r="H83" s="1134"/>
      <c r="I83" s="1134"/>
      <c r="J83" s="1134"/>
      <c r="K83" s="1134"/>
      <c r="L83" s="1134"/>
      <c r="M83" s="1134"/>
    </row>
  </sheetData>
  <mergeCells count="13">
    <mergeCell ref="G43:M43"/>
    <mergeCell ref="F44:M44"/>
    <mergeCell ref="E2:M2"/>
    <mergeCell ref="E3:L3"/>
    <mergeCell ref="B4:B6"/>
    <mergeCell ref="E4:L4"/>
    <mergeCell ref="G8:M8"/>
    <mergeCell ref="F9:M9"/>
    <mergeCell ref="B39:B40"/>
    <mergeCell ref="G20:M20"/>
    <mergeCell ref="F21:M21"/>
    <mergeCell ref="G32:M32"/>
    <mergeCell ref="F33:M33"/>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zoomScale="88" workbookViewId="0">
      <selection activeCell="B4" sqref="B4:B6"/>
    </sheetView>
  </sheetViews>
  <sheetFormatPr defaultRowHeight="12.75" x14ac:dyDescent="0.2"/>
  <cols>
    <col min="1" max="1" width="1.42578125" style="1155" customWidth="1"/>
    <col min="2" max="2" width="13.5703125" style="1155" customWidth="1"/>
    <col min="3" max="3" width="1.42578125" style="1155"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s>
  <sheetData>
    <row r="1" spans="1:15" ht="22.5" x14ac:dyDescent="0.2">
      <c r="A1" s="1249"/>
      <c r="B1" s="1250" t="s">
        <v>726</v>
      </c>
      <c r="C1" s="1251"/>
      <c r="E1" s="370"/>
      <c r="F1" s="1659" t="s">
        <v>71</v>
      </c>
      <c r="G1" s="1659"/>
      <c r="H1" s="1659"/>
      <c r="I1" s="1659"/>
      <c r="J1" s="1659"/>
      <c r="K1" s="1659"/>
      <c r="L1" s="1659"/>
      <c r="M1" s="1659"/>
      <c r="N1" s="371"/>
    </row>
    <row r="2" spans="1:15" ht="18.75" thickBot="1" x14ac:dyDescent="0.25">
      <c r="A2" s="599"/>
      <c r="B2" s="835"/>
      <c r="C2" s="53"/>
      <c r="E2" s="372"/>
      <c r="F2" s="1661" t="s">
        <v>70</v>
      </c>
      <c r="G2" s="1661"/>
      <c r="H2" s="1661"/>
      <c r="I2" s="1661"/>
      <c r="J2" s="1661"/>
      <c r="K2" s="1661"/>
      <c r="L2" s="1661"/>
      <c r="M2" s="1661"/>
      <c r="N2" s="371"/>
    </row>
    <row r="3" spans="1:15" ht="16.5" thickBot="1" x14ac:dyDescent="0.25">
      <c r="A3" s="599"/>
      <c r="B3" s="369" t="str">
        <f>Title!B3</f>
        <v>Interim</v>
      </c>
      <c r="C3" s="53"/>
      <c r="E3" s="116" t="s">
        <v>166</v>
      </c>
      <c r="F3" s="117" t="s">
        <v>162</v>
      </c>
      <c r="G3" s="292"/>
      <c r="H3" s="294"/>
      <c r="I3" s="344"/>
      <c r="J3" s="118"/>
      <c r="K3" s="118"/>
      <c r="L3" s="118"/>
      <c r="M3" s="231"/>
      <c r="N3" s="348"/>
    </row>
    <row r="4" spans="1:15" ht="15.75" customHeight="1" x14ac:dyDescent="0.2">
      <c r="A4" s="599"/>
      <c r="B4" s="1270" t="str">
        <f>Title!B4</f>
        <v>R6</v>
      </c>
      <c r="C4" s="53"/>
      <c r="E4" s="116" t="s">
        <v>166</v>
      </c>
      <c r="F4" s="117" t="s">
        <v>100</v>
      </c>
      <c r="G4" s="292"/>
      <c r="H4" s="294"/>
      <c r="I4" s="344"/>
      <c r="J4" s="118"/>
      <c r="K4" s="118"/>
      <c r="L4" s="118"/>
      <c r="M4" s="231"/>
      <c r="N4" s="348"/>
    </row>
    <row r="5" spans="1:15" ht="15.75" customHeight="1" x14ac:dyDescent="0.2">
      <c r="A5" s="599"/>
      <c r="B5" s="1271"/>
      <c r="C5" s="53"/>
      <c r="E5" s="119" t="s">
        <v>166</v>
      </c>
      <c r="F5" s="120" t="s">
        <v>103</v>
      </c>
      <c r="G5" s="293"/>
      <c r="H5" s="294"/>
      <c r="I5" s="344"/>
      <c r="J5" s="121"/>
      <c r="K5" s="121"/>
      <c r="L5" s="121"/>
      <c r="M5" s="232"/>
      <c r="N5" s="349"/>
      <c r="O5" s="83"/>
    </row>
    <row r="6" spans="1:15" ht="15.75" customHeight="1" thickBot="1" x14ac:dyDescent="0.25">
      <c r="A6" s="599"/>
      <c r="B6" s="1272"/>
      <c r="C6" s="53"/>
      <c r="O6" s="115"/>
    </row>
    <row r="7" spans="1:15" ht="18.75" thickBot="1" x14ac:dyDescent="0.3">
      <c r="A7" s="599"/>
      <c r="B7" s="54"/>
      <c r="C7" s="537"/>
      <c r="E7" s="1623" t="s">
        <v>724</v>
      </c>
      <c r="F7" s="1660"/>
      <c r="G7" s="1660"/>
      <c r="H7" s="1660"/>
      <c r="I7" s="1660"/>
      <c r="J7" s="1660"/>
      <c r="K7" s="1660"/>
      <c r="L7" s="1660"/>
      <c r="M7" s="1660"/>
      <c r="N7" s="1660"/>
      <c r="O7" s="115"/>
    </row>
    <row r="8" spans="1:15" ht="20.25" x14ac:dyDescent="0.2">
      <c r="A8" s="599"/>
      <c r="B8" s="937" t="s">
        <v>96</v>
      </c>
      <c r="C8" s="496"/>
      <c r="E8" s="134"/>
      <c r="F8" s="21"/>
      <c r="G8" s="21"/>
      <c r="H8" s="21"/>
      <c r="I8" s="21"/>
      <c r="J8" s="21"/>
      <c r="K8" s="21"/>
      <c r="L8" s="135"/>
      <c r="M8" s="136" t="s">
        <v>230</v>
      </c>
      <c r="N8" s="137" t="s">
        <v>80</v>
      </c>
    </row>
    <row r="9" spans="1:15" ht="20.25" x14ac:dyDescent="0.2">
      <c r="A9" s="599"/>
      <c r="B9" s="658" t="s">
        <v>123</v>
      </c>
      <c r="C9" s="496"/>
      <c r="E9" s="30"/>
      <c r="F9" s="138"/>
      <c r="G9" s="20">
        <v>1</v>
      </c>
      <c r="H9" s="25"/>
      <c r="I9" s="25" t="s">
        <v>102</v>
      </c>
      <c r="J9" s="139" t="s">
        <v>165</v>
      </c>
      <c r="K9" s="834" t="s">
        <v>410</v>
      </c>
      <c r="L9" s="140"/>
      <c r="M9" s="141">
        <f>TIME(18,30,0)</f>
        <v>0.77083333333333337</v>
      </c>
      <c r="N9" s="142">
        <v>5</v>
      </c>
    </row>
    <row r="10" spans="1:15" ht="15" customHeight="1" x14ac:dyDescent="0.2">
      <c r="A10" s="599"/>
      <c r="B10" s="659"/>
      <c r="C10" s="660"/>
      <c r="E10" s="134"/>
      <c r="F10" s="143"/>
      <c r="G10" s="2">
        <f>G9+1</f>
        <v>2</v>
      </c>
      <c r="H10" s="2" t="s">
        <v>170</v>
      </c>
      <c r="I10" s="144" t="s">
        <v>73</v>
      </c>
      <c r="J10" s="7" t="s">
        <v>165</v>
      </c>
      <c r="K10" s="833" t="s">
        <v>410</v>
      </c>
      <c r="L10" s="135"/>
      <c r="M10" s="145">
        <f>M9+TIME(0,N9,0)</f>
        <v>0.77430555555555558</v>
      </c>
      <c r="N10" s="146">
        <v>10</v>
      </c>
    </row>
    <row r="11" spans="1:15" ht="20.25" x14ac:dyDescent="0.2">
      <c r="A11" s="599"/>
      <c r="B11" s="661" t="s">
        <v>375</v>
      </c>
      <c r="C11" s="496"/>
      <c r="E11" s="30"/>
      <c r="F11" s="138"/>
      <c r="G11" s="9">
        <f>G10+1</f>
        <v>3</v>
      </c>
      <c r="H11" s="19" t="s">
        <v>170</v>
      </c>
      <c r="I11" s="25" t="s">
        <v>72</v>
      </c>
      <c r="J11" s="139" t="s">
        <v>165</v>
      </c>
      <c r="K11" s="19" t="s">
        <v>174</v>
      </c>
      <c r="L11" s="133"/>
      <c r="M11" s="147">
        <f>M10+TIME(0,N10,0)</f>
        <v>0.78125</v>
      </c>
      <c r="N11" s="142">
        <v>80</v>
      </c>
    </row>
    <row r="12" spans="1:15" ht="20.25" x14ac:dyDescent="0.2">
      <c r="A12" s="52"/>
      <c r="B12" s="662" t="s">
        <v>376</v>
      </c>
      <c r="C12" s="53"/>
      <c r="E12" s="134"/>
      <c r="F12" s="143"/>
      <c r="G12" s="2">
        <f>G11+1</f>
        <v>4</v>
      </c>
      <c r="H12" s="2" t="s">
        <v>170</v>
      </c>
      <c r="I12" s="24" t="s">
        <v>278</v>
      </c>
      <c r="J12" s="7" t="s">
        <v>165</v>
      </c>
      <c r="K12" s="2" t="s">
        <v>219</v>
      </c>
      <c r="L12" s="135"/>
      <c r="M12" s="145">
        <f>M11+TIME(0,N11,0)</f>
        <v>0.83680555555555558</v>
      </c>
      <c r="N12" s="146">
        <v>15</v>
      </c>
    </row>
    <row r="13" spans="1:15" ht="20.25" x14ac:dyDescent="0.2">
      <c r="A13" s="599"/>
      <c r="B13" s="663" t="s">
        <v>149</v>
      </c>
      <c r="C13" s="496"/>
      <c r="E13" s="30"/>
      <c r="F13" s="138"/>
      <c r="G13" s="19">
        <f>G12+1</f>
        <v>5</v>
      </c>
      <c r="H13" s="19" t="s">
        <v>170</v>
      </c>
      <c r="I13" s="25" t="s">
        <v>272</v>
      </c>
      <c r="J13" s="139" t="s">
        <v>165</v>
      </c>
      <c r="K13" s="834" t="s">
        <v>410</v>
      </c>
      <c r="L13" s="133"/>
      <c r="M13" s="147">
        <f>M12+TIME(0,N12,0)</f>
        <v>0.84722222222222221</v>
      </c>
      <c r="N13" s="142">
        <v>10</v>
      </c>
    </row>
    <row r="14" spans="1:15" ht="20.25" x14ac:dyDescent="0.2">
      <c r="A14" s="52"/>
      <c r="B14" s="664" t="s">
        <v>246</v>
      </c>
      <c r="C14" s="496"/>
      <c r="E14" s="134"/>
      <c r="F14" s="143"/>
      <c r="G14" s="2">
        <f>G13+1</f>
        <v>6</v>
      </c>
      <c r="H14" s="2" t="s">
        <v>169</v>
      </c>
      <c r="I14" s="24" t="s">
        <v>168</v>
      </c>
      <c r="J14" s="7" t="s">
        <v>165</v>
      </c>
      <c r="K14" s="2"/>
      <c r="L14" s="135"/>
      <c r="M14" s="145">
        <f>M13+TIME(0,N13,0)</f>
        <v>0.85416666666666663</v>
      </c>
      <c r="N14" s="146" t="s">
        <v>164</v>
      </c>
    </row>
    <row r="15" spans="1:15" ht="15.75" x14ac:dyDescent="0.2">
      <c r="A15" s="52"/>
      <c r="B15" s="497" t="s">
        <v>273</v>
      </c>
      <c r="C15" s="496"/>
    </row>
    <row r="16" spans="1:15" ht="15.75" x14ac:dyDescent="0.2">
      <c r="A16" s="52"/>
      <c r="B16" s="498" t="s">
        <v>334</v>
      </c>
      <c r="C16" s="499"/>
    </row>
    <row r="17" spans="1:14" ht="18" x14ac:dyDescent="0.25">
      <c r="A17" s="52"/>
      <c r="B17" s="54"/>
      <c r="C17" s="458"/>
      <c r="E17" s="1623" t="s">
        <v>725</v>
      </c>
      <c r="F17" s="1660"/>
      <c r="G17" s="1660"/>
      <c r="H17" s="1660"/>
      <c r="I17" s="1660"/>
      <c r="J17" s="1660"/>
      <c r="K17" s="1660"/>
      <c r="L17" s="1660"/>
      <c r="M17" s="1660"/>
      <c r="N17" s="1660"/>
    </row>
    <row r="18" spans="1:14" ht="20.25" x14ac:dyDescent="0.2">
      <c r="A18" s="52"/>
      <c r="B18" s="54"/>
      <c r="C18" s="53"/>
      <c r="E18" s="134"/>
      <c r="F18" s="21"/>
      <c r="G18" s="21"/>
      <c r="H18" s="21"/>
      <c r="I18" s="21"/>
      <c r="J18" s="21"/>
      <c r="K18" s="21"/>
      <c r="L18" s="135"/>
      <c r="M18" s="136" t="s">
        <v>230</v>
      </c>
      <c r="N18" s="137" t="s">
        <v>80</v>
      </c>
    </row>
    <row r="19" spans="1:14" ht="20.25" x14ac:dyDescent="0.2">
      <c r="A19" s="599"/>
      <c r="B19" s="897" t="s">
        <v>377</v>
      </c>
      <c r="C19" s="496"/>
      <c r="E19" s="30"/>
      <c r="F19" s="138"/>
      <c r="G19" s="20">
        <v>1</v>
      </c>
      <c r="H19" s="25"/>
      <c r="I19" s="25" t="s">
        <v>102</v>
      </c>
      <c r="J19" s="139" t="s">
        <v>165</v>
      </c>
      <c r="K19" s="834" t="s">
        <v>415</v>
      </c>
      <c r="L19" s="140"/>
      <c r="M19" s="141">
        <f>TIME(19,30,0)</f>
        <v>0.8125</v>
      </c>
      <c r="N19" s="142">
        <v>5</v>
      </c>
    </row>
    <row r="20" spans="1:14" ht="20.25" x14ac:dyDescent="0.2">
      <c r="A20" s="52"/>
      <c r="B20" s="662" t="s">
        <v>378</v>
      </c>
      <c r="C20" s="53"/>
      <c r="E20" s="134"/>
      <c r="F20" s="143"/>
      <c r="G20" s="2">
        <f>G19+1</f>
        <v>2</v>
      </c>
      <c r="H20" s="2" t="s">
        <v>170</v>
      </c>
      <c r="I20" s="144" t="s">
        <v>52</v>
      </c>
      <c r="J20" s="7" t="s">
        <v>165</v>
      </c>
      <c r="K20" s="833" t="s">
        <v>415</v>
      </c>
      <c r="L20" s="135"/>
      <c r="M20" s="145">
        <f>M19+TIME(0,N19,0)</f>
        <v>0.81597222222222221</v>
      </c>
      <c r="N20" s="146">
        <v>20</v>
      </c>
    </row>
    <row r="21" spans="1:14" ht="20.25" x14ac:dyDescent="0.2">
      <c r="A21" s="599"/>
      <c r="B21" s="938" t="s">
        <v>413</v>
      </c>
      <c r="C21" s="496"/>
      <c r="E21" s="30"/>
      <c r="F21" s="138"/>
      <c r="G21" s="9">
        <f>G20+1</f>
        <v>3</v>
      </c>
      <c r="H21" s="19" t="s">
        <v>170</v>
      </c>
      <c r="I21" s="25" t="s">
        <v>56</v>
      </c>
      <c r="J21" s="139" t="s">
        <v>165</v>
      </c>
      <c r="K21" s="19" t="s">
        <v>174</v>
      </c>
      <c r="L21" s="133"/>
      <c r="M21" s="147">
        <f>M20+TIME(0,N20,0)</f>
        <v>0.82986111111111105</v>
      </c>
      <c r="N21" s="142">
        <v>20</v>
      </c>
    </row>
    <row r="22" spans="1:14" ht="20.25" x14ac:dyDescent="0.25">
      <c r="A22" s="52"/>
      <c r="B22" s="898" t="s">
        <v>333</v>
      </c>
      <c r="C22" s="496"/>
      <c r="E22" s="134"/>
      <c r="F22" s="143"/>
      <c r="G22" s="2">
        <f>G21+1</f>
        <v>4</v>
      </c>
      <c r="H22" s="2" t="s">
        <v>170</v>
      </c>
      <c r="I22" s="24" t="s">
        <v>53</v>
      </c>
      <c r="J22" s="7" t="s">
        <v>165</v>
      </c>
      <c r="K22" s="2" t="s">
        <v>219</v>
      </c>
      <c r="L22" s="135"/>
      <c r="M22" s="145">
        <f>M21+TIME(0,N21,0)</f>
        <v>0.84374999999999989</v>
      </c>
      <c r="N22" s="146">
        <v>20</v>
      </c>
    </row>
    <row r="23" spans="1:14" ht="20.25" x14ac:dyDescent="0.25">
      <c r="A23" s="52"/>
      <c r="B23" s="939" t="s">
        <v>523</v>
      </c>
      <c r="C23" s="496"/>
      <c r="E23" s="30"/>
      <c r="F23" s="138"/>
      <c r="G23" s="19">
        <f>G22+1</f>
        <v>5</v>
      </c>
      <c r="H23" s="19" t="s">
        <v>170</v>
      </c>
      <c r="I23" s="25" t="s">
        <v>51</v>
      </c>
      <c r="J23" s="139" t="s">
        <v>165</v>
      </c>
      <c r="K23" s="834" t="s">
        <v>410</v>
      </c>
      <c r="L23" s="133"/>
      <c r="M23" s="147">
        <f>M22+TIME(0,N22,0)</f>
        <v>0.85763888888888873</v>
      </c>
      <c r="N23" s="142">
        <v>25</v>
      </c>
    </row>
    <row r="24" spans="1:14" ht="20.25" x14ac:dyDescent="0.25">
      <c r="A24" s="52"/>
      <c r="B24" s="899" t="s">
        <v>349</v>
      </c>
      <c r="C24" s="496"/>
      <c r="E24" s="134"/>
      <c r="F24" s="143"/>
      <c r="G24" s="2">
        <f>G23+1</f>
        <v>6</v>
      </c>
      <c r="H24" s="2" t="s">
        <v>60</v>
      </c>
      <c r="I24" s="24" t="s">
        <v>168</v>
      </c>
      <c r="J24" s="7" t="s">
        <v>165</v>
      </c>
      <c r="K24" s="833" t="s">
        <v>415</v>
      </c>
      <c r="L24" s="135"/>
      <c r="M24" s="145">
        <f>M23+TIME(0,N23,0)</f>
        <v>0.87499999999999989</v>
      </c>
      <c r="N24" s="146" t="s">
        <v>164</v>
      </c>
    </row>
    <row r="25" spans="1:14" ht="15.75" x14ac:dyDescent="0.2">
      <c r="A25" s="52"/>
      <c r="B25" s="940" t="s">
        <v>17</v>
      </c>
      <c r="C25" s="496"/>
    </row>
    <row r="26" spans="1:14" ht="15.75" x14ac:dyDescent="0.2">
      <c r="A26" s="52"/>
      <c r="B26" s="941" t="s">
        <v>16</v>
      </c>
      <c r="C26" s="496"/>
    </row>
    <row r="27" spans="1:14" ht="15.75" x14ac:dyDescent="0.2">
      <c r="A27" s="52"/>
      <c r="B27" s="942" t="s">
        <v>478</v>
      </c>
      <c r="C27" s="496"/>
    </row>
    <row r="28" spans="1:14" ht="15.75" x14ac:dyDescent="0.2">
      <c r="A28" s="52"/>
      <c r="B28" s="1146" t="s">
        <v>524</v>
      </c>
      <c r="C28" s="53"/>
    </row>
    <row r="29" spans="1:14" ht="15.75" x14ac:dyDescent="0.2">
      <c r="A29" s="599"/>
      <c r="B29" s="945" t="s">
        <v>525</v>
      </c>
      <c r="C29" s="496"/>
    </row>
    <row r="30" spans="1:14" ht="15.75" x14ac:dyDescent="0.2">
      <c r="A30" s="52"/>
      <c r="B30" s="54"/>
      <c r="C30" s="496"/>
    </row>
    <row r="31" spans="1:14" ht="15.75" x14ac:dyDescent="0.2">
      <c r="A31" s="52"/>
      <c r="B31" s="54"/>
      <c r="C31" s="496"/>
    </row>
    <row r="32" spans="1:14" x14ac:dyDescent="0.2">
      <c r="A32" s="52"/>
      <c r="B32" s="54"/>
      <c r="C32" s="53"/>
    </row>
    <row r="33" spans="1:3" ht="15.75" x14ac:dyDescent="0.2">
      <c r="A33" s="52"/>
      <c r="B33" s="661" t="s">
        <v>379</v>
      </c>
      <c r="C33" s="53"/>
    </row>
    <row r="34" spans="1:3" ht="15.75" x14ac:dyDescent="0.2">
      <c r="A34" s="52"/>
      <c r="B34" s="662" t="s">
        <v>380</v>
      </c>
      <c r="C34" s="53"/>
    </row>
    <row r="35" spans="1:3" x14ac:dyDescent="0.2">
      <c r="A35" s="52"/>
      <c r="B35" s="54"/>
      <c r="C35" s="53"/>
    </row>
    <row r="36" spans="1:3" ht="15.75" customHeight="1" x14ac:dyDescent="0.2">
      <c r="A36" s="599"/>
      <c r="B36" s="54"/>
      <c r="C36" s="496"/>
    </row>
    <row r="37" spans="1:3" ht="12.75" customHeight="1" x14ac:dyDescent="0.2">
      <c r="A37" s="52"/>
      <c r="B37" s="54"/>
      <c r="C37" s="53"/>
    </row>
    <row r="38" spans="1:3" ht="12.75" customHeight="1" x14ac:dyDescent="0.2">
      <c r="A38" s="52"/>
      <c r="B38" s="54"/>
      <c r="C38" s="496"/>
    </row>
    <row r="39" spans="1:3" ht="12.75" customHeight="1" x14ac:dyDescent="0.2">
      <c r="A39" s="52"/>
      <c r="B39" s="1268" t="s">
        <v>393</v>
      </c>
      <c r="C39" s="496"/>
    </row>
    <row r="40" spans="1:3" ht="12.75" customHeight="1" x14ac:dyDescent="0.2">
      <c r="A40" s="54"/>
      <c r="B40" s="1269"/>
      <c r="C40" s="54"/>
    </row>
    <row r="41" spans="1:3" ht="18" x14ac:dyDescent="0.2">
      <c r="A41" s="54"/>
      <c r="B41" s="820" t="s">
        <v>390</v>
      </c>
      <c r="C41" s="54"/>
    </row>
    <row r="42" spans="1:3" ht="15.75" x14ac:dyDescent="0.2">
      <c r="A42" s="54"/>
      <c r="B42" s="948" t="s">
        <v>348</v>
      </c>
      <c r="C42" s="54"/>
    </row>
    <row r="43" spans="1:3" ht="13.5" thickBot="1" x14ac:dyDescent="0.25">
      <c r="A43" s="54"/>
      <c r="B43" s="54"/>
      <c r="C43" s="54"/>
    </row>
    <row r="44" spans="1:3" ht="15" x14ac:dyDescent="0.2">
      <c r="A44" s="52"/>
      <c r="B44" s="587" t="s">
        <v>289</v>
      </c>
      <c r="C44" s="53"/>
    </row>
    <row r="45" spans="1:3" ht="15" x14ac:dyDescent="0.2">
      <c r="A45" s="52"/>
      <c r="B45" s="588" t="s">
        <v>253</v>
      </c>
      <c r="C45" s="53"/>
    </row>
    <row r="46" spans="1:3" ht="14.25" x14ac:dyDescent="0.2">
      <c r="A46" s="52"/>
      <c r="B46" s="501" t="s">
        <v>240</v>
      </c>
      <c r="C46" s="500"/>
    </row>
    <row r="47" spans="1:3" ht="14.25" x14ac:dyDescent="0.2">
      <c r="A47" s="52"/>
      <c r="B47" s="502" t="s">
        <v>97</v>
      </c>
      <c r="C47" s="500"/>
    </row>
    <row r="48" spans="1:3" ht="14.25" x14ac:dyDescent="0.2">
      <c r="A48" s="52"/>
      <c r="B48" s="503" t="s">
        <v>98</v>
      </c>
      <c r="C48" s="500"/>
    </row>
    <row r="49" spans="1:3" ht="15.75" x14ac:dyDescent="0.2">
      <c r="A49" s="52"/>
      <c r="B49" s="946" t="s">
        <v>95</v>
      </c>
      <c r="C49" s="500"/>
    </row>
    <row r="50" spans="1:3" ht="14.25" x14ac:dyDescent="0.2">
      <c r="A50" s="52"/>
      <c r="B50" s="504" t="s">
        <v>249</v>
      </c>
      <c r="C50" s="500"/>
    </row>
    <row r="51" spans="1:3" ht="14.25" x14ac:dyDescent="0.2">
      <c r="A51" s="52"/>
      <c r="B51" s="504" t="s">
        <v>250</v>
      </c>
      <c r="C51" s="500"/>
    </row>
    <row r="52" spans="1:3" ht="14.25" x14ac:dyDescent="0.2">
      <c r="A52" s="52"/>
      <c r="B52" s="504" t="s">
        <v>127</v>
      </c>
      <c r="C52" s="500"/>
    </row>
    <row r="53" spans="1:3" ht="14.25" x14ac:dyDescent="0.2">
      <c r="A53" s="52"/>
      <c r="B53" s="504" t="s">
        <v>255</v>
      </c>
      <c r="C53" s="500"/>
    </row>
    <row r="54" spans="1:3" ht="14.25" x14ac:dyDescent="0.2">
      <c r="A54" s="52"/>
      <c r="B54" s="504" t="s">
        <v>251</v>
      </c>
      <c r="C54" s="500"/>
    </row>
    <row r="55" spans="1:3" ht="14.25" x14ac:dyDescent="0.2">
      <c r="A55" s="52"/>
      <c r="B55" s="1154" t="s">
        <v>126</v>
      </c>
      <c r="C55" s="500"/>
    </row>
    <row r="56" spans="1:3" ht="14.25" x14ac:dyDescent="0.2">
      <c r="A56" s="52"/>
      <c r="B56" s="504" t="s">
        <v>252</v>
      </c>
      <c r="C56" s="500"/>
    </row>
    <row r="57" spans="1:3" ht="14.25" x14ac:dyDescent="0.2">
      <c r="A57" s="52"/>
      <c r="B57" s="665" t="s">
        <v>99</v>
      </c>
      <c r="C57" s="500"/>
    </row>
    <row r="58" spans="1:3" ht="14.25" x14ac:dyDescent="0.2">
      <c r="A58" s="52"/>
      <c r="B58" s="54"/>
      <c r="C58" s="500"/>
    </row>
    <row r="59" spans="1:3" ht="14.25" x14ac:dyDescent="0.2">
      <c r="A59" s="52"/>
      <c r="B59" s="54"/>
      <c r="C59" s="500"/>
    </row>
    <row r="60" spans="1:3" x14ac:dyDescent="0.2">
      <c r="A60" s="52"/>
      <c r="B60" s="54"/>
      <c r="C60" s="53"/>
    </row>
    <row r="61" spans="1:3" ht="15.75" x14ac:dyDescent="0.2">
      <c r="A61" s="1249"/>
      <c r="B61" s="1250" t="s">
        <v>726</v>
      </c>
      <c r="C61" s="1251"/>
    </row>
  </sheetData>
  <mergeCells count="6">
    <mergeCell ref="B39:B40"/>
    <mergeCell ref="F1:M1"/>
    <mergeCell ref="E17:N17"/>
    <mergeCell ref="B4:B6"/>
    <mergeCell ref="E7:N7"/>
    <mergeCell ref="F2:M2"/>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rintOptions gridLines="1"/>
  <pageMargins left="0.25" right="0.25" top="0.25" bottom="0.75" header="0.5" footer="0.5"/>
  <pageSetup scale="85" orientation="portrait" horizontalDpi="4294967293" r:id="rId1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topLeftCell="A5" zoomScale="50" zoomScaleNormal="50" workbookViewId="0">
      <selection activeCell="A7" sqref="A7:C67"/>
    </sheetView>
  </sheetViews>
  <sheetFormatPr defaultRowHeight="12.75" x14ac:dyDescent="0.2"/>
  <cols>
    <col min="1" max="1" width="1.42578125" style="657" customWidth="1"/>
    <col min="2" max="2" width="13.5703125" style="657" customWidth="1"/>
    <col min="3" max="3" width="1.42578125" style="657" customWidth="1"/>
  </cols>
  <sheetData>
    <row r="1" spans="1:3" ht="15.75" x14ac:dyDescent="0.2">
      <c r="A1" s="1249"/>
      <c r="B1" s="1250" t="s">
        <v>726</v>
      </c>
      <c r="C1" s="1251"/>
    </row>
    <row r="2" spans="1:3" ht="13.5" thickBot="1" x14ac:dyDescent="0.25">
      <c r="A2" s="599"/>
      <c r="B2" s="835"/>
      <c r="C2" s="53"/>
    </row>
    <row r="3" spans="1:3" ht="18" customHeight="1" thickBot="1" x14ac:dyDescent="0.25">
      <c r="A3" s="599"/>
      <c r="B3" s="369" t="str">
        <f>Title!B3</f>
        <v>Interim</v>
      </c>
      <c r="C3" s="53"/>
    </row>
    <row r="4" spans="1:3" x14ac:dyDescent="0.2">
      <c r="A4" s="599"/>
      <c r="B4" s="1270" t="str">
        <f>Title!B4</f>
        <v>R6</v>
      </c>
      <c r="C4" s="53"/>
    </row>
    <row r="5" spans="1:3" x14ac:dyDescent="0.2">
      <c r="A5" s="599"/>
      <c r="B5" s="1271"/>
      <c r="C5" s="53"/>
    </row>
    <row r="6" spans="1:3" ht="13.5" thickBot="1" x14ac:dyDescent="0.25">
      <c r="A6" s="599"/>
      <c r="B6" s="1272"/>
      <c r="C6" s="53"/>
    </row>
    <row r="7" spans="1:3" ht="13.5" thickBot="1" x14ac:dyDescent="0.25">
      <c r="A7" s="599"/>
      <c r="B7" s="54"/>
      <c r="C7" s="537"/>
    </row>
    <row r="8" spans="1:3" ht="18" x14ac:dyDescent="0.2">
      <c r="A8" s="599"/>
      <c r="B8" s="937" t="s">
        <v>96</v>
      </c>
      <c r="C8" s="496"/>
    </row>
    <row r="9" spans="1:3" ht="15.75" x14ac:dyDescent="0.2">
      <c r="A9" s="599"/>
      <c r="B9" s="658" t="s">
        <v>123</v>
      </c>
      <c r="C9" s="496"/>
    </row>
    <row r="10" spans="1:3" x14ac:dyDescent="0.2">
      <c r="A10" s="599"/>
      <c r="B10" s="659"/>
      <c r="C10" s="660"/>
    </row>
    <row r="11" spans="1:3" ht="15.75" x14ac:dyDescent="0.2">
      <c r="A11" s="599"/>
      <c r="B11" s="661" t="s">
        <v>375</v>
      </c>
      <c r="C11" s="496"/>
    </row>
    <row r="12" spans="1:3" ht="15.75" x14ac:dyDescent="0.2">
      <c r="A12" s="52"/>
      <c r="B12" s="662" t="s">
        <v>376</v>
      </c>
      <c r="C12" s="53"/>
    </row>
    <row r="13" spans="1:3" ht="15.75" x14ac:dyDescent="0.2">
      <c r="A13" s="599"/>
      <c r="B13" s="663" t="s">
        <v>149</v>
      </c>
      <c r="C13" s="496"/>
    </row>
    <row r="14" spans="1:3" ht="15.75" x14ac:dyDescent="0.2">
      <c r="A14" s="52"/>
      <c r="B14" s="664" t="s">
        <v>246</v>
      </c>
      <c r="C14" s="496"/>
    </row>
    <row r="15" spans="1:3" ht="15.75" x14ac:dyDescent="0.2">
      <c r="A15" s="52"/>
      <c r="B15" s="497" t="s">
        <v>273</v>
      </c>
      <c r="C15" s="496"/>
    </row>
    <row r="16" spans="1:3" ht="15.75" x14ac:dyDescent="0.2">
      <c r="A16" s="52"/>
      <c r="B16" s="498" t="s">
        <v>334</v>
      </c>
      <c r="C16" s="499"/>
    </row>
    <row r="17" spans="1:3" x14ac:dyDescent="0.2">
      <c r="A17" s="52"/>
      <c r="B17" s="54"/>
      <c r="C17" s="458"/>
    </row>
    <row r="18" spans="1:3" x14ac:dyDescent="0.2">
      <c r="A18" s="52"/>
      <c r="B18" s="54"/>
      <c r="C18" s="53"/>
    </row>
    <row r="19" spans="1:3" ht="15.75" x14ac:dyDescent="0.2">
      <c r="A19" s="599"/>
      <c r="B19" s="897" t="s">
        <v>377</v>
      </c>
      <c r="C19" s="496"/>
    </row>
    <row r="20" spans="1:3" ht="15.75" x14ac:dyDescent="0.2">
      <c r="A20" s="52"/>
      <c r="B20" s="662" t="s">
        <v>378</v>
      </c>
      <c r="C20" s="53"/>
    </row>
    <row r="21" spans="1:3" ht="15.75" x14ac:dyDescent="0.2">
      <c r="A21" s="599"/>
      <c r="B21" s="938" t="s">
        <v>413</v>
      </c>
      <c r="C21" s="496"/>
    </row>
    <row r="22" spans="1:3" ht="15.75" x14ac:dyDescent="0.25">
      <c r="A22" s="52"/>
      <c r="B22" s="898" t="s">
        <v>333</v>
      </c>
      <c r="C22" s="496"/>
    </row>
    <row r="23" spans="1:3" ht="15.75" x14ac:dyDescent="0.25">
      <c r="A23" s="52"/>
      <c r="B23" s="939" t="s">
        <v>523</v>
      </c>
      <c r="C23" s="496"/>
    </row>
    <row r="24" spans="1:3" ht="15.75" x14ac:dyDescent="0.25">
      <c r="A24" s="52"/>
      <c r="B24" s="899" t="s">
        <v>349</v>
      </c>
      <c r="C24" s="496"/>
    </row>
    <row r="25" spans="1:3" ht="15.75" x14ac:dyDescent="0.2">
      <c r="A25" s="52"/>
      <c r="B25" s="940" t="s">
        <v>17</v>
      </c>
      <c r="C25" s="496"/>
    </row>
    <row r="26" spans="1:3" ht="15.75" x14ac:dyDescent="0.2">
      <c r="A26" s="52"/>
      <c r="B26" s="941" t="s">
        <v>16</v>
      </c>
      <c r="C26" s="496"/>
    </row>
    <row r="27" spans="1:3" ht="15.75" x14ac:dyDescent="0.2">
      <c r="A27" s="52"/>
      <c r="B27" s="942" t="s">
        <v>478</v>
      </c>
      <c r="C27" s="496"/>
    </row>
    <row r="28" spans="1:3" s="1129" customFormat="1" ht="15.75" x14ac:dyDescent="0.2">
      <c r="A28" s="52"/>
      <c r="B28" s="1146" t="s">
        <v>524</v>
      </c>
      <c r="C28" s="53"/>
    </row>
    <row r="29" spans="1:3" s="1129" customFormat="1" ht="15.75" x14ac:dyDescent="0.2">
      <c r="A29" s="599"/>
      <c r="B29" s="945" t="s">
        <v>525</v>
      </c>
      <c r="C29" s="496"/>
    </row>
    <row r="30" spans="1:3" s="1129" customFormat="1" ht="15.75" x14ac:dyDescent="0.2">
      <c r="A30" s="52"/>
      <c r="B30" s="54"/>
      <c r="C30" s="496"/>
    </row>
    <row r="31" spans="1:3" ht="15.75" x14ac:dyDescent="0.2">
      <c r="A31" s="52"/>
      <c r="B31" s="54"/>
      <c r="C31" s="496"/>
    </row>
    <row r="32" spans="1:3" x14ac:dyDescent="0.2">
      <c r="A32" s="52"/>
      <c r="B32" s="54"/>
      <c r="C32" s="53"/>
    </row>
    <row r="33" spans="1:3" ht="15.75" x14ac:dyDescent="0.2">
      <c r="A33" s="52"/>
      <c r="B33" s="661" t="s">
        <v>379</v>
      </c>
      <c r="C33" s="53"/>
    </row>
    <row r="34" spans="1:3" ht="15.75" x14ac:dyDescent="0.2">
      <c r="A34" s="52"/>
      <c r="B34" s="662" t="s">
        <v>380</v>
      </c>
      <c r="C34" s="53"/>
    </row>
    <row r="35" spans="1:3" x14ac:dyDescent="0.2">
      <c r="A35" s="52"/>
      <c r="B35" s="54"/>
      <c r="C35" s="53"/>
    </row>
    <row r="36" spans="1:3" ht="15.75" x14ac:dyDescent="0.2">
      <c r="A36" s="599"/>
      <c r="B36" s="54"/>
      <c r="C36" s="496"/>
    </row>
    <row r="37" spans="1:3" x14ac:dyDescent="0.2">
      <c r="A37" s="52"/>
      <c r="B37" s="54"/>
      <c r="C37" s="53"/>
    </row>
    <row r="38" spans="1:3" s="813" customFormat="1" ht="15.75" x14ac:dyDescent="0.2">
      <c r="A38" s="52"/>
      <c r="B38" s="54"/>
      <c r="C38" s="496"/>
    </row>
    <row r="39" spans="1:3" s="813" customFormat="1" ht="15.75" x14ac:dyDescent="0.2">
      <c r="A39" s="52"/>
      <c r="B39" s="1268" t="s">
        <v>393</v>
      </c>
      <c r="C39" s="496"/>
    </row>
    <row r="40" spans="1:3" s="813" customFormat="1" ht="15.75" customHeight="1" x14ac:dyDescent="0.2">
      <c r="A40" s="54"/>
      <c r="B40" s="1269"/>
      <c r="C40" s="54"/>
    </row>
    <row r="41" spans="1:3" s="813" customFormat="1" ht="18" x14ac:dyDescent="0.2">
      <c r="A41" s="54"/>
      <c r="B41" s="820" t="s">
        <v>390</v>
      </c>
      <c r="C41" s="54"/>
    </row>
    <row r="42" spans="1:3" ht="15.75" x14ac:dyDescent="0.2">
      <c r="A42" s="54"/>
      <c r="B42" s="948" t="s">
        <v>348</v>
      </c>
      <c r="C42" s="54"/>
    </row>
    <row r="43" spans="1:3" ht="13.5" thickBot="1" x14ac:dyDescent="0.25">
      <c r="A43" s="54"/>
      <c r="B43" s="54"/>
      <c r="C43" s="54"/>
    </row>
    <row r="44" spans="1:3" ht="15" x14ac:dyDescent="0.2">
      <c r="A44" s="52"/>
      <c r="B44" s="587" t="s">
        <v>289</v>
      </c>
      <c r="C44" s="53"/>
    </row>
    <row r="45" spans="1:3" ht="15" x14ac:dyDescent="0.2">
      <c r="A45" s="52"/>
      <c r="B45" s="588" t="s">
        <v>253</v>
      </c>
      <c r="C45" s="53"/>
    </row>
    <row r="46" spans="1:3" ht="14.25" x14ac:dyDescent="0.2">
      <c r="A46" s="52"/>
      <c r="B46" s="501" t="s">
        <v>240</v>
      </c>
      <c r="C46" s="500"/>
    </row>
    <row r="47" spans="1:3" ht="14.25" x14ac:dyDescent="0.2">
      <c r="A47" s="52"/>
      <c r="B47" s="502" t="s">
        <v>97</v>
      </c>
      <c r="C47" s="500"/>
    </row>
    <row r="48" spans="1:3" ht="14.25" x14ac:dyDescent="0.2">
      <c r="A48" s="52"/>
      <c r="B48" s="503" t="s">
        <v>98</v>
      </c>
      <c r="C48" s="500"/>
    </row>
    <row r="49" spans="1:3" ht="15.75" x14ac:dyDescent="0.2">
      <c r="A49" s="52"/>
      <c r="B49" s="946" t="s">
        <v>95</v>
      </c>
      <c r="C49" s="500"/>
    </row>
    <row r="50" spans="1:3" ht="14.25" x14ac:dyDescent="0.2">
      <c r="A50" s="52"/>
      <c r="B50" s="504" t="s">
        <v>249</v>
      </c>
      <c r="C50" s="500"/>
    </row>
    <row r="51" spans="1:3" ht="14.25" x14ac:dyDescent="0.2">
      <c r="A51" s="52"/>
      <c r="B51" s="504" t="s">
        <v>250</v>
      </c>
      <c r="C51" s="500"/>
    </row>
    <row r="52" spans="1:3" ht="14.25" x14ac:dyDescent="0.2">
      <c r="A52" s="52"/>
      <c r="B52" s="504" t="s">
        <v>127</v>
      </c>
      <c r="C52" s="500"/>
    </row>
    <row r="53" spans="1:3" ht="14.25" x14ac:dyDescent="0.2">
      <c r="A53" s="52"/>
      <c r="B53" s="504" t="s">
        <v>255</v>
      </c>
      <c r="C53" s="500"/>
    </row>
    <row r="54" spans="1:3" ht="14.25" x14ac:dyDescent="0.2">
      <c r="A54" s="52"/>
      <c r="B54" s="504" t="s">
        <v>251</v>
      </c>
      <c r="C54" s="500"/>
    </row>
    <row r="55" spans="1:3" ht="14.25" x14ac:dyDescent="0.2">
      <c r="A55" s="52"/>
      <c r="B55" s="1154" t="s">
        <v>126</v>
      </c>
      <c r="C55" s="500"/>
    </row>
    <row r="56" spans="1:3" ht="14.25" x14ac:dyDescent="0.2">
      <c r="A56" s="52"/>
      <c r="B56" s="504" t="s">
        <v>252</v>
      </c>
      <c r="C56" s="500"/>
    </row>
    <row r="57" spans="1:3" ht="14.25" x14ac:dyDescent="0.2">
      <c r="A57" s="52"/>
      <c r="B57" s="665" t="s">
        <v>99</v>
      </c>
      <c r="C57" s="500"/>
    </row>
    <row r="58" spans="1:3" ht="14.25" x14ac:dyDescent="0.2">
      <c r="A58" s="52"/>
      <c r="B58" s="54"/>
      <c r="C58" s="500"/>
    </row>
    <row r="59" spans="1:3" ht="14.25" x14ac:dyDescent="0.2">
      <c r="A59" s="52"/>
      <c r="B59" s="54"/>
      <c r="C59" s="500"/>
    </row>
    <row r="60" spans="1:3" x14ac:dyDescent="0.2">
      <c r="A60" s="52"/>
      <c r="B60" s="54"/>
      <c r="C60" s="53"/>
    </row>
    <row r="61" spans="1:3" ht="15.75" x14ac:dyDescent="0.2">
      <c r="A61" s="1249"/>
      <c r="B61" s="1250" t="s">
        <v>726</v>
      </c>
      <c r="C61" s="1251"/>
    </row>
    <row r="62" spans="1:3" x14ac:dyDescent="0.2">
      <c r="A62" s="920"/>
      <c r="B62" s="920"/>
      <c r="C62" s="920"/>
    </row>
    <row r="63" spans="1:3" x14ac:dyDescent="0.2">
      <c r="A63" s="920"/>
      <c r="B63" s="920"/>
      <c r="C63" s="920"/>
    </row>
    <row r="64" spans="1:3" x14ac:dyDescent="0.2">
      <c r="A64" s="920"/>
      <c r="B64" s="920"/>
      <c r="C64" s="920"/>
    </row>
    <row r="65" spans="1:3" x14ac:dyDescent="0.2">
      <c r="A65" s="920"/>
      <c r="B65" s="920"/>
      <c r="C65" s="920"/>
    </row>
    <row r="66" spans="1:3" x14ac:dyDescent="0.2">
      <c r="A66" s="920"/>
      <c r="B66" s="920"/>
      <c r="C66" s="920"/>
    </row>
    <row r="67" spans="1:3" x14ac:dyDescent="0.2">
      <c r="A67" s="920"/>
      <c r="B67" s="920"/>
      <c r="C67" s="920"/>
    </row>
  </sheetData>
  <mergeCells count="2">
    <mergeCell ref="B4:B6"/>
    <mergeCell ref="B39:B40"/>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5" right="0.75" top="0.5" bottom="0.5" header="0.5" footer="0.5"/>
  <pageSetup scale="90" orientation="portrait" r:id="rId1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61"/>
  <sheetViews>
    <sheetView showGridLines="0" zoomScaleNormal="100" workbookViewId="0">
      <selection activeCell="G2" sqref="G2"/>
    </sheetView>
  </sheetViews>
  <sheetFormatPr defaultColWidth="9.140625" defaultRowHeight="12.75" x14ac:dyDescent="0.2"/>
  <cols>
    <col min="1" max="1" width="1.42578125" style="1155" customWidth="1"/>
    <col min="2" max="2" width="13.5703125" style="1155" customWidth="1"/>
    <col min="3" max="3" width="1.42578125" style="1155" customWidth="1"/>
    <col min="4" max="4" width="1.42578125" style="59" customWidth="1"/>
    <col min="5" max="5" width="9.28515625" style="62" customWidth="1"/>
    <col min="6" max="6" width="18.42578125" style="63" customWidth="1"/>
    <col min="7" max="7" width="32" style="63" customWidth="1"/>
    <col min="8" max="8" width="1.42578125" style="63" customWidth="1"/>
    <col min="9" max="9" width="72.5703125" style="63" customWidth="1"/>
    <col min="10" max="16384" width="9.140625" style="62"/>
  </cols>
  <sheetData>
    <row r="1" spans="1:9" ht="15.75" x14ac:dyDescent="0.2">
      <c r="A1" s="1249"/>
      <c r="B1" s="1250" t="s">
        <v>726</v>
      </c>
      <c r="C1" s="1251"/>
      <c r="D1" s="58"/>
    </row>
    <row r="2" spans="1:9" ht="18.75" thickBot="1" x14ac:dyDescent="0.3">
      <c r="A2" s="599"/>
      <c r="B2" s="835"/>
      <c r="C2" s="53"/>
      <c r="E2" s="55" t="s">
        <v>191</v>
      </c>
    </row>
    <row r="3" spans="1:9" ht="18.75" thickBot="1" x14ac:dyDescent="0.3">
      <c r="A3" s="599"/>
      <c r="B3" s="369" t="str">
        <f>Title!B3</f>
        <v>Interim</v>
      </c>
      <c r="C3" s="53"/>
      <c r="E3" s="55"/>
    </row>
    <row r="4" spans="1:9" ht="13.15" customHeight="1" x14ac:dyDescent="0.2">
      <c r="A4" s="599"/>
      <c r="B4" s="1270" t="str">
        <f>Title!B4</f>
        <v>R6</v>
      </c>
      <c r="C4" s="53"/>
      <c r="F4" s="1675" t="s">
        <v>233</v>
      </c>
      <c r="G4" s="1675"/>
      <c r="H4" s="1675"/>
      <c r="I4" s="1675"/>
    </row>
    <row r="5" spans="1:9" x14ac:dyDescent="0.2">
      <c r="A5" s="599"/>
      <c r="B5" s="1271"/>
      <c r="C5" s="53"/>
      <c r="F5" s="1675"/>
      <c r="G5" s="1675"/>
      <c r="H5" s="1675"/>
      <c r="I5" s="1675"/>
    </row>
    <row r="6" spans="1:9" ht="13.5" thickBot="1" x14ac:dyDescent="0.25">
      <c r="A6" s="599"/>
      <c r="B6" s="1272"/>
      <c r="C6" s="53"/>
      <c r="F6" s="1672"/>
      <c r="G6" s="1672"/>
      <c r="H6" s="1672"/>
      <c r="I6" s="1672"/>
    </row>
    <row r="7" spans="1:9" ht="21" thickBot="1" x14ac:dyDescent="0.25">
      <c r="A7" s="599"/>
      <c r="B7" s="54"/>
      <c r="C7" s="537"/>
      <c r="D7" s="60"/>
      <c r="F7" s="1677" t="s">
        <v>90</v>
      </c>
      <c r="G7" s="1677"/>
      <c r="H7" s="64"/>
      <c r="I7" s="1676" t="s">
        <v>89</v>
      </c>
    </row>
    <row r="8" spans="1:9" ht="20.25" x14ac:dyDescent="0.2">
      <c r="A8" s="599"/>
      <c r="B8" s="937" t="s">
        <v>96</v>
      </c>
      <c r="C8" s="496"/>
      <c r="F8" s="1677"/>
      <c r="G8" s="1677"/>
      <c r="H8" s="64"/>
      <c r="I8" s="1676"/>
    </row>
    <row r="9" spans="1:9" ht="18" x14ac:dyDescent="0.25">
      <c r="A9" s="599"/>
      <c r="B9" s="658" t="s">
        <v>123</v>
      </c>
      <c r="C9" s="496"/>
      <c r="F9" s="1674" t="s">
        <v>244</v>
      </c>
      <c r="G9" s="1674"/>
      <c r="H9" s="65"/>
      <c r="I9" s="73" t="s">
        <v>91</v>
      </c>
    </row>
    <row r="10" spans="1:9" x14ac:dyDescent="0.2">
      <c r="A10" s="599"/>
      <c r="B10" s="659"/>
      <c r="C10" s="660"/>
      <c r="F10" s="1672"/>
      <c r="G10" s="1672"/>
      <c r="H10" s="1672"/>
      <c r="I10" s="1672"/>
    </row>
    <row r="11" spans="1:9" ht="15.75" x14ac:dyDescent="0.2">
      <c r="A11" s="599"/>
      <c r="B11" s="661" t="s">
        <v>375</v>
      </c>
      <c r="C11" s="496"/>
      <c r="F11" s="1680" t="s">
        <v>92</v>
      </c>
      <c r="G11" s="1680"/>
      <c r="H11" s="1680"/>
      <c r="I11" s="1680"/>
    </row>
    <row r="12" spans="1:9" ht="15.75" x14ac:dyDescent="0.2">
      <c r="A12" s="52"/>
      <c r="B12" s="662" t="s">
        <v>376</v>
      </c>
      <c r="C12" s="53"/>
      <c r="F12" s="66"/>
      <c r="G12" s="66"/>
      <c r="H12" s="66"/>
      <c r="I12" s="66"/>
    </row>
    <row r="13" spans="1:9" ht="15.75" x14ac:dyDescent="0.2">
      <c r="A13" s="599"/>
      <c r="B13" s="663" t="s">
        <v>149</v>
      </c>
      <c r="C13" s="496"/>
      <c r="F13" s="1678" t="s">
        <v>87</v>
      </c>
      <c r="G13" s="1679"/>
      <c r="H13" s="1679"/>
      <c r="I13" s="76" t="s">
        <v>202</v>
      </c>
    </row>
    <row r="14" spans="1:9" ht="15.75" x14ac:dyDescent="0.2">
      <c r="A14" s="52"/>
      <c r="B14" s="664" t="s">
        <v>246</v>
      </c>
      <c r="C14" s="496"/>
      <c r="F14" s="1673" t="s">
        <v>86</v>
      </c>
      <c r="G14" s="1673"/>
      <c r="H14" s="1673"/>
      <c r="I14" s="1673"/>
    </row>
    <row r="15" spans="1:9" ht="15.75" x14ac:dyDescent="0.2">
      <c r="A15" s="52"/>
      <c r="B15" s="497" t="s">
        <v>273</v>
      </c>
      <c r="C15" s="496"/>
      <c r="F15" s="74"/>
      <c r="G15" s="74"/>
      <c r="H15" s="74"/>
      <c r="I15" s="74"/>
    </row>
    <row r="16" spans="1:9" ht="15.75" x14ac:dyDescent="0.2">
      <c r="A16" s="52"/>
      <c r="B16" s="498" t="s">
        <v>334</v>
      </c>
      <c r="C16" s="499"/>
      <c r="F16" s="1682" t="s">
        <v>245</v>
      </c>
      <c r="G16" s="1681" t="s">
        <v>468</v>
      </c>
      <c r="H16" s="1683" t="s">
        <v>279</v>
      </c>
      <c r="I16" s="1684"/>
    </row>
    <row r="17" spans="1:9" x14ac:dyDescent="0.2">
      <c r="A17" s="52"/>
      <c r="B17" s="54"/>
      <c r="C17" s="458"/>
      <c r="F17" s="1682"/>
      <c r="G17" s="1681"/>
      <c r="H17" s="1685"/>
      <c r="I17" s="1686"/>
    </row>
    <row r="18" spans="1:9" x14ac:dyDescent="0.2">
      <c r="A18" s="52"/>
      <c r="B18" s="54"/>
      <c r="C18" s="53"/>
      <c r="F18" s="1682"/>
      <c r="G18" s="1681"/>
      <c r="H18" s="1685"/>
      <c r="I18" s="1686"/>
    </row>
    <row r="19" spans="1:9" ht="15.75" x14ac:dyDescent="0.2">
      <c r="A19" s="599"/>
      <c r="B19" s="897" t="s">
        <v>377</v>
      </c>
      <c r="C19" s="496"/>
      <c r="F19" s="1682"/>
      <c r="G19" s="1681"/>
      <c r="H19" s="1687"/>
      <c r="I19" s="1688"/>
    </row>
    <row r="20" spans="1:9" ht="15.75" x14ac:dyDescent="0.2">
      <c r="A20" s="52"/>
      <c r="B20" s="662" t="s">
        <v>378</v>
      </c>
      <c r="C20" s="53"/>
      <c r="F20" s="947" t="s">
        <v>417</v>
      </c>
      <c r="G20" s="1074" t="s">
        <v>469</v>
      </c>
      <c r="H20" s="1664" t="s">
        <v>280</v>
      </c>
      <c r="I20" s="1665"/>
    </row>
    <row r="21" spans="1:9" ht="15.75" x14ac:dyDescent="0.2">
      <c r="A21" s="599"/>
      <c r="B21" s="938" t="s">
        <v>413</v>
      </c>
      <c r="C21" s="496"/>
      <c r="F21" s="75" t="s">
        <v>287</v>
      </c>
      <c r="G21" s="150" t="s">
        <v>470</v>
      </c>
      <c r="H21" s="1666"/>
      <c r="I21" s="1667"/>
    </row>
    <row r="22" spans="1:9" ht="15.75" x14ac:dyDescent="0.25">
      <c r="A22" s="52"/>
      <c r="B22" s="898" t="s">
        <v>333</v>
      </c>
      <c r="C22" s="496"/>
      <c r="F22" s="947" t="s">
        <v>288</v>
      </c>
      <c r="G22" s="150" t="s">
        <v>471</v>
      </c>
      <c r="H22" s="1666"/>
      <c r="I22" s="1667"/>
    </row>
    <row r="23" spans="1:9" ht="15.75" x14ac:dyDescent="0.25">
      <c r="A23" s="52"/>
      <c r="B23" s="939" t="s">
        <v>523</v>
      </c>
      <c r="C23" s="496"/>
      <c r="F23" s="947" t="s">
        <v>59</v>
      </c>
      <c r="G23" s="150" t="s">
        <v>472</v>
      </c>
      <c r="H23" s="1666"/>
      <c r="I23" s="1667"/>
    </row>
    <row r="24" spans="1:9" ht="15.75" x14ac:dyDescent="0.25">
      <c r="A24" s="52"/>
      <c r="B24" s="899" t="s">
        <v>349</v>
      </c>
      <c r="C24" s="496"/>
      <c r="F24" s="947" t="s">
        <v>19</v>
      </c>
      <c r="G24" s="150" t="s">
        <v>473</v>
      </c>
      <c r="H24" s="1666"/>
      <c r="I24" s="1667"/>
    </row>
    <row r="25" spans="1:9" ht="15.75" x14ac:dyDescent="0.2">
      <c r="A25" s="52"/>
      <c r="B25" s="940" t="s">
        <v>17</v>
      </c>
      <c r="C25" s="496"/>
      <c r="F25" s="947" t="s">
        <v>13</v>
      </c>
      <c r="G25" s="150" t="s">
        <v>474</v>
      </c>
      <c r="H25" s="1666"/>
      <c r="I25" s="1667"/>
    </row>
    <row r="26" spans="1:9" ht="15.75" x14ac:dyDescent="0.2">
      <c r="A26" s="52"/>
      <c r="B26" s="941" t="s">
        <v>16</v>
      </c>
      <c r="C26" s="496"/>
      <c r="F26" s="947" t="s">
        <v>418</v>
      </c>
      <c r="G26" s="150" t="s">
        <v>475</v>
      </c>
      <c r="H26" s="1666"/>
      <c r="I26" s="1667"/>
    </row>
    <row r="27" spans="1:9" ht="15.75" x14ac:dyDescent="0.2">
      <c r="A27" s="52"/>
      <c r="B27" s="942" t="s">
        <v>478</v>
      </c>
      <c r="C27" s="496"/>
      <c r="F27" s="1130" t="s">
        <v>526</v>
      </c>
      <c r="G27" s="150" t="s">
        <v>528</v>
      </c>
      <c r="H27" s="1668"/>
      <c r="I27" s="1669"/>
    </row>
    <row r="28" spans="1:9" ht="15.75" x14ac:dyDescent="0.2">
      <c r="A28" s="52"/>
      <c r="B28" s="1146" t="s">
        <v>524</v>
      </c>
      <c r="C28" s="53"/>
      <c r="F28" s="1130" t="s">
        <v>527</v>
      </c>
      <c r="G28" s="150" t="s">
        <v>529</v>
      </c>
      <c r="H28" s="149"/>
      <c r="I28" s="149"/>
    </row>
    <row r="29" spans="1:9" ht="15.75" x14ac:dyDescent="0.2">
      <c r="A29" s="599"/>
      <c r="B29" s="945" t="s">
        <v>525</v>
      </c>
      <c r="C29" s="496"/>
      <c r="F29" s="1662" t="s">
        <v>283</v>
      </c>
      <c r="G29" s="1662"/>
      <c r="H29" s="1662"/>
      <c r="I29" s="1662"/>
    </row>
    <row r="30" spans="1:9" ht="15.75" x14ac:dyDescent="0.2">
      <c r="A30" s="52"/>
      <c r="B30" s="54"/>
      <c r="C30" s="496"/>
      <c r="F30" s="1663"/>
      <c r="G30" s="1663"/>
      <c r="H30" s="1663"/>
      <c r="I30" s="1663"/>
    </row>
    <row r="31" spans="1:9" ht="15.75" x14ac:dyDescent="0.2">
      <c r="A31" s="52"/>
      <c r="B31" s="54"/>
      <c r="C31" s="496"/>
      <c r="F31" s="1663"/>
      <c r="G31" s="1663"/>
      <c r="H31" s="1663"/>
      <c r="I31" s="1663"/>
    </row>
    <row r="32" spans="1:9" x14ac:dyDescent="0.2">
      <c r="A32" s="52"/>
      <c r="B32" s="54"/>
      <c r="C32" s="53"/>
      <c r="F32" s="1670" t="s">
        <v>284</v>
      </c>
      <c r="G32" s="1670"/>
      <c r="H32" s="1670"/>
      <c r="I32" s="1670"/>
    </row>
    <row r="33" spans="1:9" ht="15.75" x14ac:dyDescent="0.2">
      <c r="A33" s="52"/>
      <c r="B33" s="661" t="s">
        <v>379</v>
      </c>
      <c r="C33" s="53"/>
      <c r="F33" s="1663" t="s">
        <v>77</v>
      </c>
      <c r="G33" s="1663"/>
      <c r="H33" s="1663"/>
      <c r="I33" s="1663"/>
    </row>
    <row r="34" spans="1:9" ht="15.75" x14ac:dyDescent="0.2">
      <c r="A34" s="52"/>
      <c r="B34" s="662" t="s">
        <v>380</v>
      </c>
      <c r="C34" s="53"/>
      <c r="F34" s="1663"/>
      <c r="G34" s="1663"/>
      <c r="H34" s="1663"/>
      <c r="I34" s="1663"/>
    </row>
    <row r="35" spans="1:9" x14ac:dyDescent="0.2">
      <c r="A35" s="52"/>
      <c r="B35" s="54"/>
      <c r="C35" s="53"/>
      <c r="F35" s="1663" t="s">
        <v>144</v>
      </c>
      <c r="G35" s="1663"/>
      <c r="H35" s="1663"/>
      <c r="I35" s="1663"/>
    </row>
    <row r="36" spans="1:9" ht="15.6" customHeight="1" x14ac:dyDescent="0.2">
      <c r="A36" s="599"/>
      <c r="B36" s="54"/>
      <c r="C36" s="496"/>
      <c r="F36" s="1663"/>
      <c r="G36" s="1663"/>
      <c r="H36" s="1663"/>
      <c r="I36" s="1663"/>
    </row>
    <row r="37" spans="1:9" ht="13.15" customHeight="1" x14ac:dyDescent="0.2">
      <c r="A37" s="52"/>
      <c r="B37" s="54"/>
      <c r="C37" s="53"/>
      <c r="F37" s="1663"/>
      <c r="G37" s="1663"/>
      <c r="H37" s="1663"/>
      <c r="I37" s="1663"/>
    </row>
    <row r="38" spans="1:9" ht="15.75" x14ac:dyDescent="0.2">
      <c r="A38" s="52"/>
      <c r="B38" s="54"/>
      <c r="C38" s="496"/>
      <c r="F38" s="1663" t="s">
        <v>88</v>
      </c>
      <c r="G38" s="1663"/>
      <c r="H38" s="1663"/>
      <c r="I38" s="1663"/>
    </row>
    <row r="39" spans="1:9" ht="15.75" customHeight="1" x14ac:dyDescent="0.2">
      <c r="A39" s="52"/>
      <c r="B39" s="1268" t="s">
        <v>393</v>
      </c>
      <c r="C39" s="496"/>
      <c r="F39" s="1689" t="s">
        <v>78</v>
      </c>
      <c r="G39" s="1689"/>
      <c r="H39" s="1689"/>
      <c r="I39" s="1689"/>
    </row>
    <row r="40" spans="1:9" ht="12.75" customHeight="1" x14ac:dyDescent="0.2">
      <c r="A40" s="54"/>
      <c r="B40" s="1269"/>
      <c r="C40" s="54"/>
      <c r="F40" s="1663" t="s">
        <v>84</v>
      </c>
      <c r="G40" s="1663"/>
      <c r="H40" s="1663"/>
      <c r="I40" s="1663"/>
    </row>
    <row r="41" spans="1:9" ht="18" x14ac:dyDescent="0.2">
      <c r="A41" s="54"/>
      <c r="B41" s="820" t="s">
        <v>390</v>
      </c>
      <c r="C41" s="54"/>
      <c r="F41" s="1663"/>
      <c r="G41" s="1663"/>
      <c r="H41" s="1663"/>
      <c r="I41" s="1663"/>
    </row>
    <row r="42" spans="1:9" ht="15.75" x14ac:dyDescent="0.2">
      <c r="A42" s="54"/>
      <c r="B42" s="948" t="s">
        <v>348</v>
      </c>
      <c r="C42" s="54"/>
      <c r="F42" s="1663"/>
      <c r="G42" s="1663"/>
      <c r="H42" s="1663"/>
      <c r="I42" s="1663"/>
    </row>
    <row r="43" spans="1:9" ht="13.5" thickBot="1" x14ac:dyDescent="0.25">
      <c r="A43" s="54"/>
      <c r="B43" s="54"/>
      <c r="C43" s="54"/>
      <c r="F43" s="1663" t="s">
        <v>81</v>
      </c>
      <c r="G43" s="1663"/>
      <c r="H43" s="1663"/>
      <c r="I43" s="1663"/>
    </row>
    <row r="44" spans="1:9" ht="15" x14ac:dyDescent="0.2">
      <c r="A44" s="52"/>
      <c r="B44" s="587" t="s">
        <v>289</v>
      </c>
      <c r="C44" s="53"/>
      <c r="F44" s="1663"/>
      <c r="G44" s="1663"/>
      <c r="H44" s="1663"/>
      <c r="I44" s="1663"/>
    </row>
    <row r="45" spans="1:9" ht="15" x14ac:dyDescent="0.2">
      <c r="A45" s="52"/>
      <c r="B45" s="588" t="s">
        <v>253</v>
      </c>
      <c r="C45" s="53"/>
      <c r="F45" s="1663"/>
      <c r="G45" s="1663"/>
      <c r="H45" s="1663"/>
      <c r="I45" s="1663"/>
    </row>
    <row r="46" spans="1:9" ht="14.25" x14ac:dyDescent="0.2">
      <c r="A46" s="52"/>
      <c r="B46" s="501" t="s">
        <v>240</v>
      </c>
      <c r="C46" s="500"/>
      <c r="F46" s="1663" t="s">
        <v>82</v>
      </c>
      <c r="G46" s="1663"/>
      <c r="H46" s="1663"/>
      <c r="I46" s="1663"/>
    </row>
    <row r="47" spans="1:9" ht="14.25" x14ac:dyDescent="0.2">
      <c r="A47" s="52"/>
      <c r="B47" s="502" t="s">
        <v>97</v>
      </c>
      <c r="C47" s="500"/>
      <c r="F47" s="1663"/>
      <c r="G47" s="1663"/>
      <c r="H47" s="1663"/>
      <c r="I47" s="1663"/>
    </row>
    <row r="48" spans="1:9" ht="14.25" x14ac:dyDescent="0.2">
      <c r="A48" s="52"/>
      <c r="B48" s="503" t="s">
        <v>98</v>
      </c>
      <c r="C48" s="500"/>
      <c r="F48" s="1663" t="s">
        <v>85</v>
      </c>
      <c r="G48" s="1663"/>
      <c r="H48" s="1663"/>
      <c r="I48" s="1663"/>
    </row>
    <row r="49" spans="1:9" ht="15.75" x14ac:dyDescent="0.2">
      <c r="A49" s="52"/>
      <c r="B49" s="946" t="s">
        <v>95</v>
      </c>
      <c r="C49" s="500"/>
      <c r="F49" s="1663"/>
      <c r="G49" s="1663"/>
      <c r="H49" s="1663"/>
      <c r="I49" s="1663"/>
    </row>
    <row r="50" spans="1:9" ht="14.25" x14ac:dyDescent="0.2">
      <c r="A50" s="52"/>
      <c r="B50" s="504" t="s">
        <v>249</v>
      </c>
      <c r="C50" s="500"/>
      <c r="F50" s="1663"/>
      <c r="G50" s="1663"/>
      <c r="H50" s="1663"/>
      <c r="I50" s="1663"/>
    </row>
    <row r="51" spans="1:9" ht="14.25" x14ac:dyDescent="0.2">
      <c r="A51" s="52"/>
      <c r="B51" s="504" t="s">
        <v>250</v>
      </c>
      <c r="C51" s="500"/>
      <c r="F51" s="1663"/>
      <c r="G51" s="1663"/>
      <c r="H51" s="1663"/>
      <c r="I51" s="1663"/>
    </row>
    <row r="52" spans="1:9" ht="14.25" x14ac:dyDescent="0.2">
      <c r="A52" s="52"/>
      <c r="B52" s="504" t="s">
        <v>127</v>
      </c>
      <c r="C52" s="500"/>
      <c r="F52" s="1663" t="s">
        <v>83</v>
      </c>
      <c r="G52" s="1663"/>
      <c r="H52" s="1663"/>
      <c r="I52" s="1663"/>
    </row>
    <row r="53" spans="1:9" ht="14.25" x14ac:dyDescent="0.2">
      <c r="A53" s="52"/>
      <c r="B53" s="504" t="s">
        <v>255</v>
      </c>
      <c r="C53" s="500"/>
      <c r="F53" s="1663"/>
      <c r="G53" s="1663"/>
      <c r="H53" s="1663"/>
      <c r="I53" s="1663"/>
    </row>
    <row r="54" spans="1:9" ht="14.25" x14ac:dyDescent="0.2">
      <c r="A54" s="52"/>
      <c r="B54" s="504" t="s">
        <v>251</v>
      </c>
      <c r="C54" s="500"/>
      <c r="F54" s="1671"/>
      <c r="G54" s="1671"/>
      <c r="H54" s="1671"/>
      <c r="I54" s="1671"/>
    </row>
    <row r="55" spans="1:9" ht="14.25" x14ac:dyDescent="0.2">
      <c r="A55" s="52"/>
      <c r="B55" s="1154" t="s">
        <v>126</v>
      </c>
      <c r="C55" s="500"/>
    </row>
    <row r="56" spans="1:9" ht="14.25" x14ac:dyDescent="0.2">
      <c r="A56" s="52"/>
      <c r="B56" s="504" t="s">
        <v>252</v>
      </c>
      <c r="C56" s="500"/>
    </row>
    <row r="57" spans="1:9" ht="14.25" x14ac:dyDescent="0.2">
      <c r="A57" s="52"/>
      <c r="B57" s="665" t="s">
        <v>99</v>
      </c>
      <c r="C57" s="500"/>
    </row>
    <row r="58" spans="1:9" ht="14.25" x14ac:dyDescent="0.2">
      <c r="A58" s="52"/>
      <c r="B58" s="54"/>
      <c r="C58" s="500"/>
    </row>
    <row r="59" spans="1:9" ht="14.25" x14ac:dyDescent="0.2">
      <c r="A59" s="52"/>
      <c r="B59" s="54"/>
      <c r="C59" s="500"/>
    </row>
    <row r="60" spans="1:9" x14ac:dyDescent="0.2">
      <c r="A60" s="52"/>
      <c r="B60" s="54"/>
      <c r="C60" s="53"/>
    </row>
    <row r="61" spans="1:9" ht="15.75" x14ac:dyDescent="0.2">
      <c r="A61" s="1249"/>
      <c r="B61" s="1250" t="s">
        <v>726</v>
      </c>
      <c r="C61" s="1251"/>
    </row>
  </sheetData>
  <mergeCells count="27">
    <mergeCell ref="B39:B40"/>
    <mergeCell ref="B4:B6"/>
    <mergeCell ref="F6:I6"/>
    <mergeCell ref="F14:I14"/>
    <mergeCell ref="F9:G9"/>
    <mergeCell ref="F4:I5"/>
    <mergeCell ref="I7:I8"/>
    <mergeCell ref="F7:G8"/>
    <mergeCell ref="F13:H13"/>
    <mergeCell ref="F10:I10"/>
    <mergeCell ref="F11:I11"/>
    <mergeCell ref="F40:I42"/>
    <mergeCell ref="G16:G19"/>
    <mergeCell ref="F16:F19"/>
    <mergeCell ref="H16:I19"/>
    <mergeCell ref="F39:I39"/>
    <mergeCell ref="F52:I53"/>
    <mergeCell ref="F54:I54"/>
    <mergeCell ref="F46:I47"/>
    <mergeCell ref="F48:I51"/>
    <mergeCell ref="F43:I45"/>
    <mergeCell ref="F29:I31"/>
    <mergeCell ref="H20:I27"/>
    <mergeCell ref="F38:I38"/>
    <mergeCell ref="F32:I32"/>
    <mergeCell ref="F35:I37"/>
    <mergeCell ref="F33:I34"/>
  </mergeCells>
  <phoneticPr fontId="43" type="noConversion"/>
  <hyperlinks>
    <hyperlink ref="I13" r:id="rId1" tooltip="IEEE 802.11 eMail Reflector Request &amp; Information"/>
    <hyperlink ref="I7:I8" r:id="rId2" tooltip="IEEE 802.11 Web Site" display="www.ieee802.org/11/"/>
    <hyperlink ref="I9" r:id="rId3" tooltip="IEEE 802 Wireless World Members Site"/>
    <hyperlink ref="G21" r:id="rId4"/>
    <hyperlink ref="G26" r:id="rId5"/>
    <hyperlink ref="G16" r:id="rId6" display="stds-802-11@listsev.ieee.org"/>
    <hyperlink ref="G23" r:id="rId7"/>
    <hyperlink ref="G24" r:id="rId8"/>
    <hyperlink ref="G25" r:id="rId9"/>
    <hyperlink ref="G16:G19" r:id="rId10" display="stds-802-11@listserv.ieee.org"/>
    <hyperlink ref="G20" r:id="rId11"/>
    <hyperlink ref="G22" r:id="rId12"/>
    <hyperlink ref="G27" r:id="rId13"/>
    <hyperlink ref="G28" r:id="rId14"/>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5" tooltip="Code of Ethics"/>
    <hyperlink ref="B57" location="References!A1" tooltip="802.11 WG Communication References" display="Reference"/>
    <hyperlink ref="B46" location="'802.11 Cover'!A1" tooltip="Cover Page" display="Cover"/>
    <hyperlink ref="B51" r:id="rId16" tooltip="Antitrust and Competition Policy"/>
    <hyperlink ref="B54" r:id="rId17" tooltip="IEEE-SA PatCom"/>
    <hyperlink ref="B48" r:id="rId18" tooltip="WG Officers and Contact Details"/>
    <hyperlink ref="B55" r:id="rId19" tooltip="Patent Policy"/>
    <hyperlink ref="B56" r:id="rId20" tooltip="Patent FAQ"/>
    <hyperlink ref="B50" r:id="rId21" tooltip="Affiliation FAQ"/>
    <hyperlink ref="B53" r:id="rId22" tooltip="IEEE-SA Letter of Assurance Form"/>
    <hyperlink ref="B14" location="'ARC SC'!A1" tooltip="Architecture Standing Committee Agenda" display="ARC"/>
    <hyperlink ref="B45" r:id="rId23" tooltip="Teleconference Calendar"/>
    <hyperlink ref="B44" r:id="rId24"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25" bottom="0.75" header="0.5" footer="0.5"/>
  <pageSetup scale="70" orientation="portrait" horizontalDpi="4294967293" verticalDpi="1200" r:id="rId25"/>
  <headerFooter alignWithMargins="0">
    <oddFooter>&amp;L  &amp;A&amp;C&amp;P  of &amp;N&amp;R&amp;D   &amp;T</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61"/>
  <sheetViews>
    <sheetView showGridLines="0" zoomScale="33" zoomScaleNormal="33" workbookViewId="0">
      <selection sqref="A1:C1048576"/>
    </sheetView>
  </sheetViews>
  <sheetFormatPr defaultRowHeight="12.75" x14ac:dyDescent="0.2"/>
  <cols>
    <col min="1" max="1" width="1.42578125" style="1155" customWidth="1"/>
    <col min="2" max="2" width="13.5703125" style="1155" customWidth="1"/>
    <col min="3" max="3" width="1.42578125" style="1155" customWidth="1"/>
    <col min="4" max="4" width="1.42578125" style="59" customWidth="1"/>
  </cols>
  <sheetData>
    <row r="1" spans="1:19" s="37" customFormat="1" ht="15.75" x14ac:dyDescent="0.2">
      <c r="A1" s="1249"/>
      <c r="B1" s="1250" t="s">
        <v>726</v>
      </c>
      <c r="C1" s="1251"/>
      <c r="D1" s="58"/>
      <c r="F1"/>
      <c r="G1"/>
      <c r="H1"/>
      <c r="I1"/>
      <c r="J1"/>
      <c r="K1"/>
      <c r="L1"/>
      <c r="M1"/>
      <c r="N1"/>
      <c r="O1"/>
      <c r="P1"/>
      <c r="Q1"/>
      <c r="R1"/>
      <c r="S1"/>
    </row>
    <row r="2" spans="1:19" ht="13.5" thickBot="1" x14ac:dyDescent="0.25">
      <c r="A2" s="599"/>
      <c r="B2" s="835"/>
      <c r="C2" s="53"/>
    </row>
    <row r="3" spans="1:19" ht="13.5" thickBot="1" x14ac:dyDescent="0.25">
      <c r="A3" s="599"/>
      <c r="B3" s="369" t="str">
        <f>Title!B3</f>
        <v>Interim</v>
      </c>
      <c r="C3" s="53"/>
    </row>
    <row r="4" spans="1:19" ht="13.15" customHeight="1" x14ac:dyDescent="0.2">
      <c r="A4" s="599"/>
      <c r="B4" s="1270" t="str">
        <f>Title!B4</f>
        <v>R6</v>
      </c>
      <c r="C4" s="53"/>
    </row>
    <row r="5" spans="1:19" x14ac:dyDescent="0.2">
      <c r="A5" s="599"/>
      <c r="B5" s="1271"/>
      <c r="C5" s="53"/>
    </row>
    <row r="6" spans="1:19" ht="13.5" thickBot="1" x14ac:dyDescent="0.25">
      <c r="A6" s="599"/>
      <c r="B6" s="1272"/>
      <c r="C6" s="53"/>
      <c r="Q6" s="1298"/>
    </row>
    <row r="7" spans="1:19" ht="13.5" thickBot="1" x14ac:dyDescent="0.25">
      <c r="A7" s="599"/>
      <c r="B7" s="54"/>
      <c r="C7" s="537"/>
      <c r="D7" s="60"/>
      <c r="Q7" s="1298"/>
    </row>
    <row r="8" spans="1:19" ht="18" x14ac:dyDescent="0.2">
      <c r="A8" s="599"/>
      <c r="B8" s="937" t="s">
        <v>96</v>
      </c>
      <c r="C8" s="496"/>
      <c r="Q8" s="1298"/>
    </row>
    <row r="9" spans="1:19" ht="15.75" x14ac:dyDescent="0.2">
      <c r="A9" s="599"/>
      <c r="B9" s="658" t="s">
        <v>123</v>
      </c>
      <c r="C9" s="496"/>
      <c r="Q9" s="1298"/>
    </row>
    <row r="10" spans="1:19" x14ac:dyDescent="0.2">
      <c r="A10" s="599"/>
      <c r="B10" s="659"/>
      <c r="C10" s="660"/>
    </row>
    <row r="11" spans="1:19" ht="15.75" x14ac:dyDescent="0.2">
      <c r="A11" s="599"/>
      <c r="B11" s="661" t="s">
        <v>375</v>
      </c>
      <c r="C11" s="496"/>
    </row>
    <row r="12" spans="1:19" ht="15.75" x14ac:dyDescent="0.2">
      <c r="A12" s="52"/>
      <c r="B12" s="662" t="s">
        <v>376</v>
      </c>
      <c r="C12" s="53"/>
    </row>
    <row r="13" spans="1:19" ht="15.75" x14ac:dyDescent="0.2">
      <c r="A13" s="599"/>
      <c r="B13" s="663" t="s">
        <v>149</v>
      </c>
      <c r="C13" s="496"/>
    </row>
    <row r="14" spans="1:19" ht="15.75" x14ac:dyDescent="0.2">
      <c r="A14" s="52"/>
      <c r="B14" s="664" t="s">
        <v>246</v>
      </c>
      <c r="C14" s="496"/>
    </row>
    <row r="15" spans="1:19" ht="15.75" x14ac:dyDescent="0.2">
      <c r="A15" s="52"/>
      <c r="B15" s="497" t="s">
        <v>273</v>
      </c>
      <c r="C15" s="496"/>
    </row>
    <row r="16" spans="1:19" ht="15.75" x14ac:dyDescent="0.2">
      <c r="A16" s="52"/>
      <c r="B16" s="498" t="s">
        <v>334</v>
      </c>
      <c r="C16" s="499"/>
    </row>
    <row r="17" spans="1:3" x14ac:dyDescent="0.2">
      <c r="A17" s="52"/>
      <c r="B17" s="54"/>
      <c r="C17" s="458"/>
    </row>
    <row r="18" spans="1:3" x14ac:dyDescent="0.2">
      <c r="A18" s="52"/>
      <c r="B18" s="54"/>
      <c r="C18" s="53"/>
    </row>
    <row r="19" spans="1:3" ht="15.75" x14ac:dyDescent="0.2">
      <c r="A19" s="599"/>
      <c r="B19" s="897" t="s">
        <v>377</v>
      </c>
      <c r="C19" s="496"/>
    </row>
    <row r="20" spans="1:3" ht="15.75" x14ac:dyDescent="0.2">
      <c r="A20" s="52"/>
      <c r="B20" s="662" t="s">
        <v>378</v>
      </c>
      <c r="C20" s="53"/>
    </row>
    <row r="21" spans="1:3" ht="15.75" x14ac:dyDescent="0.2">
      <c r="A21" s="599"/>
      <c r="B21" s="938" t="s">
        <v>413</v>
      </c>
      <c r="C21" s="496"/>
    </row>
    <row r="22" spans="1:3" ht="15.75" x14ac:dyDescent="0.25">
      <c r="A22" s="52"/>
      <c r="B22" s="898" t="s">
        <v>333</v>
      </c>
      <c r="C22" s="496"/>
    </row>
    <row r="23" spans="1:3" ht="15.75" x14ac:dyDescent="0.25">
      <c r="A23" s="52"/>
      <c r="B23" s="939" t="s">
        <v>523</v>
      </c>
      <c r="C23" s="496"/>
    </row>
    <row r="24" spans="1:3" ht="15.75" x14ac:dyDescent="0.25">
      <c r="A24" s="52"/>
      <c r="B24" s="899" t="s">
        <v>349</v>
      </c>
      <c r="C24" s="496"/>
    </row>
    <row r="25" spans="1:3" ht="15.75" x14ac:dyDescent="0.2">
      <c r="A25" s="52"/>
      <c r="B25" s="940" t="s">
        <v>17</v>
      </c>
      <c r="C25" s="496"/>
    </row>
    <row r="26" spans="1:3" ht="15.75" x14ac:dyDescent="0.2">
      <c r="A26" s="52"/>
      <c r="B26" s="941" t="s">
        <v>16</v>
      </c>
      <c r="C26" s="496"/>
    </row>
    <row r="27" spans="1:3" ht="15.75" x14ac:dyDescent="0.2">
      <c r="A27" s="52"/>
      <c r="B27" s="942" t="s">
        <v>478</v>
      </c>
      <c r="C27" s="496"/>
    </row>
    <row r="28" spans="1:3" ht="15.75" x14ac:dyDescent="0.2">
      <c r="A28" s="52"/>
      <c r="B28" s="1146" t="s">
        <v>524</v>
      </c>
      <c r="C28" s="53"/>
    </row>
    <row r="29" spans="1:3" ht="15.75" x14ac:dyDescent="0.2">
      <c r="A29" s="599"/>
      <c r="B29" s="945" t="s">
        <v>525</v>
      </c>
      <c r="C29" s="496"/>
    </row>
    <row r="30" spans="1:3" ht="15.75" x14ac:dyDescent="0.2">
      <c r="A30" s="52"/>
      <c r="B30" s="54"/>
      <c r="C30" s="496"/>
    </row>
    <row r="31" spans="1:3" ht="15.75" x14ac:dyDescent="0.2">
      <c r="A31" s="52"/>
      <c r="B31" s="54"/>
      <c r="C31" s="496"/>
    </row>
    <row r="32" spans="1:3" x14ac:dyDescent="0.2">
      <c r="A32" s="52"/>
      <c r="B32" s="54"/>
      <c r="C32" s="53"/>
    </row>
    <row r="33" spans="1:3" ht="15.75" x14ac:dyDescent="0.2">
      <c r="A33" s="52"/>
      <c r="B33" s="661" t="s">
        <v>379</v>
      </c>
      <c r="C33" s="53"/>
    </row>
    <row r="34" spans="1:3" ht="15.75" x14ac:dyDescent="0.2">
      <c r="A34" s="52"/>
      <c r="B34" s="662" t="s">
        <v>380</v>
      </c>
      <c r="C34" s="53"/>
    </row>
    <row r="35" spans="1:3" x14ac:dyDescent="0.2">
      <c r="A35" s="52"/>
      <c r="B35" s="54"/>
      <c r="C35" s="53"/>
    </row>
    <row r="36" spans="1:3" ht="15.6" customHeight="1" x14ac:dyDescent="0.2">
      <c r="A36" s="599"/>
      <c r="B36" s="54"/>
      <c r="C36" s="496"/>
    </row>
    <row r="37" spans="1:3" ht="13.15" customHeight="1" x14ac:dyDescent="0.2">
      <c r="A37" s="52"/>
      <c r="B37" s="54"/>
      <c r="C37" s="53"/>
    </row>
    <row r="38" spans="1:3" ht="15.75" x14ac:dyDescent="0.2">
      <c r="A38" s="52"/>
      <c r="B38" s="54"/>
      <c r="C38" s="496"/>
    </row>
    <row r="39" spans="1:3" ht="15.75" customHeight="1" x14ac:dyDescent="0.2">
      <c r="A39" s="52"/>
      <c r="B39" s="1268" t="s">
        <v>393</v>
      </c>
      <c r="C39" s="496"/>
    </row>
    <row r="40" spans="1:3" ht="12.75" customHeight="1" x14ac:dyDescent="0.2">
      <c r="A40" s="54"/>
      <c r="B40" s="1269"/>
      <c r="C40" s="54"/>
    </row>
    <row r="41" spans="1:3" ht="18" x14ac:dyDescent="0.2">
      <c r="A41" s="54"/>
      <c r="B41" s="820" t="s">
        <v>390</v>
      </c>
      <c r="C41" s="54"/>
    </row>
    <row r="42" spans="1:3" ht="15.75" x14ac:dyDescent="0.2">
      <c r="A42" s="54"/>
      <c r="B42" s="948" t="s">
        <v>348</v>
      </c>
      <c r="C42" s="54"/>
    </row>
    <row r="43" spans="1:3" ht="13.5" thickBot="1" x14ac:dyDescent="0.25">
      <c r="A43" s="54"/>
      <c r="B43" s="54"/>
      <c r="C43" s="54"/>
    </row>
    <row r="44" spans="1:3" ht="15" x14ac:dyDescent="0.2">
      <c r="A44" s="52"/>
      <c r="B44" s="587" t="s">
        <v>289</v>
      </c>
      <c r="C44" s="53"/>
    </row>
    <row r="45" spans="1:3" ht="15" x14ac:dyDescent="0.2">
      <c r="A45" s="52"/>
      <c r="B45" s="588" t="s">
        <v>253</v>
      </c>
      <c r="C45" s="53"/>
    </row>
    <row r="46" spans="1:3" ht="14.25" x14ac:dyDescent="0.2">
      <c r="A46" s="52"/>
      <c r="B46" s="501" t="s">
        <v>240</v>
      </c>
      <c r="C46" s="500"/>
    </row>
    <row r="47" spans="1:3" ht="14.25" x14ac:dyDescent="0.2">
      <c r="A47" s="52"/>
      <c r="B47" s="502" t="s">
        <v>97</v>
      </c>
      <c r="C47" s="500"/>
    </row>
    <row r="48" spans="1:3" ht="14.25" x14ac:dyDescent="0.2">
      <c r="A48" s="52"/>
      <c r="B48" s="503" t="s">
        <v>98</v>
      </c>
      <c r="C48" s="500"/>
    </row>
    <row r="49" spans="1:3" ht="15.75" x14ac:dyDescent="0.2">
      <c r="A49" s="52"/>
      <c r="B49" s="946" t="s">
        <v>95</v>
      </c>
      <c r="C49" s="500"/>
    </row>
    <row r="50" spans="1:3" ht="14.25" x14ac:dyDescent="0.2">
      <c r="A50" s="52"/>
      <c r="B50" s="504" t="s">
        <v>249</v>
      </c>
      <c r="C50" s="500"/>
    </row>
    <row r="51" spans="1:3" ht="14.25" x14ac:dyDescent="0.2">
      <c r="A51" s="52"/>
      <c r="B51" s="504" t="s">
        <v>250</v>
      </c>
      <c r="C51" s="500"/>
    </row>
    <row r="52" spans="1:3" ht="14.25" x14ac:dyDescent="0.2">
      <c r="A52" s="52"/>
      <c r="B52" s="504" t="s">
        <v>127</v>
      </c>
      <c r="C52" s="500"/>
    </row>
    <row r="53" spans="1:3" ht="14.25" x14ac:dyDescent="0.2">
      <c r="A53" s="52"/>
      <c r="B53" s="504" t="s">
        <v>255</v>
      </c>
      <c r="C53" s="500"/>
    </row>
    <row r="54" spans="1:3" ht="14.25" x14ac:dyDescent="0.2">
      <c r="A54" s="52"/>
      <c r="B54" s="504" t="s">
        <v>251</v>
      </c>
      <c r="C54" s="500"/>
    </row>
    <row r="55" spans="1:3" ht="14.25" x14ac:dyDescent="0.2">
      <c r="A55" s="52"/>
      <c r="B55" s="1154" t="s">
        <v>126</v>
      </c>
      <c r="C55" s="500"/>
    </row>
    <row r="56" spans="1:3" ht="14.25" x14ac:dyDescent="0.2">
      <c r="A56" s="52"/>
      <c r="B56" s="504" t="s">
        <v>252</v>
      </c>
      <c r="C56" s="500"/>
    </row>
    <row r="57" spans="1:3" ht="14.25" x14ac:dyDescent="0.2">
      <c r="A57" s="52"/>
      <c r="B57" s="665" t="s">
        <v>99</v>
      </c>
      <c r="C57" s="500"/>
    </row>
    <row r="58" spans="1:3" ht="14.25" x14ac:dyDescent="0.2">
      <c r="A58" s="52"/>
      <c r="B58" s="54"/>
      <c r="C58" s="500"/>
    </row>
    <row r="59" spans="1:3" ht="14.25" x14ac:dyDescent="0.2">
      <c r="A59" s="52"/>
      <c r="B59" s="54"/>
      <c r="C59" s="500"/>
    </row>
    <row r="60" spans="1:3" x14ac:dyDescent="0.2">
      <c r="A60" s="52"/>
      <c r="B60" s="54"/>
      <c r="C60" s="53"/>
    </row>
    <row r="61" spans="1:3" ht="15.75" x14ac:dyDescent="0.2">
      <c r="A61" s="1249"/>
      <c r="B61" s="1250" t="s">
        <v>726</v>
      </c>
      <c r="C61" s="1251"/>
    </row>
  </sheetData>
  <customSheetViews>
    <customSheetView guid="{471EB7C4-B2CF-4FBE-9DC9-693B69A7F9FF}" showGridLines="0" fitToPage="1" printArea="1" showRuler="0">
      <pageMargins left="0.75" right="0.75" top="1" bottom="1" header="0.5" footer="0.5"/>
      <pageSetup scale="96" orientation="landscape" r:id="rId1"/>
      <headerFooter alignWithMargins="0"/>
    </customSheetView>
    <customSheetView guid="{B316FFF2-8282-4BB7-BE04-5FED6E033DE9}" showGridLines="0" fitToPage="1" printArea="1" showRuler="0">
      <pageMargins left="0.75" right="0.75" top="1" bottom="1" header="0.5" footer="0.5"/>
      <pageSetup scale="96" orientation="landscape" r:id="rId2"/>
      <headerFooter alignWithMargins="0"/>
    </customSheetView>
    <customSheetView guid="{27B78060-68E1-4A63-8B2B-C34DB2097BAE}" showGridLines="0" fitToPage="1" printArea="1" showRuler="0">
      <pageMargins left="0.75" right="0.75" top="1" bottom="1" header="0.5" footer="0.5"/>
      <pageSetup scale="96" orientation="landscape" r:id="rId3"/>
      <headerFooter alignWithMargins="0"/>
    </customSheetView>
    <customSheetView guid="{1A4B53BA-FB50-4C55-8FB0-39E1B9C1F190}" showGridLines="0" fitToPage="1" printArea="1" showRuler="0">
      <pageMargins left="0.75" right="0.75" top="1" bottom="1" header="0.5" footer="0.5"/>
      <pageSetup scale="96" orientation="landscape" r:id="rId4"/>
      <headerFooter alignWithMargins="0"/>
    </customSheetView>
    <customSheetView guid="{50D0CB11-55BB-43D8-AE23-D74B28948084}" showGridLines="0" fitToPage="1" printArea="1" showRuler="0">
      <pageMargins left="0.75" right="0.75" top="1" bottom="1" header="0.5" footer="0.5"/>
      <pageSetup scale="96" orientation="landscape" r:id="rId5"/>
      <headerFooter alignWithMargins="0"/>
    </customSheetView>
    <customSheetView guid="{7E5ADFC7-82CA-4A70-A250-6FC82DA284DC}" showGridLines="0" fitToPage="1" printArea="1" showRuler="0">
      <pageMargins left="0.75" right="0.75" top="1" bottom="1" header="0.5" footer="0.5"/>
      <pageSetup scale="96" orientation="landscape" r:id="rId6"/>
      <headerFooter alignWithMargins="0"/>
    </customSheetView>
    <customSheetView guid="{20E74821-39C1-45DB-92E8-46A0E2E722B2}" showGridLines="0" fitToPage="1" printArea="1" showRuler="0">
      <pageMargins left="0.75" right="0.75" top="1" bottom="1" header="0.5" footer="0.5"/>
      <pageSetup scale="96" orientation="landscape" r:id="rId7"/>
      <headerFooter alignWithMargins="0"/>
    </customSheetView>
    <customSheetView guid="{00AABE15-45FB-42F7-A454-BE72949E7A28}" showGridLines="0" fitToPage="1" printArea="1" showRuler="0">
      <pageMargins left="0.75" right="0.75" top="1" bottom="1" header="0.5" footer="0.5"/>
      <pageSetup scale="96" orientation="landscape" r:id="rId8"/>
      <headerFooter alignWithMargins="0"/>
    </customSheetView>
  </customSheetViews>
  <mergeCells count="3">
    <mergeCell ref="Q6:Q9"/>
    <mergeCell ref="B4:B6"/>
    <mergeCell ref="B39:B40"/>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9" tooltip="Code of Ethics"/>
    <hyperlink ref="B57" location="References!A1" tooltip="802.11 WG Communication References" display="Reference"/>
    <hyperlink ref="B46" location="'802.11 Cover'!A1" tooltip="Cover Page" display="Cover"/>
    <hyperlink ref="B51" r:id="rId10" tooltip="Antitrust and Competition Policy"/>
    <hyperlink ref="B54" r:id="rId11" tooltip="IEEE-SA PatCom"/>
    <hyperlink ref="B48" r:id="rId12" tooltip="WG Officers and Contact Details"/>
    <hyperlink ref="B55" r:id="rId13" tooltip="Patent Policy"/>
    <hyperlink ref="B56" r:id="rId14" tooltip="Patent FAQ"/>
    <hyperlink ref="B50" r:id="rId15" tooltip="Affiliation FAQ"/>
    <hyperlink ref="B53" r:id="rId16" tooltip="IEEE-SA Letter of Assurance Form"/>
    <hyperlink ref="B14" location="'ARC SC'!A1" tooltip="Architecture Standing Committee Agenda" display="ARC"/>
    <hyperlink ref="B45" r:id="rId17" tooltip="Teleconference Calendar"/>
    <hyperlink ref="B44" r:id="rId18"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fitToPage="1"/>
  </sheetPr>
  <dimension ref="A1:AT89"/>
  <sheetViews>
    <sheetView showGridLines="0" zoomScale="22" zoomScaleNormal="22" zoomScaleSheetLayoutView="25" workbookViewId="0">
      <selection activeCell="O16" sqref="O16:O19"/>
    </sheetView>
  </sheetViews>
  <sheetFormatPr defaultColWidth="9.140625" defaultRowHeight="36" customHeight="1" x14ac:dyDescent="0.2"/>
  <cols>
    <col min="1" max="1" width="1.42578125" style="1155" customWidth="1"/>
    <col min="2" max="2" width="13.5703125" style="1155" customWidth="1"/>
    <col min="3" max="3" width="1.42578125" style="1155" customWidth="1"/>
    <col min="4" max="4" width="3.5703125" style="37" customWidth="1"/>
    <col min="5" max="5" width="38.85546875" customWidth="1"/>
    <col min="6" max="6" width="58.140625" customWidth="1"/>
    <col min="7" max="7" width="18.140625" hidden="1" customWidth="1"/>
    <col min="8" max="11" width="21.28515625" customWidth="1"/>
    <col min="12" max="12" width="21.28515625" style="1257" customWidth="1"/>
    <col min="13" max="13" width="21.28515625" customWidth="1"/>
    <col min="14" max="14" width="25.85546875" customWidth="1"/>
    <col min="15" max="17" width="21.28515625" customWidth="1"/>
    <col min="18" max="18" width="23.85546875" style="1257" customWidth="1"/>
    <col min="19" max="19" width="27.140625" customWidth="1"/>
    <col min="20" max="22" width="21.28515625" customWidth="1"/>
    <col min="23" max="23" width="24.5703125" customWidth="1"/>
    <col min="24" max="24" width="24.7109375" customWidth="1"/>
    <col min="25" max="26" width="21.28515625" customWidth="1"/>
    <col min="27" max="27" width="23.85546875" customWidth="1"/>
    <col min="28" max="28" width="24.5703125" customWidth="1"/>
    <col min="29" max="29" width="25.140625" customWidth="1"/>
    <col min="30" max="30" width="20.85546875" customWidth="1"/>
    <col min="31" max="31" width="25.85546875" style="912" customWidth="1"/>
    <col min="32" max="36" width="15.28515625" customWidth="1"/>
    <col min="37" max="37" width="15.28515625" style="12" customWidth="1"/>
    <col min="38" max="43" width="15.42578125" style="12" customWidth="1"/>
    <col min="44" max="44" width="22.42578125" style="16" bestFit="1" customWidth="1"/>
    <col min="45" max="61" width="15.42578125" style="12" customWidth="1"/>
    <col min="62" max="16384" width="9.140625" style="12"/>
  </cols>
  <sheetData>
    <row r="1" spans="1:39" s="6" customFormat="1" ht="36" customHeight="1" thickBot="1" x14ac:dyDescent="0.25">
      <c r="A1" s="1249"/>
      <c r="B1" s="1250" t="s">
        <v>726</v>
      </c>
      <c r="C1" s="1251"/>
      <c r="E1" s="45"/>
      <c r="F1" s="638"/>
      <c r="AI1"/>
      <c r="AJ1"/>
      <c r="AK1" s="14"/>
    </row>
    <row r="2" spans="1:39" s="30" customFormat="1" ht="36" customHeight="1" thickBot="1" x14ac:dyDescent="0.25">
      <c r="A2" s="599"/>
      <c r="B2" s="835"/>
      <c r="C2" s="53"/>
      <c r="D2" s="6"/>
      <c r="E2" s="1459"/>
      <c r="F2" s="1485"/>
      <c r="G2" s="1485"/>
      <c r="H2" s="1485"/>
      <c r="I2" s="1485"/>
      <c r="J2" s="1485"/>
      <c r="K2" s="1485"/>
      <c r="L2" s="1485"/>
      <c r="M2" s="1485"/>
      <c r="N2" s="1485"/>
      <c r="O2" s="1485"/>
      <c r="P2" s="1485"/>
      <c r="Q2" s="1485"/>
      <c r="R2" s="1485"/>
      <c r="S2" s="1485"/>
      <c r="T2" s="1485"/>
      <c r="U2" s="1485"/>
      <c r="V2" s="1485"/>
      <c r="W2" s="1485"/>
      <c r="X2" s="1485"/>
      <c r="Y2" s="1485"/>
      <c r="Z2" s="1485"/>
      <c r="AA2" s="1485"/>
      <c r="AB2" s="1485"/>
      <c r="AC2" s="1485"/>
      <c r="AD2" s="1485"/>
      <c r="AE2" s="1485"/>
      <c r="AF2" s="1485"/>
      <c r="AG2" s="1485"/>
      <c r="AH2" s="1485"/>
      <c r="AI2"/>
      <c r="AJ2"/>
      <c r="AK2" s="14"/>
      <c r="AL2" s="6"/>
    </row>
    <row r="3" spans="1:39" s="6" customFormat="1" ht="13.15" customHeight="1" thickBot="1" x14ac:dyDescent="0.25">
      <c r="A3" s="599"/>
      <c r="B3" s="369" t="str">
        <f>Title!B3</f>
        <v>Interim</v>
      </c>
      <c r="C3" s="53"/>
      <c r="E3" s="1460"/>
      <c r="F3" s="1486"/>
      <c r="G3" s="1486"/>
      <c r="H3" s="1486"/>
      <c r="I3" s="1486"/>
      <c r="J3" s="1486"/>
      <c r="K3" s="1486"/>
      <c r="L3" s="1486"/>
      <c r="M3" s="1486"/>
      <c r="N3" s="1486"/>
      <c r="O3" s="1486"/>
      <c r="P3" s="1486"/>
      <c r="Q3" s="1486"/>
      <c r="R3" s="1486"/>
      <c r="S3" s="1486"/>
      <c r="T3" s="1486"/>
      <c r="U3" s="1486"/>
      <c r="V3" s="1486"/>
      <c r="W3" s="1486"/>
      <c r="X3" s="1486"/>
      <c r="Y3" s="1486"/>
      <c r="Z3" s="1486"/>
      <c r="AA3" s="1486"/>
      <c r="AB3" s="1486"/>
      <c r="AC3" s="1486"/>
      <c r="AD3" s="1486"/>
      <c r="AE3" s="1486"/>
      <c r="AF3" s="1486"/>
      <c r="AG3" s="1486"/>
      <c r="AH3" s="1486"/>
      <c r="AI3"/>
      <c r="AJ3"/>
      <c r="AK3" s="14"/>
    </row>
    <row r="4" spans="1:39" s="6" customFormat="1" ht="88.5" customHeight="1" x14ac:dyDescent="0.2">
      <c r="A4" s="599"/>
      <c r="B4" s="1270" t="str">
        <f>Title!B4</f>
        <v>R6</v>
      </c>
      <c r="C4" s="53"/>
      <c r="E4" s="1460"/>
      <c r="F4" s="1496" t="str">
        <f>'802.11 Cover'!$E$5</f>
        <v>Caribe Royale,  Orlando,  Florida, US</v>
      </c>
      <c r="G4" s="1496"/>
      <c r="H4" s="1496"/>
      <c r="I4" s="1496"/>
      <c r="J4" s="1496"/>
      <c r="K4" s="1496"/>
      <c r="L4" s="1496"/>
      <c r="M4" s="1496"/>
      <c r="N4" s="1496"/>
      <c r="O4" s="1496"/>
      <c r="P4" s="1496"/>
      <c r="Q4" s="1496"/>
      <c r="R4" s="1496"/>
      <c r="S4" s="1496"/>
      <c r="T4" s="1496"/>
      <c r="U4" s="1496"/>
      <c r="V4" s="1496"/>
      <c r="W4" s="1496"/>
      <c r="X4" s="1496"/>
      <c r="Y4" s="1496"/>
      <c r="Z4" s="1496"/>
      <c r="AA4" s="1496"/>
      <c r="AB4" s="1496"/>
      <c r="AC4" s="516"/>
      <c r="AD4" s="516"/>
      <c r="AE4" s="516"/>
      <c r="AF4" s="516"/>
      <c r="AG4" s="516"/>
      <c r="AH4" s="516"/>
      <c r="AI4"/>
      <c r="AJ4"/>
      <c r="AK4" s="14"/>
    </row>
    <row r="5" spans="1:39" s="6" customFormat="1" ht="58.5" customHeight="1" x14ac:dyDescent="0.2">
      <c r="A5" s="599"/>
      <c r="B5" s="1271"/>
      <c r="C5" s="53"/>
      <c r="E5" s="1068"/>
      <c r="F5" s="1497"/>
      <c r="G5" s="1497"/>
      <c r="H5" s="1497"/>
      <c r="I5" s="1497"/>
      <c r="J5" s="1497"/>
      <c r="K5" s="1497"/>
      <c r="L5" s="1497"/>
      <c r="M5" s="1497"/>
      <c r="N5" s="1497"/>
      <c r="O5" s="1497"/>
      <c r="P5" s="1497"/>
      <c r="Q5" s="1497"/>
      <c r="R5" s="1497"/>
      <c r="S5" s="1497"/>
      <c r="T5" s="1497"/>
      <c r="U5" s="1497"/>
      <c r="V5" s="1497"/>
      <c r="W5" s="1497"/>
      <c r="X5" s="1497"/>
      <c r="Y5" s="1497"/>
      <c r="Z5" s="1497"/>
      <c r="AA5" s="1497"/>
      <c r="AB5" s="1497"/>
      <c r="AC5" s="517"/>
      <c r="AD5" s="517"/>
      <c r="AE5" s="517"/>
      <c r="AF5" s="517"/>
      <c r="AG5" s="517"/>
      <c r="AH5" s="517"/>
      <c r="AI5"/>
      <c r="AJ5"/>
      <c r="AK5" s="919"/>
    </row>
    <row r="6" spans="1:39" s="6" customFormat="1" ht="85.5" customHeight="1" thickBot="1" x14ac:dyDescent="0.25">
      <c r="A6" s="599"/>
      <c r="B6" s="1272"/>
      <c r="C6" s="53"/>
      <c r="E6" s="100"/>
      <c r="F6" s="1505" t="str">
        <f>'802.11 Cover'!$E$7</f>
        <v>March 17 - 22, 2013</v>
      </c>
      <c r="G6" s="1505"/>
      <c r="H6" s="1505"/>
      <c r="I6" s="1505"/>
      <c r="J6" s="1505"/>
      <c r="K6" s="1505"/>
      <c r="L6" s="1505"/>
      <c r="M6" s="1505"/>
      <c r="N6" s="1505"/>
      <c r="O6" s="1505"/>
      <c r="P6" s="1505"/>
      <c r="Q6" s="1505"/>
      <c r="R6" s="1505"/>
      <c r="S6" s="1505"/>
      <c r="T6" s="1505"/>
      <c r="U6" s="1505"/>
      <c r="V6" s="1505"/>
      <c r="W6" s="1505"/>
      <c r="X6" s="1505"/>
      <c r="Y6" s="1505"/>
      <c r="Z6" s="1505"/>
      <c r="AA6" s="1505"/>
      <c r="AB6" s="1505"/>
      <c r="AC6" s="512"/>
      <c r="AD6" s="512"/>
      <c r="AE6" s="512"/>
      <c r="AF6" s="512"/>
      <c r="AG6" s="512"/>
      <c r="AH6" s="512"/>
      <c r="AI6"/>
      <c r="AJ6"/>
      <c r="AK6" s="919"/>
    </row>
    <row r="7" spans="1:39" s="6" customFormat="1" ht="36" customHeight="1" thickBot="1" x14ac:dyDescent="0.5">
      <c r="A7" s="599"/>
      <c r="B7" s="54"/>
      <c r="C7" s="537"/>
      <c r="E7" s="94"/>
      <c r="F7" s="56" t="s">
        <v>242</v>
      </c>
      <c r="G7" s="78"/>
      <c r="H7" s="78"/>
      <c r="I7" s="78"/>
      <c r="J7" s="78"/>
      <c r="K7" s="78"/>
      <c r="L7" s="78"/>
      <c r="M7" s="78"/>
      <c r="N7" s="78"/>
      <c r="O7" s="78"/>
      <c r="P7" s="78"/>
      <c r="Q7" s="78"/>
      <c r="R7" s="78"/>
      <c r="S7" s="78"/>
      <c r="T7" s="78"/>
      <c r="U7" s="78"/>
      <c r="V7" s="78"/>
      <c r="W7" s="78"/>
      <c r="X7" s="78"/>
      <c r="Y7" s="78"/>
      <c r="Z7" s="78"/>
      <c r="AA7" s="78"/>
      <c r="AB7" s="78"/>
      <c r="AC7" s="78"/>
      <c r="AD7" s="57"/>
      <c r="AE7" s="57"/>
      <c r="AF7" s="57"/>
      <c r="AG7" s="57"/>
      <c r="AH7" s="57"/>
      <c r="AI7"/>
      <c r="AJ7"/>
      <c r="AK7" s="919"/>
      <c r="AM7" s="374"/>
    </row>
    <row r="8" spans="1:39" s="6" customFormat="1" ht="36" customHeight="1" thickBot="1" x14ac:dyDescent="0.25">
      <c r="A8" s="599"/>
      <c r="B8" s="937" t="s">
        <v>96</v>
      </c>
      <c r="C8" s="496"/>
      <c r="E8" s="572" t="s">
        <v>241</v>
      </c>
      <c r="F8" s="936" t="s">
        <v>594</v>
      </c>
      <c r="G8" s="1398" t="s">
        <v>595</v>
      </c>
      <c r="H8" s="1399"/>
      <c r="I8" s="1399"/>
      <c r="J8" s="1399"/>
      <c r="K8" s="1399"/>
      <c r="L8" s="1399"/>
      <c r="M8" s="1400"/>
      <c r="N8" s="1398" t="s">
        <v>596</v>
      </c>
      <c r="O8" s="1399"/>
      <c r="P8" s="1399"/>
      <c r="Q8" s="1399"/>
      <c r="R8" s="1399"/>
      <c r="S8" s="1400"/>
      <c r="T8" s="1506" t="s">
        <v>597</v>
      </c>
      <c r="U8" s="1507"/>
      <c r="V8" s="1507"/>
      <c r="W8" s="1507"/>
      <c r="X8" s="1508"/>
      <c r="Y8" s="1506" t="s">
        <v>598</v>
      </c>
      <c r="Z8" s="1507"/>
      <c r="AA8" s="1507"/>
      <c r="AB8" s="1507"/>
      <c r="AC8" s="1508"/>
      <c r="AD8" s="1442" t="s">
        <v>599</v>
      </c>
      <c r="AE8" s="1443"/>
      <c r="AF8" s="1443"/>
      <c r="AG8" s="1443"/>
      <c r="AH8" s="1444"/>
      <c r="AI8"/>
      <c r="AJ8" s="919"/>
    </row>
    <row r="9" spans="1:39" s="6" customFormat="1" ht="36" customHeight="1" x14ac:dyDescent="0.5">
      <c r="A9" s="599"/>
      <c r="B9" s="658" t="s">
        <v>123</v>
      </c>
      <c r="C9" s="496"/>
      <c r="E9" s="1462" t="s">
        <v>147</v>
      </c>
      <c r="F9" s="1367" t="str">
        <f>Title!$B$4</f>
        <v>R6</v>
      </c>
      <c r="G9" s="621"/>
      <c r="H9" s="1375" t="str">
        <f>$F$9</f>
        <v>R6</v>
      </c>
      <c r="I9" s="1376"/>
      <c r="J9" s="1376"/>
      <c r="K9" s="1376"/>
      <c r="L9" s="1376"/>
      <c r="M9" s="1377"/>
      <c r="N9" s="1464" t="s">
        <v>159</v>
      </c>
      <c r="O9" s="1465"/>
      <c r="P9" s="1465"/>
      <c r="Q9" s="1465"/>
      <c r="R9" s="1465"/>
      <c r="S9" s="1466"/>
      <c r="T9" s="1498" t="str">
        <f>$F$9</f>
        <v>R6</v>
      </c>
      <c r="U9" s="1499"/>
      <c r="V9" s="1499"/>
      <c r="W9" s="1499"/>
      <c r="X9" s="1500"/>
      <c r="Y9" s="1369" t="str">
        <f>$F$9</f>
        <v>R6</v>
      </c>
      <c r="Z9" s="1370"/>
      <c r="AA9" s="1370"/>
      <c r="AB9" s="1370"/>
      <c r="AC9" s="1371"/>
      <c r="AD9" s="1408" t="str">
        <f>$F$9</f>
        <v>R6</v>
      </c>
      <c r="AE9" s="1409"/>
      <c r="AF9" s="1409"/>
      <c r="AG9" s="1409"/>
      <c r="AH9" s="1410"/>
      <c r="AI9" s="1073"/>
    </row>
    <row r="10" spans="1:39" s="31" customFormat="1" ht="36" customHeight="1" thickBot="1" x14ac:dyDescent="0.55000000000000004">
      <c r="A10" s="599"/>
      <c r="B10" s="659"/>
      <c r="C10" s="660"/>
      <c r="D10" s="6"/>
      <c r="E10" s="1463"/>
      <c r="F10" s="1368"/>
      <c r="G10" s="621"/>
      <c r="H10" s="1378"/>
      <c r="I10" s="1379"/>
      <c r="J10" s="1379"/>
      <c r="K10" s="1379"/>
      <c r="L10" s="1379"/>
      <c r="M10" s="1380"/>
      <c r="N10" s="1467"/>
      <c r="O10" s="1468"/>
      <c r="P10" s="1468"/>
      <c r="Q10" s="1468"/>
      <c r="R10" s="1468"/>
      <c r="S10" s="1469"/>
      <c r="T10" s="1501"/>
      <c r="U10" s="1502"/>
      <c r="V10" s="1502"/>
      <c r="W10" s="1502"/>
      <c r="X10" s="1503"/>
      <c r="Y10" s="1372"/>
      <c r="Z10" s="1373"/>
      <c r="AA10" s="1373"/>
      <c r="AB10" s="1373"/>
      <c r="AC10" s="1374"/>
      <c r="AD10" s="1411"/>
      <c r="AE10" s="1412"/>
      <c r="AF10" s="1412"/>
      <c r="AG10" s="1412"/>
      <c r="AH10" s="1413"/>
      <c r="AI10" s="1073"/>
      <c r="AJ10" s="6"/>
    </row>
    <row r="11" spans="1:39" s="13" customFormat="1" ht="36" customHeight="1" thickBot="1" x14ac:dyDescent="0.8">
      <c r="A11" s="599"/>
      <c r="B11" s="661" t="s">
        <v>375</v>
      </c>
      <c r="C11" s="496"/>
      <c r="D11" s="6"/>
      <c r="E11" s="573" t="s">
        <v>224</v>
      </c>
      <c r="F11" s="1381"/>
      <c r="G11" s="1149"/>
      <c r="H11" s="1149"/>
      <c r="I11" s="1150"/>
      <c r="J11" s="1150"/>
      <c r="K11" s="1150"/>
      <c r="L11" s="1150"/>
      <c r="M11" s="1150"/>
      <c r="N11" s="1483" t="s">
        <v>149</v>
      </c>
      <c r="O11" s="1307" t="s">
        <v>478</v>
      </c>
      <c r="P11" s="1391" t="s">
        <v>349</v>
      </c>
      <c r="Q11" s="1455"/>
      <c r="R11" s="1456"/>
      <c r="S11" s="1461"/>
      <c r="T11" s="1451"/>
      <c r="U11" s="1432" t="s">
        <v>333</v>
      </c>
      <c r="V11" s="1391" t="s">
        <v>349</v>
      </c>
      <c r="W11" s="1313" t="s">
        <v>16</v>
      </c>
      <c r="X11" s="1452" t="s">
        <v>246</v>
      </c>
      <c r="Y11" s="1359" t="s">
        <v>524</v>
      </c>
      <c r="Z11" s="1364" t="s">
        <v>333</v>
      </c>
      <c r="AA11" s="1382" t="s">
        <v>334</v>
      </c>
      <c r="AB11" s="1313" t="s">
        <v>16</v>
      </c>
      <c r="AC11" s="1347"/>
      <c r="AD11" s="1420" t="s">
        <v>234</v>
      </c>
      <c r="AE11" s="1421"/>
      <c r="AF11" s="1421"/>
      <c r="AG11" s="1421"/>
      <c r="AH11" s="1422"/>
      <c r="AI11" s="15"/>
      <c r="AJ11" s="6"/>
    </row>
    <row r="12" spans="1:39" s="13" customFormat="1" ht="36" customHeight="1" thickTop="1" x14ac:dyDescent="0.75">
      <c r="A12" s="52"/>
      <c r="B12" s="662" t="s">
        <v>376</v>
      </c>
      <c r="C12" s="53"/>
      <c r="D12" s="6"/>
      <c r="E12" s="574" t="s">
        <v>223</v>
      </c>
      <c r="F12" s="1381"/>
      <c r="G12" s="1149"/>
      <c r="H12" s="1472"/>
      <c r="I12" s="1481" t="s">
        <v>333</v>
      </c>
      <c r="J12" s="1429" t="s">
        <v>349</v>
      </c>
      <c r="K12" s="1470" t="s">
        <v>16</v>
      </c>
      <c r="L12" s="1445"/>
      <c r="M12" s="1445"/>
      <c r="N12" s="1484"/>
      <c r="O12" s="1308"/>
      <c r="P12" s="1391"/>
      <c r="Q12" s="1455"/>
      <c r="R12" s="1457"/>
      <c r="S12" s="1461"/>
      <c r="T12" s="1451"/>
      <c r="U12" s="1432"/>
      <c r="V12" s="1391"/>
      <c r="W12" s="1314"/>
      <c r="X12" s="1453"/>
      <c r="Y12" s="1360"/>
      <c r="Z12" s="1365"/>
      <c r="AA12" s="1382"/>
      <c r="AB12" s="1314"/>
      <c r="AC12" s="1348"/>
      <c r="AD12" s="1439"/>
      <c r="AE12" s="1440"/>
      <c r="AF12" s="1440"/>
      <c r="AG12" s="1440"/>
      <c r="AH12" s="1441"/>
      <c r="AI12" s="15"/>
      <c r="AJ12" s="6"/>
    </row>
    <row r="13" spans="1:39" s="13" customFormat="1" ht="36" customHeight="1" x14ac:dyDescent="0.75">
      <c r="A13" s="599"/>
      <c r="B13" s="663" t="s">
        <v>149</v>
      </c>
      <c r="C13" s="496"/>
      <c r="D13" s="6"/>
      <c r="E13" s="574" t="s">
        <v>221</v>
      </c>
      <c r="F13" s="1381"/>
      <c r="G13" s="1149"/>
      <c r="H13" s="1473"/>
      <c r="I13" s="1432"/>
      <c r="J13" s="1430"/>
      <c r="K13" s="1314"/>
      <c r="L13" s="1446"/>
      <c r="M13" s="1446"/>
      <c r="N13" s="1484"/>
      <c r="O13" s="1308"/>
      <c r="P13" s="1391"/>
      <c r="Q13" s="1455"/>
      <c r="R13" s="1457"/>
      <c r="S13" s="1461"/>
      <c r="T13" s="1451"/>
      <c r="U13" s="1432"/>
      <c r="V13" s="1391"/>
      <c r="W13" s="1314"/>
      <c r="X13" s="1453"/>
      <c r="Y13" s="1360"/>
      <c r="Z13" s="1365"/>
      <c r="AA13" s="1382"/>
      <c r="AB13" s="1314"/>
      <c r="AC13" s="1348"/>
      <c r="AD13" s="1439"/>
      <c r="AE13" s="1440"/>
      <c r="AF13" s="1440"/>
      <c r="AG13" s="1440"/>
      <c r="AH13" s="1441"/>
      <c r="AI13" s="1362"/>
      <c r="AJ13" s="6"/>
    </row>
    <row r="14" spans="1:39" s="13" customFormat="1" ht="36" customHeight="1" thickBot="1" x14ac:dyDescent="0.8">
      <c r="A14" s="52"/>
      <c r="B14" s="664" t="s">
        <v>246</v>
      </c>
      <c r="C14" s="496"/>
      <c r="D14" s="6"/>
      <c r="E14" s="574" t="s">
        <v>222</v>
      </c>
      <c r="F14" s="1381"/>
      <c r="G14" s="1149"/>
      <c r="H14" s="1473"/>
      <c r="I14" s="1432"/>
      <c r="J14" s="1430"/>
      <c r="K14" s="1314"/>
      <c r="L14" s="1446"/>
      <c r="M14" s="1446"/>
      <c r="N14" s="1484"/>
      <c r="O14" s="1309"/>
      <c r="P14" s="1391"/>
      <c r="Q14" s="1455"/>
      <c r="R14" s="1458"/>
      <c r="S14" s="1461"/>
      <c r="T14" s="1451"/>
      <c r="U14" s="1432"/>
      <c r="V14" s="1391"/>
      <c r="W14" s="1315"/>
      <c r="X14" s="1454"/>
      <c r="Y14" s="1361"/>
      <c r="Z14" s="1366"/>
      <c r="AA14" s="1382"/>
      <c r="AB14" s="1315"/>
      <c r="AC14" s="1349"/>
      <c r="AD14" s="1414" t="s">
        <v>141</v>
      </c>
      <c r="AE14" s="1415"/>
      <c r="AF14" s="1415"/>
      <c r="AG14" s="1415"/>
      <c r="AH14" s="1416"/>
      <c r="AI14" s="1363"/>
      <c r="AJ14" s="6"/>
    </row>
    <row r="15" spans="1:39" s="13" customFormat="1" ht="36" customHeight="1" thickBot="1" x14ac:dyDescent="0.25">
      <c r="A15" s="52"/>
      <c r="B15" s="497" t="s">
        <v>273</v>
      </c>
      <c r="C15" s="496"/>
      <c r="D15" s="6"/>
      <c r="E15" s="1148" t="s">
        <v>205</v>
      </c>
      <c r="F15" s="1381"/>
      <c r="G15" s="1151"/>
      <c r="H15" s="1474"/>
      <c r="I15" s="1482"/>
      <c r="J15" s="1431"/>
      <c r="K15" s="1471"/>
      <c r="L15" s="1447"/>
      <c r="M15" s="1447"/>
      <c r="N15" s="1436" t="s">
        <v>163</v>
      </c>
      <c r="O15" s="1436"/>
      <c r="P15" s="1436"/>
      <c r="Q15" s="1436"/>
      <c r="R15" s="1437"/>
      <c r="S15" s="1438"/>
      <c r="T15" s="1493" t="s">
        <v>163</v>
      </c>
      <c r="U15" s="1494"/>
      <c r="V15" s="1494"/>
      <c r="W15" s="1494"/>
      <c r="X15" s="1495"/>
      <c r="Y15" s="1301" t="s">
        <v>163</v>
      </c>
      <c r="Z15" s="1302"/>
      <c r="AA15" s="1302"/>
      <c r="AB15" s="1302"/>
      <c r="AC15" s="1303"/>
      <c r="AD15" s="1417" t="s">
        <v>163</v>
      </c>
      <c r="AE15" s="1418"/>
      <c r="AF15" s="1418"/>
      <c r="AG15" s="1418"/>
      <c r="AH15" s="1419"/>
      <c r="AI15" s="15"/>
      <c r="AJ15" s="6"/>
    </row>
    <row r="16" spans="1:39" s="13" customFormat="1" ht="36" customHeight="1" thickTop="1" x14ac:dyDescent="0.2">
      <c r="A16" s="52"/>
      <c r="B16" s="498" t="s">
        <v>334</v>
      </c>
      <c r="C16" s="499"/>
      <c r="D16" s="6"/>
      <c r="E16" s="808" t="s">
        <v>204</v>
      </c>
      <c r="F16" s="514"/>
      <c r="G16" s="623"/>
      <c r="H16" s="1426" t="s">
        <v>163</v>
      </c>
      <c r="I16" s="1427"/>
      <c r="J16" s="1427"/>
      <c r="K16" s="1427"/>
      <c r="L16" s="1428"/>
      <c r="M16" s="1428"/>
      <c r="N16" s="1401" t="s">
        <v>603</v>
      </c>
      <c r="O16" s="1432" t="s">
        <v>333</v>
      </c>
      <c r="P16" s="1515" t="s">
        <v>349</v>
      </c>
      <c r="Q16" s="1313" t="s">
        <v>16</v>
      </c>
      <c r="R16" s="1359" t="s">
        <v>524</v>
      </c>
      <c r="S16" s="1383" t="s">
        <v>577</v>
      </c>
      <c r="T16" s="1402" t="s">
        <v>234</v>
      </c>
      <c r="U16" s="1403"/>
      <c r="V16" s="1403"/>
      <c r="W16" s="1403"/>
      <c r="X16" s="1404"/>
      <c r="Y16" s="1401" t="s">
        <v>603</v>
      </c>
      <c r="Z16" s="1364" t="s">
        <v>333</v>
      </c>
      <c r="AA16" s="1304" t="s">
        <v>17</v>
      </c>
      <c r="AB16" s="1313" t="s">
        <v>16</v>
      </c>
      <c r="AC16" s="1504" t="s">
        <v>604</v>
      </c>
      <c r="AD16" s="1420" t="s">
        <v>419</v>
      </c>
      <c r="AE16" s="1421"/>
      <c r="AF16" s="1421"/>
      <c r="AG16" s="1421"/>
      <c r="AH16" s="1422"/>
      <c r="AI16" s="15"/>
      <c r="AJ16" s="6"/>
    </row>
    <row r="17" spans="1:36" s="13" customFormat="1" ht="36" customHeight="1" thickBot="1" x14ac:dyDescent="0.25">
      <c r="A17" s="52"/>
      <c r="B17" s="54"/>
      <c r="C17" s="458"/>
      <c r="D17" s="6"/>
      <c r="E17" s="1069" t="s">
        <v>206</v>
      </c>
      <c r="F17" s="514"/>
      <c r="G17" s="622"/>
      <c r="H17" s="1475" t="s">
        <v>609</v>
      </c>
      <c r="I17" s="1475"/>
      <c r="J17" s="1475"/>
      <c r="K17" s="1475"/>
      <c r="L17" s="1475"/>
      <c r="M17" s="1476"/>
      <c r="N17" s="1401"/>
      <c r="O17" s="1432"/>
      <c r="P17" s="1430"/>
      <c r="Q17" s="1314"/>
      <c r="R17" s="1360"/>
      <c r="S17" s="1383"/>
      <c r="T17" s="1405"/>
      <c r="U17" s="1406"/>
      <c r="V17" s="1406"/>
      <c r="W17" s="1406"/>
      <c r="X17" s="1407"/>
      <c r="Y17" s="1401"/>
      <c r="Z17" s="1365"/>
      <c r="AA17" s="1305"/>
      <c r="AB17" s="1314"/>
      <c r="AC17" s="1504"/>
      <c r="AD17" s="1423"/>
      <c r="AE17" s="1424"/>
      <c r="AF17" s="1424"/>
      <c r="AG17" s="1424"/>
      <c r="AH17" s="1425"/>
      <c r="AI17" s="15"/>
      <c r="AJ17" s="6"/>
    </row>
    <row r="18" spans="1:36" s="13" customFormat="1" ht="36" customHeight="1" x14ac:dyDescent="0.2">
      <c r="A18" s="52"/>
      <c r="B18" s="54"/>
      <c r="C18" s="53"/>
      <c r="D18" s="6"/>
      <c r="E18" s="1069" t="s">
        <v>207</v>
      </c>
      <c r="F18" s="514"/>
      <c r="G18" s="622"/>
      <c r="H18" s="1477"/>
      <c r="I18" s="1477"/>
      <c r="J18" s="1477"/>
      <c r="K18" s="1477"/>
      <c r="L18" s="1477"/>
      <c r="M18" s="1478"/>
      <c r="N18" s="1401"/>
      <c r="O18" s="1432"/>
      <c r="P18" s="1430"/>
      <c r="Q18" s="1314"/>
      <c r="R18" s="1360"/>
      <c r="S18" s="1383"/>
      <c r="T18" s="1433" t="s">
        <v>140</v>
      </c>
      <c r="U18" s="1434"/>
      <c r="V18" s="1434"/>
      <c r="W18" s="1434"/>
      <c r="X18" s="1435"/>
      <c r="Y18" s="1401"/>
      <c r="Z18" s="1365"/>
      <c r="AA18" s="1305"/>
      <c r="AB18" s="1314"/>
      <c r="AC18" s="1504"/>
      <c r="AD18" s="1487" t="s">
        <v>46</v>
      </c>
      <c r="AE18" s="1488"/>
      <c r="AF18" s="1488"/>
      <c r="AG18" s="1488"/>
      <c r="AH18" s="1489"/>
      <c r="AI18" s="15"/>
      <c r="AJ18" s="6"/>
    </row>
    <row r="19" spans="1:36" s="13" customFormat="1" ht="36" customHeight="1" thickBot="1" x14ac:dyDescent="0.25">
      <c r="A19" s="599"/>
      <c r="B19" s="897" t="s">
        <v>377</v>
      </c>
      <c r="C19" s="496"/>
      <c r="D19" s="6"/>
      <c r="E19" s="1069" t="s">
        <v>208</v>
      </c>
      <c r="F19" s="514"/>
      <c r="G19" s="622"/>
      <c r="H19" s="1479"/>
      <c r="I19" s="1479"/>
      <c r="J19" s="1479"/>
      <c r="K19" s="1479"/>
      <c r="L19" s="1479"/>
      <c r="M19" s="1480"/>
      <c r="N19" s="1401"/>
      <c r="O19" s="1432"/>
      <c r="P19" s="1516"/>
      <c r="Q19" s="1315"/>
      <c r="R19" s="1361"/>
      <c r="S19" s="1383"/>
      <c r="T19" s="1448" t="s">
        <v>106</v>
      </c>
      <c r="U19" s="1449"/>
      <c r="V19" s="1449"/>
      <c r="W19" s="1449"/>
      <c r="X19" s="1450"/>
      <c r="Y19" s="1401"/>
      <c r="Z19" s="1366"/>
      <c r="AA19" s="1306"/>
      <c r="AB19" s="1315"/>
      <c r="AC19" s="1504"/>
      <c r="AD19" s="1490"/>
      <c r="AE19" s="1491"/>
      <c r="AF19" s="1491"/>
      <c r="AG19" s="1491"/>
      <c r="AH19" s="1492"/>
      <c r="AI19" s="15"/>
      <c r="AJ19" s="6"/>
    </row>
    <row r="20" spans="1:36" s="13" customFormat="1" ht="36" customHeight="1" thickBot="1" x14ac:dyDescent="0.65">
      <c r="A20" s="52"/>
      <c r="B20" s="662" t="s">
        <v>378</v>
      </c>
      <c r="C20" s="53"/>
      <c r="D20" s="6"/>
      <c r="E20" s="575" t="s">
        <v>228</v>
      </c>
      <c r="F20" s="514"/>
      <c r="G20" s="515"/>
      <c r="H20" s="1392" t="s">
        <v>218</v>
      </c>
      <c r="I20" s="1393"/>
      <c r="J20" s="1393"/>
      <c r="K20" s="1393"/>
      <c r="L20" s="1393"/>
      <c r="M20" s="1394"/>
      <c r="N20" s="1395" t="s">
        <v>218</v>
      </c>
      <c r="O20" s="1396"/>
      <c r="P20" s="1396"/>
      <c r="Q20" s="1396"/>
      <c r="R20" s="1396"/>
      <c r="S20" s="1397"/>
      <c r="T20" s="1392" t="s">
        <v>218</v>
      </c>
      <c r="U20" s="1393"/>
      <c r="V20" s="1393"/>
      <c r="W20" s="1393"/>
      <c r="X20" s="1394"/>
      <c r="Y20" s="1395" t="s">
        <v>218</v>
      </c>
      <c r="Z20" s="1396"/>
      <c r="AA20" s="1396"/>
      <c r="AB20" s="1396"/>
      <c r="AC20" s="1397"/>
      <c r="AD20" s="1388" t="s">
        <v>79</v>
      </c>
      <c r="AE20" s="1389"/>
      <c r="AF20" s="1389"/>
      <c r="AG20" s="1389"/>
      <c r="AH20" s="1390"/>
      <c r="AI20" s="15"/>
      <c r="AJ20" s="6"/>
    </row>
    <row r="21" spans="1:36" s="13" customFormat="1" ht="36" customHeight="1" thickBot="1" x14ac:dyDescent="0.65">
      <c r="A21" s="599"/>
      <c r="B21" s="938" t="s">
        <v>413</v>
      </c>
      <c r="C21" s="496"/>
      <c r="D21" s="6"/>
      <c r="E21" s="575" t="s">
        <v>229</v>
      </c>
      <c r="F21" s="514"/>
      <c r="G21" s="515"/>
      <c r="H21" s="1395"/>
      <c r="I21" s="1396"/>
      <c r="J21" s="1396"/>
      <c r="K21" s="1396"/>
      <c r="L21" s="1396"/>
      <c r="M21" s="1397"/>
      <c r="N21" s="1512"/>
      <c r="O21" s="1513"/>
      <c r="P21" s="1513"/>
      <c r="Q21" s="1513"/>
      <c r="R21" s="1513"/>
      <c r="S21" s="1514"/>
      <c r="T21" s="1395"/>
      <c r="U21" s="1396"/>
      <c r="V21" s="1396"/>
      <c r="W21" s="1396"/>
      <c r="X21" s="1397"/>
      <c r="Y21" s="1395"/>
      <c r="Z21" s="1396"/>
      <c r="AA21" s="1396"/>
      <c r="AB21" s="1396"/>
      <c r="AC21" s="1397"/>
      <c r="AD21" s="1384" t="s">
        <v>605</v>
      </c>
      <c r="AE21" s="1384"/>
      <c r="AF21" s="1384"/>
      <c r="AG21" s="1384"/>
      <c r="AH21" s="1385"/>
      <c r="AI21" s="15"/>
      <c r="AJ21" s="6"/>
    </row>
    <row r="22" spans="1:36" s="13" customFormat="1" ht="36" customHeight="1" x14ac:dyDescent="0.25">
      <c r="A22" s="52"/>
      <c r="B22" s="898" t="s">
        <v>333</v>
      </c>
      <c r="C22" s="496"/>
      <c r="D22" s="6"/>
      <c r="E22" s="1541" t="s">
        <v>209</v>
      </c>
      <c r="F22" s="513"/>
      <c r="G22" s="622"/>
      <c r="H22" s="1517" t="s">
        <v>412</v>
      </c>
      <c r="I22" s="1344" t="s">
        <v>408</v>
      </c>
      <c r="J22" s="1515" t="s">
        <v>349</v>
      </c>
      <c r="K22" s="1313" t="s">
        <v>16</v>
      </c>
      <c r="L22" s="1359" t="s">
        <v>524</v>
      </c>
      <c r="M22" s="1504" t="s">
        <v>604</v>
      </c>
      <c r="N22" s="1509" t="s">
        <v>525</v>
      </c>
      <c r="O22" s="1344" t="s">
        <v>408</v>
      </c>
      <c r="P22" s="1304" t="s">
        <v>17</v>
      </c>
      <c r="R22" s="1310" t="s">
        <v>273</v>
      </c>
      <c r="S22" s="1383" t="s">
        <v>577</v>
      </c>
      <c r="T22" s="1509" t="s">
        <v>525</v>
      </c>
      <c r="U22" s="1344" t="s">
        <v>408</v>
      </c>
      <c r="V22" s="1304" t="s">
        <v>17</v>
      </c>
      <c r="W22" s="1383" t="s">
        <v>577</v>
      </c>
      <c r="X22" s="1310" t="s">
        <v>273</v>
      </c>
      <c r="Y22" s="1307" t="s">
        <v>478</v>
      </c>
      <c r="Z22" s="1316" t="s">
        <v>408</v>
      </c>
      <c r="AA22" s="1391" t="s">
        <v>349</v>
      </c>
      <c r="AB22" s="1383" t="s">
        <v>577</v>
      </c>
      <c r="AC22" s="1310" t="s">
        <v>273</v>
      </c>
      <c r="AD22" s="1386"/>
      <c r="AE22" s="1386"/>
      <c r="AF22" s="1386"/>
      <c r="AG22" s="1386"/>
      <c r="AH22" s="1387"/>
      <c r="AI22" s="15"/>
      <c r="AJ22" s="6"/>
    </row>
    <row r="23" spans="1:36" s="13" customFormat="1" ht="36" customHeight="1" x14ac:dyDescent="0.25">
      <c r="A23" s="52"/>
      <c r="B23" s="939" t="s">
        <v>523</v>
      </c>
      <c r="C23" s="496"/>
      <c r="D23" s="6"/>
      <c r="E23" s="1542"/>
      <c r="F23" s="513"/>
      <c r="G23" s="622"/>
      <c r="H23" s="1518"/>
      <c r="I23" s="1345"/>
      <c r="J23" s="1430"/>
      <c r="K23" s="1314"/>
      <c r="L23" s="1360"/>
      <c r="M23" s="1504"/>
      <c r="N23" s="1510"/>
      <c r="O23" s="1345"/>
      <c r="P23" s="1305"/>
      <c r="R23" s="1311"/>
      <c r="S23" s="1383"/>
      <c r="T23" s="1510"/>
      <c r="U23" s="1345"/>
      <c r="V23" s="1305"/>
      <c r="W23" s="1383"/>
      <c r="X23" s="1311"/>
      <c r="Y23" s="1308"/>
      <c r="Z23" s="1316"/>
      <c r="AA23" s="1391"/>
      <c r="AB23" s="1383"/>
      <c r="AC23" s="1311"/>
      <c r="AD23" s="1386"/>
      <c r="AE23" s="1386"/>
      <c r="AF23" s="1386"/>
      <c r="AG23" s="1386"/>
      <c r="AH23" s="1387"/>
      <c r="AI23" s="15"/>
      <c r="AJ23" s="6"/>
    </row>
    <row r="24" spans="1:36" s="13" customFormat="1" ht="36" customHeight="1" x14ac:dyDescent="0.6">
      <c r="A24" s="52"/>
      <c r="B24" s="899" t="s">
        <v>349</v>
      </c>
      <c r="C24" s="496"/>
      <c r="D24" s="6"/>
      <c r="E24" s="1542"/>
      <c r="F24" s="530"/>
      <c r="G24" s="622"/>
      <c r="H24" s="1518"/>
      <c r="I24" s="1345"/>
      <c r="J24" s="1430"/>
      <c r="K24" s="1314"/>
      <c r="L24" s="1360"/>
      <c r="M24" s="1504"/>
      <c r="N24" s="1510"/>
      <c r="O24" s="1345"/>
      <c r="P24" s="1305"/>
      <c r="R24" s="1311"/>
      <c r="S24" s="1383"/>
      <c r="T24" s="1510"/>
      <c r="U24" s="1345"/>
      <c r="V24" s="1305"/>
      <c r="W24" s="1383"/>
      <c r="X24" s="1311"/>
      <c r="Y24" s="1308"/>
      <c r="Z24" s="1316"/>
      <c r="AA24" s="1391"/>
      <c r="AB24" s="1383"/>
      <c r="AC24" s="1311"/>
      <c r="AD24" s="1386"/>
      <c r="AE24" s="1386"/>
      <c r="AF24" s="1386"/>
      <c r="AG24" s="1386"/>
      <c r="AH24" s="1387"/>
      <c r="AI24" s="15"/>
      <c r="AJ24" s="6"/>
    </row>
    <row r="25" spans="1:36" s="13" customFormat="1" ht="36" customHeight="1" thickBot="1" x14ac:dyDescent="0.25">
      <c r="A25" s="52"/>
      <c r="B25" s="940" t="s">
        <v>17</v>
      </c>
      <c r="C25" s="496"/>
      <c r="D25" s="6"/>
      <c r="E25" s="1543"/>
      <c r="F25" s="531"/>
      <c r="G25" s="622"/>
      <c r="H25" s="1519"/>
      <c r="I25" s="1346"/>
      <c r="J25" s="1516"/>
      <c r="K25" s="1315"/>
      <c r="L25" s="1361"/>
      <c r="M25" s="1504"/>
      <c r="N25" s="1511"/>
      <c r="O25" s="1346"/>
      <c r="P25" s="1306"/>
      <c r="R25" s="1312"/>
      <c r="S25" s="1383"/>
      <c r="T25" s="1511"/>
      <c r="U25" s="1346"/>
      <c r="V25" s="1306"/>
      <c r="W25" s="1383"/>
      <c r="X25" s="1312"/>
      <c r="Y25" s="1309"/>
      <c r="Z25" s="1316"/>
      <c r="AA25" s="1391"/>
      <c r="AB25" s="1383"/>
      <c r="AC25" s="1312"/>
      <c r="AD25" s="1386"/>
      <c r="AE25" s="1386"/>
      <c r="AF25" s="1386"/>
      <c r="AG25" s="1386"/>
      <c r="AH25" s="1387"/>
      <c r="AI25" s="15"/>
      <c r="AJ25" s="6"/>
    </row>
    <row r="26" spans="1:36" s="13" customFormat="1" ht="36" customHeight="1" thickBot="1" x14ac:dyDescent="0.25">
      <c r="A26" s="52"/>
      <c r="B26" s="941" t="s">
        <v>16</v>
      </c>
      <c r="C26" s="496"/>
      <c r="D26" s="6"/>
      <c r="E26" s="576" t="s">
        <v>210</v>
      </c>
      <c r="F26" s="532"/>
      <c r="G26" s="624"/>
      <c r="H26" s="1493" t="s">
        <v>163</v>
      </c>
      <c r="I26" s="1494"/>
      <c r="J26" s="1494"/>
      <c r="K26" s="1494"/>
      <c r="L26" s="1494"/>
      <c r="M26" s="1495"/>
      <c r="N26" s="1301" t="s">
        <v>163</v>
      </c>
      <c r="O26" s="1302"/>
      <c r="P26" s="1302"/>
      <c r="Q26" s="1302"/>
      <c r="R26" s="1302"/>
      <c r="S26" s="1303"/>
      <c r="T26" s="1301" t="s">
        <v>163</v>
      </c>
      <c r="U26" s="1302"/>
      <c r="V26" s="1302"/>
      <c r="W26" s="1302"/>
      <c r="X26" s="1303"/>
      <c r="Y26" s="1301" t="s">
        <v>163</v>
      </c>
      <c r="Z26" s="1302"/>
      <c r="AA26" s="1302"/>
      <c r="AB26" s="1302"/>
      <c r="AC26" s="1303"/>
      <c r="AD26" s="1386"/>
      <c r="AE26" s="1386"/>
      <c r="AF26" s="1386"/>
      <c r="AG26" s="1386"/>
      <c r="AH26" s="1387"/>
      <c r="AI26" s="15"/>
      <c r="AJ26" s="6"/>
    </row>
    <row r="27" spans="1:36" s="13" customFormat="1" ht="36" customHeight="1" thickTop="1" x14ac:dyDescent="0.2">
      <c r="A27" s="52"/>
      <c r="B27" s="942" t="s">
        <v>478</v>
      </c>
      <c r="C27" s="496"/>
      <c r="D27" s="6"/>
      <c r="E27" s="1069" t="s">
        <v>185</v>
      </c>
      <c r="F27" s="1536" t="s">
        <v>114</v>
      </c>
      <c r="G27" s="625"/>
      <c r="H27" s="1401" t="s">
        <v>603</v>
      </c>
      <c r="I27" s="1364" t="s">
        <v>333</v>
      </c>
      <c r="J27" s="1304" t="s">
        <v>17</v>
      </c>
      <c r="K27" s="1509" t="s">
        <v>525</v>
      </c>
      <c r="L27" s="1445"/>
      <c r="M27" s="1343" t="s">
        <v>338</v>
      </c>
      <c r="N27" s="1382" t="s">
        <v>334</v>
      </c>
      <c r="O27" s="1344" t="s">
        <v>408</v>
      </c>
      <c r="P27" s="1304" t="s">
        <v>17</v>
      </c>
      <c r="Q27" s="1313" t="s">
        <v>16</v>
      </c>
      <c r="R27" s="1461"/>
      <c r="S27" s="1343" t="s">
        <v>338</v>
      </c>
      <c r="T27" s="1359" t="s">
        <v>524</v>
      </c>
      <c r="U27" s="1344" t="s">
        <v>408</v>
      </c>
      <c r="V27" s="1391" t="s">
        <v>349</v>
      </c>
      <c r="W27" s="1313" t="s">
        <v>16</v>
      </c>
      <c r="X27" s="1343" t="s">
        <v>338</v>
      </c>
      <c r="Y27" s="1307" t="s">
        <v>478</v>
      </c>
      <c r="Z27" s="1316" t="s">
        <v>408</v>
      </c>
      <c r="AA27" s="1304" t="s">
        <v>17</v>
      </c>
      <c r="AB27" s="1313" t="s">
        <v>16</v>
      </c>
      <c r="AC27" s="1347"/>
      <c r="AD27" s="1386"/>
      <c r="AE27" s="1386"/>
      <c r="AF27" s="1386"/>
      <c r="AG27" s="1386"/>
      <c r="AH27" s="1387"/>
      <c r="AI27" s="15"/>
      <c r="AJ27" s="6"/>
    </row>
    <row r="28" spans="1:36" s="13" customFormat="1" ht="36" customHeight="1" x14ac:dyDescent="0.2">
      <c r="A28" s="52"/>
      <c r="B28" s="1146" t="s">
        <v>524</v>
      </c>
      <c r="C28" s="53"/>
      <c r="D28" s="6"/>
      <c r="E28" s="1069" t="s">
        <v>186</v>
      </c>
      <c r="F28" s="1537"/>
      <c r="G28" s="625"/>
      <c r="H28" s="1401"/>
      <c r="I28" s="1365"/>
      <c r="J28" s="1305"/>
      <c r="K28" s="1510"/>
      <c r="L28" s="1446"/>
      <c r="M28" s="1343"/>
      <c r="N28" s="1382"/>
      <c r="O28" s="1345"/>
      <c r="P28" s="1305"/>
      <c r="Q28" s="1314"/>
      <c r="R28" s="1461"/>
      <c r="S28" s="1343"/>
      <c r="T28" s="1360"/>
      <c r="U28" s="1345"/>
      <c r="V28" s="1391"/>
      <c r="W28" s="1314"/>
      <c r="X28" s="1343"/>
      <c r="Y28" s="1308"/>
      <c r="Z28" s="1316"/>
      <c r="AA28" s="1305"/>
      <c r="AB28" s="1314"/>
      <c r="AC28" s="1348"/>
      <c r="AD28" s="1386"/>
      <c r="AE28" s="1386"/>
      <c r="AF28" s="1386"/>
      <c r="AG28" s="1386"/>
      <c r="AH28" s="1387"/>
      <c r="AI28" s="15"/>
      <c r="AJ28" s="6"/>
    </row>
    <row r="29" spans="1:36" s="13" customFormat="1" ht="36" customHeight="1" x14ac:dyDescent="0.2">
      <c r="A29" s="599"/>
      <c r="B29" s="945" t="s">
        <v>525</v>
      </c>
      <c r="C29" s="496"/>
      <c r="D29" s="6"/>
      <c r="E29" s="1069" t="s">
        <v>225</v>
      </c>
      <c r="F29" s="1538"/>
      <c r="G29" s="625"/>
      <c r="H29" s="1401"/>
      <c r="I29" s="1365"/>
      <c r="J29" s="1305"/>
      <c r="K29" s="1510"/>
      <c r="L29" s="1446"/>
      <c r="M29" s="1343"/>
      <c r="N29" s="1382"/>
      <c r="O29" s="1345"/>
      <c r="P29" s="1305"/>
      <c r="Q29" s="1314"/>
      <c r="R29" s="1461"/>
      <c r="S29" s="1343"/>
      <c r="T29" s="1360"/>
      <c r="U29" s="1345"/>
      <c r="V29" s="1391"/>
      <c r="W29" s="1314"/>
      <c r="X29" s="1343"/>
      <c r="Y29" s="1308"/>
      <c r="Z29" s="1316"/>
      <c r="AA29" s="1305"/>
      <c r="AB29" s="1314"/>
      <c r="AC29" s="1348"/>
      <c r="AD29" s="1386"/>
      <c r="AE29" s="1386"/>
      <c r="AF29" s="1386"/>
      <c r="AG29" s="1386"/>
      <c r="AH29" s="1387"/>
      <c r="AI29" s="15"/>
      <c r="AJ29" s="6"/>
    </row>
    <row r="30" spans="1:36" s="13" customFormat="1" ht="36" customHeight="1" thickBot="1" x14ac:dyDescent="0.25">
      <c r="A30" s="52"/>
      <c r="B30" s="54"/>
      <c r="C30" s="496"/>
      <c r="D30" s="6"/>
      <c r="E30" s="1069" t="s">
        <v>226</v>
      </c>
      <c r="F30" s="513"/>
      <c r="G30" s="625"/>
      <c r="H30" s="1401"/>
      <c r="I30" s="1366"/>
      <c r="J30" s="1306"/>
      <c r="K30" s="1511"/>
      <c r="L30" s="1447"/>
      <c r="M30" s="1343"/>
      <c r="N30" s="1382"/>
      <c r="O30" s="1346"/>
      <c r="P30" s="1306"/>
      <c r="Q30" s="1315"/>
      <c r="R30" s="1461"/>
      <c r="S30" s="1343"/>
      <c r="T30" s="1361"/>
      <c r="U30" s="1346"/>
      <c r="V30" s="1391"/>
      <c r="W30" s="1315"/>
      <c r="X30" s="1343"/>
      <c r="Y30" s="1309"/>
      <c r="Z30" s="1316"/>
      <c r="AA30" s="1306"/>
      <c r="AB30" s="1315"/>
      <c r="AC30" s="1349"/>
      <c r="AD30" s="1386"/>
      <c r="AE30" s="1386"/>
      <c r="AF30" s="1386"/>
      <c r="AG30" s="1386"/>
      <c r="AH30" s="1387"/>
      <c r="AI30" s="15"/>
      <c r="AJ30" s="6"/>
    </row>
    <row r="31" spans="1:36" s="13" customFormat="1" ht="36" customHeight="1" x14ac:dyDescent="0.2">
      <c r="A31" s="52"/>
      <c r="B31" s="54"/>
      <c r="C31" s="496"/>
      <c r="D31" s="6"/>
      <c r="E31" s="577" t="s">
        <v>211</v>
      </c>
      <c r="F31" s="578"/>
      <c r="G31" s="1342"/>
      <c r="H31" s="1520" t="s">
        <v>600</v>
      </c>
      <c r="I31" s="1521"/>
      <c r="J31" s="1521"/>
      <c r="K31" s="1521"/>
      <c r="L31" s="1521"/>
      <c r="M31" s="1521"/>
      <c r="N31" s="1334" t="s">
        <v>282</v>
      </c>
      <c r="O31" s="1335"/>
      <c r="P31" s="1335"/>
      <c r="Q31" s="1335"/>
      <c r="R31" s="1335"/>
      <c r="S31" s="1336"/>
      <c r="T31" s="1350"/>
      <c r="U31" s="1351"/>
      <c r="V31" s="1351"/>
      <c r="W31" s="1351"/>
      <c r="X31" s="1352"/>
      <c r="Y31" s="1331" t="s">
        <v>282</v>
      </c>
      <c r="Z31" s="1332"/>
      <c r="AA31" s="1332"/>
      <c r="AB31" s="1332"/>
      <c r="AC31" s="1333"/>
      <c r="AD31" s="69"/>
      <c r="AE31" s="35"/>
      <c r="AF31" s="35"/>
      <c r="AG31" s="35"/>
      <c r="AH31" s="102"/>
      <c r="AI31" s="15"/>
      <c r="AJ31" s="6"/>
    </row>
    <row r="32" spans="1:36" s="13" customFormat="1" ht="36" customHeight="1" x14ac:dyDescent="0.2">
      <c r="A32" s="52"/>
      <c r="B32" s="54"/>
      <c r="C32" s="53"/>
      <c r="D32" s="6"/>
      <c r="E32" s="577" t="s">
        <v>212</v>
      </c>
      <c r="F32" s="1340" t="s">
        <v>161</v>
      </c>
      <c r="G32" s="1342"/>
      <c r="H32" s="1520"/>
      <c r="I32" s="1521"/>
      <c r="J32" s="1521"/>
      <c r="K32" s="1521"/>
      <c r="L32" s="1521"/>
      <c r="M32" s="1521"/>
      <c r="N32" s="1334"/>
      <c r="O32" s="1335"/>
      <c r="P32" s="1335"/>
      <c r="Q32" s="1335"/>
      <c r="R32" s="1335"/>
      <c r="S32" s="1336"/>
      <c r="T32" s="1353" t="s">
        <v>115</v>
      </c>
      <c r="U32" s="1354"/>
      <c r="V32" s="1354"/>
      <c r="W32" s="1354"/>
      <c r="X32" s="1355"/>
      <c r="Y32" s="1334"/>
      <c r="Z32" s="1335"/>
      <c r="AA32" s="1335"/>
      <c r="AB32" s="1335"/>
      <c r="AC32" s="1336"/>
      <c r="AD32" s="69"/>
      <c r="AE32" s="35"/>
      <c r="AF32" s="35"/>
      <c r="AG32" s="35"/>
      <c r="AH32" s="102"/>
      <c r="AI32" s="15"/>
      <c r="AJ32" s="6"/>
    </row>
    <row r="33" spans="1:46" s="13" customFormat="1" ht="36" customHeight="1" thickBot="1" x14ac:dyDescent="0.25">
      <c r="A33" s="52"/>
      <c r="B33" s="661" t="s">
        <v>379</v>
      </c>
      <c r="C33" s="53"/>
      <c r="D33" s="6"/>
      <c r="E33" s="577" t="s">
        <v>213</v>
      </c>
      <c r="F33" s="1341"/>
      <c r="G33" s="1342"/>
      <c r="H33" s="1520"/>
      <c r="I33" s="1521"/>
      <c r="J33" s="1521"/>
      <c r="K33" s="1521"/>
      <c r="L33" s="1521"/>
      <c r="M33" s="1521"/>
      <c r="N33" s="1337"/>
      <c r="O33" s="1338"/>
      <c r="P33" s="1338"/>
      <c r="Q33" s="1338"/>
      <c r="R33" s="1338"/>
      <c r="S33" s="1339"/>
      <c r="T33" s="1353"/>
      <c r="U33" s="1354"/>
      <c r="V33" s="1354"/>
      <c r="W33" s="1354"/>
      <c r="X33" s="1355"/>
      <c r="Y33" s="1337"/>
      <c r="Z33" s="1338"/>
      <c r="AA33" s="1338"/>
      <c r="AB33" s="1338"/>
      <c r="AC33" s="1339"/>
      <c r="AD33" s="69"/>
      <c r="AE33" s="35"/>
      <c r="AF33" s="35"/>
      <c r="AG33" s="35"/>
      <c r="AH33" s="102"/>
      <c r="AI33" s="15"/>
      <c r="AJ33" s="6"/>
    </row>
    <row r="34" spans="1:46" s="13" customFormat="1" ht="36" customHeight="1" x14ac:dyDescent="0.2">
      <c r="A34" s="52"/>
      <c r="B34" s="662" t="s">
        <v>380</v>
      </c>
      <c r="C34" s="53"/>
      <c r="D34" s="6"/>
      <c r="E34" s="1069" t="s">
        <v>214</v>
      </c>
      <c r="F34" s="1341"/>
      <c r="G34" s="1539"/>
      <c r="H34" s="1520"/>
      <c r="I34" s="1521"/>
      <c r="J34" s="1521"/>
      <c r="K34" s="1521"/>
      <c r="L34" s="1521"/>
      <c r="M34" s="1521"/>
      <c r="N34" s="1483" t="s">
        <v>149</v>
      </c>
      <c r="O34" s="1524"/>
      <c r="P34" s="1524"/>
      <c r="Q34" s="1524"/>
      <c r="R34" s="1261"/>
      <c r="S34" s="1527"/>
      <c r="T34" s="1353"/>
      <c r="U34" s="1354"/>
      <c r="V34" s="1354"/>
      <c r="W34" s="1354"/>
      <c r="X34" s="1355"/>
      <c r="Y34" s="1325" t="s">
        <v>198</v>
      </c>
      <c r="Z34" s="1326"/>
      <c r="AA34" s="1326"/>
      <c r="AB34" s="1326"/>
      <c r="AC34" s="1327"/>
      <c r="AD34" s="69"/>
      <c r="AE34" s="35"/>
      <c r="AF34" s="35"/>
      <c r="AG34" s="35"/>
      <c r="AH34" s="102"/>
      <c r="AI34" s="15"/>
      <c r="AJ34" s="6"/>
    </row>
    <row r="35" spans="1:46" s="13" customFormat="1" ht="36" customHeight="1" x14ac:dyDescent="0.2">
      <c r="A35" s="52"/>
      <c r="B35" s="54"/>
      <c r="C35" s="53"/>
      <c r="D35" s="6"/>
      <c r="E35" s="1069" t="s">
        <v>215</v>
      </c>
      <c r="F35" s="514"/>
      <c r="G35" s="1539"/>
      <c r="H35" s="1520"/>
      <c r="I35" s="1521"/>
      <c r="J35" s="1521"/>
      <c r="K35" s="1521"/>
      <c r="L35" s="1521"/>
      <c r="M35" s="1521"/>
      <c r="N35" s="1484"/>
      <c r="O35" s="1525"/>
      <c r="P35" s="1525"/>
      <c r="Q35" s="1525"/>
      <c r="R35" s="1262"/>
      <c r="S35" s="1528"/>
      <c r="T35" s="1353"/>
      <c r="U35" s="1354"/>
      <c r="V35" s="1354"/>
      <c r="W35" s="1354"/>
      <c r="X35" s="1355"/>
      <c r="Y35" s="1328"/>
      <c r="Z35" s="1329"/>
      <c r="AA35" s="1329"/>
      <c r="AB35" s="1329"/>
      <c r="AC35" s="1330"/>
      <c r="AD35" s="69"/>
      <c r="AE35" s="35"/>
      <c r="AF35" s="35"/>
      <c r="AG35" s="35"/>
      <c r="AH35" s="102"/>
      <c r="AI35" s="15"/>
      <c r="AJ35" s="6"/>
    </row>
    <row r="36" spans="1:46" s="13" customFormat="1" ht="36" customHeight="1" x14ac:dyDescent="0.2">
      <c r="A36" s="599"/>
      <c r="B36" s="54"/>
      <c r="C36" s="496"/>
      <c r="D36" s="6"/>
      <c r="E36" s="1069" t="s">
        <v>216</v>
      </c>
      <c r="F36" s="514"/>
      <c r="G36" s="1539"/>
      <c r="H36" s="1520"/>
      <c r="I36" s="1521"/>
      <c r="J36" s="1521"/>
      <c r="K36" s="1521"/>
      <c r="L36" s="1521"/>
      <c r="M36" s="1521"/>
      <c r="N36" s="1484"/>
      <c r="O36" s="1525"/>
      <c r="P36" s="1525"/>
      <c r="Q36" s="1525"/>
      <c r="R36" s="1262"/>
      <c r="S36" s="1528"/>
      <c r="T36" s="1353"/>
      <c r="U36" s="1354"/>
      <c r="V36" s="1354"/>
      <c r="W36" s="1354"/>
      <c r="X36" s="1355"/>
      <c r="Y36" s="1319" t="s">
        <v>238</v>
      </c>
      <c r="Z36" s="1320"/>
      <c r="AA36" s="1320"/>
      <c r="AB36" s="1320"/>
      <c r="AC36" s="1321"/>
      <c r="AD36" s="69"/>
      <c r="AE36" s="35"/>
      <c r="AF36" s="35"/>
      <c r="AG36" s="35"/>
      <c r="AH36" s="102"/>
      <c r="AI36" s="15"/>
      <c r="AJ36" s="6"/>
    </row>
    <row r="37" spans="1:46" s="13" customFormat="1" ht="36" customHeight="1" thickBot="1" x14ac:dyDescent="0.25">
      <c r="A37" s="52"/>
      <c r="B37" s="54"/>
      <c r="C37" s="53"/>
      <c r="D37" s="6"/>
      <c r="E37" s="579" t="s">
        <v>217</v>
      </c>
      <c r="F37" s="580"/>
      <c r="G37" s="1539"/>
      <c r="H37" s="1522"/>
      <c r="I37" s="1523"/>
      <c r="J37" s="1523"/>
      <c r="K37" s="1523"/>
      <c r="L37" s="1523"/>
      <c r="M37" s="1523"/>
      <c r="N37" s="1484"/>
      <c r="O37" s="1526"/>
      <c r="P37" s="1526"/>
      <c r="Q37" s="1526"/>
      <c r="R37" s="1263"/>
      <c r="S37" s="1529"/>
      <c r="T37" s="1356"/>
      <c r="U37" s="1357"/>
      <c r="V37" s="1357"/>
      <c r="W37" s="1357"/>
      <c r="X37" s="1358"/>
      <c r="Y37" s="1322"/>
      <c r="Z37" s="1323"/>
      <c r="AA37" s="1323"/>
      <c r="AB37" s="1323"/>
      <c r="AC37" s="1324"/>
      <c r="AD37" s="69"/>
      <c r="AE37" s="35"/>
      <c r="AF37" s="35"/>
      <c r="AG37" s="35"/>
      <c r="AH37" s="102"/>
      <c r="AI37" s="15"/>
      <c r="AJ37" s="6"/>
    </row>
    <row r="38" spans="1:46" s="13" customFormat="1" ht="36" customHeight="1" x14ac:dyDescent="0.2">
      <c r="A38" s="52"/>
      <c r="B38" s="54"/>
      <c r="C38" s="496"/>
      <c r="D38" s="6"/>
      <c r="E38" s="581" t="s">
        <v>231</v>
      </c>
      <c r="F38" s="533"/>
      <c r="G38" s="1539"/>
      <c r="H38" s="1530"/>
      <c r="I38" s="1531"/>
      <c r="J38" s="1531"/>
      <c r="K38" s="1531"/>
      <c r="L38" s="1531"/>
      <c r="M38" s="1532"/>
      <c r="N38" s="582"/>
      <c r="O38" s="447"/>
      <c r="P38" s="447"/>
      <c r="Q38" s="447"/>
      <c r="R38" s="447"/>
      <c r="S38" s="447"/>
      <c r="T38" s="96"/>
      <c r="U38" s="32"/>
      <c r="V38" s="32"/>
      <c r="W38" s="32"/>
      <c r="X38" s="929"/>
      <c r="Y38" s="101"/>
      <c r="Z38" s="33"/>
      <c r="AA38" s="33"/>
      <c r="AB38" s="33"/>
      <c r="AC38" s="933"/>
      <c r="AD38" s="69"/>
      <c r="AE38" s="35"/>
      <c r="AF38" s="35"/>
      <c r="AG38" s="35"/>
      <c r="AH38" s="102"/>
      <c r="AI38" s="15"/>
      <c r="AJ38" s="6"/>
    </row>
    <row r="39" spans="1:46" s="13" customFormat="1" ht="36" customHeight="1" thickBot="1" x14ac:dyDescent="0.25">
      <c r="A39" s="52"/>
      <c r="B39" s="1268" t="s">
        <v>393</v>
      </c>
      <c r="C39" s="496"/>
      <c r="D39" s="6"/>
      <c r="E39" s="921" t="s">
        <v>232</v>
      </c>
      <c r="F39" s="533"/>
      <c r="G39" s="1540"/>
      <c r="H39" s="1533"/>
      <c r="I39" s="1534"/>
      <c r="J39" s="1534"/>
      <c r="K39" s="1534"/>
      <c r="L39" s="1534"/>
      <c r="M39" s="1535"/>
      <c r="N39" s="449"/>
      <c r="O39" s="448"/>
      <c r="P39" s="448"/>
      <c r="Q39" s="448"/>
      <c r="R39" s="448"/>
      <c r="S39" s="448"/>
      <c r="T39" s="96"/>
      <c r="U39" s="32"/>
      <c r="V39" s="32"/>
      <c r="W39" s="32"/>
      <c r="X39" s="929"/>
      <c r="Y39" s="103"/>
      <c r="Z39" s="104" t="s">
        <v>138</v>
      </c>
      <c r="AA39" s="104"/>
      <c r="AB39" s="104"/>
      <c r="AC39" s="934"/>
      <c r="AD39" s="105"/>
      <c r="AE39" s="106"/>
      <c r="AF39" s="106"/>
      <c r="AG39" s="106"/>
      <c r="AH39" s="107"/>
      <c r="AI39"/>
      <c r="AJ39"/>
    </row>
    <row r="40" spans="1:46" s="17" customFormat="1" ht="36" customHeight="1" thickBot="1" x14ac:dyDescent="0.25">
      <c r="A40" s="54"/>
      <c r="B40" s="1269"/>
      <c r="C40" s="54"/>
      <c r="D40" s="13"/>
      <c r="E40" s="922"/>
      <c r="F40" s="923"/>
      <c r="G40" s="923"/>
      <c r="H40" s="132"/>
      <c r="I40" s="132"/>
      <c r="J40" s="132"/>
      <c r="K40" s="132"/>
      <c r="L40" s="132"/>
      <c r="M40" s="132"/>
      <c r="N40" s="132"/>
      <c r="O40" s="132"/>
      <c r="P40" s="132"/>
      <c r="Q40" s="132"/>
      <c r="R40" s="132"/>
      <c r="S40" s="132"/>
      <c r="T40" s="930"/>
      <c r="U40" s="931"/>
      <c r="V40" s="931"/>
      <c r="W40" s="931"/>
      <c r="X40" s="932"/>
      <c r="Y40" s="132"/>
      <c r="Z40" s="132"/>
      <c r="AA40" s="132"/>
      <c r="AB40" s="132"/>
      <c r="AC40" s="132"/>
      <c r="AD40" s="132"/>
      <c r="AE40" s="132"/>
      <c r="AF40" s="132"/>
      <c r="AG40" s="132"/>
      <c r="AH40" s="935"/>
      <c r="AI40"/>
      <c r="AJ40"/>
    </row>
    <row r="41" spans="1:46" s="17" customFormat="1" ht="36" customHeight="1" x14ac:dyDescent="0.2">
      <c r="A41" s="54"/>
      <c r="B41" s="820" t="s">
        <v>390</v>
      </c>
      <c r="C41" s="54"/>
      <c r="D41" s="13"/>
      <c r="E41" s="924"/>
      <c r="F41" s="1317"/>
      <c r="G41" s="1317"/>
      <c r="H41" s="1317"/>
      <c r="I41" s="1317"/>
      <c r="J41" s="1317"/>
      <c r="K41" s="1317"/>
      <c r="L41" s="1317"/>
      <c r="M41" s="1317"/>
      <c r="N41" s="1317"/>
      <c r="O41" s="1317"/>
      <c r="P41" s="1317"/>
      <c r="Q41" s="1317"/>
      <c r="R41" s="1317"/>
      <c r="S41" s="1317"/>
      <c r="T41" s="1317"/>
      <c r="U41" s="1317"/>
      <c r="V41" s="1317"/>
      <c r="W41" s="1317"/>
      <c r="X41" s="1317"/>
      <c r="Y41" s="1317"/>
      <c r="Z41" s="1317"/>
      <c r="AA41" s="1317"/>
      <c r="AB41" s="1317"/>
      <c r="AC41" s="1317"/>
      <c r="AD41" s="1317"/>
      <c r="AE41" s="1317"/>
      <c r="AF41" s="1317"/>
      <c r="AG41" s="1317"/>
      <c r="AH41" s="1318"/>
      <c r="AI41"/>
      <c r="AJ41"/>
    </row>
    <row r="42" spans="1:46" s="13" customFormat="1" ht="44.25" customHeight="1" x14ac:dyDescent="0.2">
      <c r="A42" s="54"/>
      <c r="B42" s="948" t="s">
        <v>348</v>
      </c>
      <c r="C42" s="54"/>
      <c r="D42" s="368"/>
      <c r="E42" s="925"/>
      <c r="F42" s="1299" t="s">
        <v>601</v>
      </c>
      <c r="G42" s="1299"/>
      <c r="H42" s="1299"/>
      <c r="I42" s="1299"/>
      <c r="J42" s="1299"/>
      <c r="K42" s="1299"/>
      <c r="L42" s="1299"/>
      <c r="M42" s="1299"/>
      <c r="N42" s="1299"/>
      <c r="O42" s="1299"/>
      <c r="P42" s="1299"/>
      <c r="Q42" s="1299"/>
      <c r="R42" s="1299"/>
      <c r="S42" s="1299"/>
      <c r="T42" s="1299"/>
      <c r="U42" s="1299"/>
      <c r="V42" s="1299"/>
      <c r="W42" s="1299"/>
      <c r="X42" s="1299"/>
      <c r="Y42" s="1299"/>
      <c r="Z42" s="1299"/>
      <c r="AA42" s="1299"/>
      <c r="AB42" s="1299"/>
      <c r="AC42" s="1299"/>
      <c r="AD42" s="1299"/>
      <c r="AE42" s="1299"/>
      <c r="AF42" s="1299"/>
      <c r="AG42" s="1299"/>
      <c r="AH42" s="1300"/>
      <c r="AI42"/>
      <c r="AJ42"/>
      <c r="AK42" s="79"/>
    </row>
    <row r="43" spans="1:46" s="11" customFormat="1" ht="29.25" customHeight="1" thickBot="1" x14ac:dyDescent="0.25">
      <c r="A43" s="54"/>
      <c r="B43" s="54"/>
      <c r="C43" s="54"/>
      <c r="D43" s="13"/>
      <c r="E43" s="926"/>
      <c r="F43" s="927"/>
      <c r="G43" s="927"/>
      <c r="H43" s="927"/>
      <c r="I43" s="927"/>
      <c r="J43" s="927"/>
      <c r="K43" s="927"/>
      <c r="L43" s="927"/>
      <c r="M43" s="927"/>
      <c r="N43" s="927"/>
      <c r="O43" s="927"/>
      <c r="P43" s="927"/>
      <c r="Q43" s="927"/>
      <c r="R43" s="927"/>
      <c r="S43" s="927"/>
      <c r="T43" s="927"/>
      <c r="U43" s="927"/>
      <c r="V43" s="927"/>
      <c r="W43" s="927"/>
      <c r="X43" s="927"/>
      <c r="Y43" s="927"/>
      <c r="Z43" s="927"/>
      <c r="AA43" s="927"/>
      <c r="AB43" s="927"/>
      <c r="AC43" s="927"/>
      <c r="AD43" s="927"/>
      <c r="AE43" s="927"/>
      <c r="AF43" s="927"/>
      <c r="AG43" s="927"/>
      <c r="AH43" s="928"/>
      <c r="AI43"/>
      <c r="AJ43"/>
      <c r="AK43" s="10"/>
      <c r="AL43" s="10"/>
      <c r="AM43" s="10"/>
      <c r="AN43" s="10"/>
      <c r="AO43" s="10"/>
      <c r="AP43" s="10"/>
      <c r="AQ43" s="10"/>
      <c r="AR43" s="10"/>
    </row>
    <row r="44" spans="1:46" s="17" customFormat="1" ht="29.25" customHeight="1" x14ac:dyDescent="0.2">
      <c r="A44" s="52"/>
      <c r="B44" s="587" t="s">
        <v>289</v>
      </c>
      <c r="C44" s="53"/>
      <c r="D44" s="13"/>
      <c r="E44" s="1067"/>
      <c r="F44" s="1067"/>
      <c r="G44" s="1067"/>
      <c r="H44" s="1067"/>
      <c r="I44" s="1067"/>
      <c r="J44" s="1067"/>
      <c r="K44" s="1067"/>
      <c r="L44" s="1257"/>
      <c r="M44" s="1067"/>
      <c r="N44" s="1067"/>
      <c r="O44" s="1067"/>
      <c r="P44" s="1067"/>
      <c r="Q44" s="1067"/>
      <c r="R44" s="1257"/>
      <c r="S44" s="1067"/>
      <c r="T44" s="1067"/>
      <c r="U44" s="1067"/>
      <c r="V44" s="1067"/>
      <c r="W44" s="1067"/>
      <c r="X44" s="1067"/>
      <c r="Y44" s="1067"/>
      <c r="Z44" s="1067"/>
      <c r="AA44" s="1067"/>
      <c r="AB44" s="1067"/>
      <c r="AC44" s="1067"/>
      <c r="AD44" s="1067"/>
      <c r="AE44" s="1067"/>
      <c r="AF44" s="1067"/>
      <c r="AG44" s="1067"/>
      <c r="AH44" s="1067"/>
      <c r="AI44"/>
      <c r="AJ44"/>
      <c r="AK44"/>
      <c r="AL44"/>
      <c r="AM44" s="95"/>
      <c r="AN44" s="95"/>
      <c r="AO44" s="95"/>
      <c r="AP44" s="95"/>
      <c r="AQ44" s="95"/>
      <c r="AR44" s="95"/>
      <c r="AS44" s="95"/>
      <c r="AT44" s="95"/>
    </row>
    <row r="45" spans="1:46" s="17" customFormat="1" ht="29.25" customHeight="1" x14ac:dyDescent="0.2">
      <c r="A45" s="52"/>
      <c r="B45" s="588" t="s">
        <v>253</v>
      </c>
      <c r="C45" s="53"/>
      <c r="D45" s="48"/>
      <c r="E45"/>
      <c r="F45"/>
      <c r="G45"/>
      <c r="H45"/>
      <c r="I45"/>
      <c r="J45"/>
      <c r="K45"/>
      <c r="L45" s="1257"/>
      <c r="M45"/>
      <c r="N45"/>
      <c r="O45"/>
      <c r="P45"/>
      <c r="Q45"/>
      <c r="R45" s="1257"/>
      <c r="S45"/>
      <c r="T45"/>
      <c r="U45"/>
      <c r="V45"/>
      <c r="W45"/>
      <c r="X45"/>
      <c r="Y45"/>
      <c r="Z45"/>
      <c r="AA45"/>
      <c r="AB45"/>
      <c r="AC45"/>
      <c r="AD45"/>
      <c r="AE45" s="912"/>
      <c r="AF45"/>
      <c r="AG45"/>
      <c r="AH45"/>
      <c r="AI45"/>
      <c r="AJ45"/>
      <c r="AK45"/>
      <c r="AL45"/>
      <c r="AM45" s="95"/>
      <c r="AN45" s="95"/>
      <c r="AO45" s="95"/>
      <c r="AP45" s="95"/>
      <c r="AQ45" s="95"/>
      <c r="AR45" s="95"/>
      <c r="AS45" s="95"/>
      <c r="AT45" s="95"/>
    </row>
    <row r="46" spans="1:46" s="17" customFormat="1" ht="29.25" customHeight="1" x14ac:dyDescent="0.2">
      <c r="A46" s="52"/>
      <c r="B46" s="501" t="s">
        <v>240</v>
      </c>
      <c r="C46" s="500"/>
      <c r="D46" s="37"/>
      <c r="E46"/>
      <c r="F46"/>
      <c r="G46"/>
      <c r="H46"/>
      <c r="I46"/>
      <c r="J46"/>
      <c r="K46"/>
      <c r="L46" s="1257"/>
      <c r="M46"/>
      <c r="N46"/>
      <c r="O46"/>
      <c r="P46"/>
      <c r="Q46"/>
      <c r="R46" s="1257"/>
      <c r="S46"/>
      <c r="T46"/>
      <c r="U46"/>
      <c r="V46"/>
      <c r="W46"/>
      <c r="X46"/>
      <c r="Y46"/>
      <c r="Z46"/>
      <c r="AA46"/>
      <c r="AB46"/>
      <c r="AC46"/>
      <c r="AD46"/>
      <c r="AE46" s="912"/>
      <c r="AF46"/>
      <c r="AG46"/>
      <c r="AH46"/>
      <c r="AI46"/>
      <c r="AJ46"/>
      <c r="AK46"/>
      <c r="AL46"/>
      <c r="AM46" s="95"/>
      <c r="AN46" s="95"/>
      <c r="AO46" s="95"/>
      <c r="AP46" s="95"/>
      <c r="AQ46" s="95"/>
      <c r="AR46" s="95"/>
      <c r="AS46" s="95"/>
      <c r="AT46" s="95"/>
    </row>
    <row r="47" spans="1:46" s="17" customFormat="1" ht="29.25" customHeight="1" x14ac:dyDescent="0.2">
      <c r="A47" s="52"/>
      <c r="B47" s="502" t="s">
        <v>97</v>
      </c>
      <c r="C47" s="500"/>
      <c r="D47" s="37"/>
      <c r="E47"/>
      <c r="F47"/>
      <c r="G47"/>
      <c r="H47"/>
      <c r="I47"/>
      <c r="J47"/>
      <c r="K47"/>
      <c r="L47" s="1257"/>
      <c r="M47"/>
      <c r="N47"/>
      <c r="O47"/>
      <c r="P47"/>
      <c r="Q47"/>
      <c r="R47" s="1257"/>
      <c r="S47"/>
      <c r="T47"/>
      <c r="U47"/>
      <c r="V47"/>
      <c r="W47"/>
      <c r="X47"/>
      <c r="Y47"/>
      <c r="Z47"/>
      <c r="AA47"/>
      <c r="AB47"/>
      <c r="AC47"/>
      <c r="AD47"/>
      <c r="AE47" s="912"/>
      <c r="AF47"/>
      <c r="AG47"/>
      <c r="AH47"/>
      <c r="AI47"/>
      <c r="AJ47"/>
      <c r="AK47"/>
      <c r="AL47"/>
      <c r="AM47" s="95"/>
      <c r="AN47" s="95"/>
      <c r="AO47" s="95"/>
      <c r="AP47" s="95"/>
      <c r="AQ47" s="95"/>
      <c r="AR47" s="95"/>
      <c r="AS47" s="95"/>
      <c r="AT47" s="95"/>
    </row>
    <row r="48" spans="1:46" s="17" customFormat="1" ht="29.25" customHeight="1" x14ac:dyDescent="0.2">
      <c r="A48" s="52"/>
      <c r="B48" s="503" t="s">
        <v>98</v>
      </c>
      <c r="C48" s="500"/>
      <c r="D48" s="37"/>
      <c r="E48"/>
      <c r="F48"/>
      <c r="G48"/>
      <c r="H48"/>
      <c r="I48"/>
      <c r="J48"/>
      <c r="K48"/>
      <c r="L48" s="1257"/>
      <c r="M48"/>
      <c r="N48"/>
      <c r="O48"/>
      <c r="P48"/>
      <c r="Q48"/>
      <c r="R48" s="1257"/>
      <c r="S48"/>
      <c r="T48"/>
      <c r="U48"/>
      <c r="V48"/>
      <c r="W48"/>
      <c r="X48"/>
      <c r="Y48"/>
      <c r="Z48"/>
      <c r="AA48"/>
      <c r="AB48"/>
      <c r="AC48"/>
      <c r="AD48"/>
      <c r="AE48" s="912"/>
      <c r="AF48"/>
      <c r="AG48"/>
      <c r="AH48"/>
      <c r="AI48"/>
      <c r="AJ48"/>
      <c r="AK48"/>
      <c r="AL48"/>
      <c r="AM48" s="95"/>
      <c r="AN48" s="95"/>
      <c r="AO48" s="95"/>
      <c r="AP48" s="95"/>
      <c r="AQ48" s="95"/>
      <c r="AR48" s="95"/>
      <c r="AS48" s="95"/>
      <c r="AT48" s="95"/>
    </row>
    <row r="49" spans="1:46" s="17" customFormat="1" ht="29.25" customHeight="1" x14ac:dyDescent="0.2">
      <c r="A49" s="52"/>
      <c r="B49" s="946" t="s">
        <v>95</v>
      </c>
      <c r="C49" s="500"/>
      <c r="D49" s="37"/>
      <c r="E49"/>
      <c r="F49"/>
      <c r="G49"/>
      <c r="H49"/>
      <c r="I49"/>
      <c r="J49"/>
      <c r="K49"/>
      <c r="L49" s="1257"/>
      <c r="M49"/>
      <c r="N49"/>
      <c r="O49"/>
      <c r="P49"/>
      <c r="Q49"/>
      <c r="R49" s="1257"/>
      <c r="S49"/>
      <c r="T49"/>
      <c r="U49"/>
      <c r="V49"/>
      <c r="W49"/>
      <c r="X49"/>
      <c r="Y49"/>
      <c r="Z49"/>
      <c r="AA49"/>
      <c r="AB49"/>
      <c r="AC49"/>
      <c r="AD49"/>
      <c r="AE49" s="912"/>
      <c r="AF49"/>
      <c r="AG49"/>
      <c r="AH49"/>
      <c r="AI49"/>
      <c r="AJ49"/>
      <c r="AK49"/>
      <c r="AL49"/>
      <c r="AM49" s="95"/>
      <c r="AN49" s="95"/>
      <c r="AO49" s="95"/>
      <c r="AP49" s="95"/>
      <c r="AQ49" s="95"/>
      <c r="AR49" s="95"/>
      <c r="AS49" s="95"/>
      <c r="AT49" s="95"/>
    </row>
    <row r="50" spans="1:46" s="585" customFormat="1" ht="36" customHeight="1" x14ac:dyDescent="0.4">
      <c r="A50" s="52"/>
      <c r="B50" s="504" t="s">
        <v>249</v>
      </c>
      <c r="C50" s="500"/>
      <c r="D50" s="584"/>
      <c r="E50" s="583"/>
      <c r="F50" s="583"/>
      <c r="G50"/>
      <c r="H50"/>
      <c r="I50"/>
      <c r="J50"/>
      <c r="K50"/>
      <c r="L50" s="1257"/>
      <c r="M50"/>
      <c r="N50"/>
      <c r="O50"/>
      <c r="P50"/>
      <c r="Q50"/>
      <c r="R50" s="1257"/>
      <c r="S50"/>
      <c r="T50"/>
      <c r="U50"/>
      <c r="V50"/>
      <c r="W50"/>
      <c r="X50"/>
      <c r="Y50"/>
      <c r="Z50"/>
      <c r="AA50"/>
      <c r="AB50"/>
      <c r="AC50"/>
      <c r="AD50"/>
      <c r="AE50" s="912"/>
      <c r="AF50" s="583"/>
      <c r="AG50" s="583"/>
      <c r="AH50" s="583"/>
      <c r="AI50" s="583"/>
      <c r="AJ50" s="583"/>
      <c r="AR50" s="586"/>
    </row>
    <row r="51" spans="1:46" s="585" customFormat="1" ht="36" customHeight="1" x14ac:dyDescent="0.4">
      <c r="A51" s="52"/>
      <c r="B51" s="504" t="s">
        <v>250</v>
      </c>
      <c r="C51" s="500"/>
      <c r="D51" s="584"/>
      <c r="E51" s="583"/>
      <c r="F51" s="583"/>
      <c r="G51"/>
      <c r="H51"/>
      <c r="I51"/>
      <c r="J51"/>
      <c r="K51"/>
      <c r="L51" s="1257"/>
      <c r="M51"/>
      <c r="N51"/>
      <c r="O51"/>
      <c r="P51"/>
      <c r="Q51"/>
      <c r="R51" s="1257"/>
      <c r="S51"/>
      <c r="T51"/>
      <c r="U51"/>
      <c r="V51"/>
      <c r="W51"/>
      <c r="X51"/>
      <c r="Y51"/>
      <c r="Z51"/>
      <c r="AA51"/>
      <c r="AB51"/>
      <c r="AC51"/>
      <c r="AD51"/>
      <c r="AE51" s="912"/>
      <c r="AF51" s="583"/>
      <c r="AG51" s="583"/>
      <c r="AH51" s="583"/>
      <c r="AI51" s="583"/>
      <c r="AJ51" s="583"/>
      <c r="AR51" s="586"/>
    </row>
    <row r="52" spans="1:46" s="585" customFormat="1" ht="36" customHeight="1" x14ac:dyDescent="0.4">
      <c r="A52" s="52"/>
      <c r="B52" s="504" t="s">
        <v>127</v>
      </c>
      <c r="C52" s="500"/>
      <c r="D52" s="584"/>
      <c r="E52" s="583"/>
      <c r="F52" s="583"/>
      <c r="G52"/>
      <c r="H52"/>
      <c r="I52"/>
      <c r="J52"/>
      <c r="K52"/>
      <c r="L52" s="1257"/>
      <c r="M52"/>
      <c r="N52"/>
      <c r="O52"/>
      <c r="P52"/>
      <c r="Q52"/>
      <c r="R52" s="1257"/>
      <c r="S52"/>
      <c r="T52"/>
      <c r="U52"/>
      <c r="V52"/>
      <c r="W52"/>
      <c r="X52"/>
      <c r="Y52"/>
      <c r="Z52"/>
      <c r="AA52"/>
      <c r="AB52"/>
      <c r="AC52"/>
      <c r="AD52"/>
      <c r="AE52" s="912"/>
      <c r="AF52" s="583"/>
      <c r="AG52" s="583"/>
      <c r="AH52" s="583"/>
      <c r="AI52" s="583"/>
      <c r="AJ52" s="583"/>
      <c r="AR52" s="586"/>
    </row>
    <row r="53" spans="1:46" s="585" customFormat="1" ht="36" customHeight="1" x14ac:dyDescent="0.4">
      <c r="A53" s="52"/>
      <c r="B53" s="504" t="s">
        <v>255</v>
      </c>
      <c r="C53" s="500"/>
      <c r="D53" s="584"/>
      <c r="E53" s="583"/>
      <c r="F53" s="583"/>
      <c r="G53"/>
      <c r="H53"/>
      <c r="I53"/>
      <c r="J53"/>
      <c r="K53"/>
      <c r="L53" s="1257"/>
      <c r="M53"/>
      <c r="N53"/>
      <c r="O53"/>
      <c r="P53"/>
      <c r="Q53"/>
      <c r="R53" s="1257"/>
      <c r="S53"/>
      <c r="T53"/>
      <c r="U53"/>
      <c r="V53"/>
      <c r="W53"/>
      <c r="X53"/>
      <c r="Y53"/>
      <c r="Z53"/>
      <c r="AA53"/>
      <c r="AB53"/>
      <c r="AC53"/>
      <c r="AD53"/>
      <c r="AE53" s="912"/>
      <c r="AF53" s="583"/>
      <c r="AG53" s="583"/>
      <c r="AH53" s="583"/>
      <c r="AI53" s="583"/>
      <c r="AJ53" s="583"/>
      <c r="AR53" s="586"/>
    </row>
    <row r="54" spans="1:46" s="585" customFormat="1" ht="36" customHeight="1" x14ac:dyDescent="0.4">
      <c r="A54" s="52"/>
      <c r="B54" s="504" t="s">
        <v>251</v>
      </c>
      <c r="C54" s="500"/>
      <c r="D54" s="584"/>
      <c r="E54" s="583"/>
      <c r="F54" s="583"/>
      <c r="G54"/>
      <c r="H54"/>
      <c r="I54"/>
      <c r="J54"/>
      <c r="K54"/>
      <c r="L54" s="1257"/>
      <c r="M54"/>
      <c r="N54"/>
      <c r="O54"/>
      <c r="P54"/>
      <c r="Q54"/>
      <c r="R54" s="1257"/>
      <c r="S54"/>
      <c r="T54"/>
      <c r="U54"/>
      <c r="V54"/>
      <c r="W54"/>
      <c r="X54"/>
      <c r="Y54"/>
      <c r="Z54"/>
      <c r="AA54"/>
      <c r="AB54"/>
      <c r="AC54"/>
      <c r="AD54"/>
      <c r="AE54" s="912"/>
      <c r="AF54" s="583"/>
      <c r="AG54" s="583"/>
      <c r="AH54" s="583"/>
      <c r="AI54" s="583"/>
      <c r="AJ54" s="583"/>
      <c r="AR54" s="586"/>
    </row>
    <row r="55" spans="1:46" s="585" customFormat="1" ht="36" customHeight="1" x14ac:dyDescent="0.4">
      <c r="A55" s="52"/>
      <c r="B55" s="1154" t="s">
        <v>126</v>
      </c>
      <c r="C55" s="500"/>
      <c r="D55" s="584"/>
      <c r="E55" s="583"/>
      <c r="F55"/>
      <c r="G55"/>
      <c r="H55"/>
      <c r="I55"/>
      <c r="J55"/>
      <c r="K55"/>
      <c r="L55" s="1257"/>
      <c r="M55"/>
      <c r="N55"/>
      <c r="O55"/>
      <c r="P55"/>
      <c r="Q55"/>
      <c r="R55" s="1257"/>
      <c r="S55"/>
      <c r="T55"/>
      <c r="U55"/>
      <c r="V55"/>
      <c r="W55"/>
      <c r="X55"/>
      <c r="Y55"/>
      <c r="Z55"/>
      <c r="AA55"/>
      <c r="AB55"/>
      <c r="AC55"/>
      <c r="AD55"/>
      <c r="AE55" s="912"/>
      <c r="AF55" s="583"/>
      <c r="AG55" s="583"/>
      <c r="AH55" s="583"/>
      <c r="AI55" s="583"/>
      <c r="AJ55" s="583"/>
      <c r="AR55" s="586"/>
    </row>
    <row r="56" spans="1:46" s="585" customFormat="1" ht="36" customHeight="1" x14ac:dyDescent="0.4">
      <c r="A56" s="52"/>
      <c r="B56" s="504" t="s">
        <v>252</v>
      </c>
      <c r="C56" s="500"/>
      <c r="D56" s="584"/>
      <c r="E56" s="583"/>
      <c r="F56"/>
      <c r="G56"/>
      <c r="H56"/>
      <c r="I56"/>
      <c r="J56"/>
      <c r="K56"/>
      <c r="L56" s="1257"/>
      <c r="M56"/>
      <c r="N56"/>
      <c r="O56"/>
      <c r="P56"/>
      <c r="Q56"/>
      <c r="R56" s="1257"/>
      <c r="S56"/>
      <c r="T56"/>
      <c r="U56"/>
      <c r="V56"/>
      <c r="W56"/>
      <c r="X56"/>
      <c r="Y56"/>
      <c r="Z56"/>
      <c r="AA56"/>
      <c r="AB56"/>
      <c r="AC56"/>
      <c r="AD56"/>
      <c r="AE56" s="912"/>
      <c r="AF56" s="583"/>
      <c r="AG56" s="583"/>
      <c r="AH56" s="583"/>
      <c r="AI56" s="583"/>
      <c r="AJ56" s="583"/>
      <c r="AR56" s="586"/>
    </row>
    <row r="57" spans="1:46" s="585" customFormat="1" ht="36" customHeight="1" x14ac:dyDescent="0.4">
      <c r="A57" s="52"/>
      <c r="B57" s="665" t="s">
        <v>99</v>
      </c>
      <c r="C57" s="500"/>
      <c r="D57" s="584"/>
      <c r="E57" s="583"/>
      <c r="F57"/>
      <c r="G57"/>
      <c r="H57"/>
      <c r="I57"/>
      <c r="J57"/>
      <c r="K57"/>
      <c r="L57" s="1257"/>
      <c r="M57"/>
      <c r="N57"/>
      <c r="O57"/>
      <c r="P57"/>
      <c r="Q57"/>
      <c r="R57" s="1257"/>
      <c r="S57"/>
      <c r="T57"/>
      <c r="U57"/>
      <c r="V57"/>
      <c r="W57"/>
      <c r="X57"/>
      <c r="Y57"/>
      <c r="Z57"/>
      <c r="AA57"/>
      <c r="AB57"/>
      <c r="AC57"/>
      <c r="AD57"/>
      <c r="AE57" s="912"/>
      <c r="AF57" s="583"/>
      <c r="AG57" s="583"/>
      <c r="AH57" s="583"/>
      <c r="AI57" s="583"/>
      <c r="AJ57" s="583"/>
      <c r="AR57" s="586"/>
    </row>
    <row r="58" spans="1:46" ht="36" customHeight="1" x14ac:dyDescent="0.2">
      <c r="A58" s="52"/>
      <c r="B58" s="54"/>
      <c r="C58" s="500"/>
    </row>
    <row r="59" spans="1:46" ht="36" customHeight="1" x14ac:dyDescent="0.2">
      <c r="A59" s="52"/>
      <c r="B59" s="54"/>
      <c r="C59" s="500"/>
    </row>
    <row r="60" spans="1:46" ht="36" customHeight="1" x14ac:dyDescent="0.2">
      <c r="A60" s="52"/>
      <c r="B60" s="54"/>
      <c r="C60" s="53"/>
    </row>
    <row r="61" spans="1:46" ht="36" customHeight="1" x14ac:dyDescent="0.2">
      <c r="A61" s="1249"/>
      <c r="B61" s="1250" t="s">
        <v>726</v>
      </c>
      <c r="C61" s="1251"/>
    </row>
    <row r="65" s="12" customFormat="1" ht="36" customHeight="1" x14ac:dyDescent="0.2"/>
    <row r="66" s="12" customFormat="1" ht="36" customHeight="1" x14ac:dyDescent="0.2"/>
    <row r="67" s="12" customFormat="1" ht="36" customHeight="1" x14ac:dyDescent="0.2"/>
    <row r="68" s="12" customFormat="1" ht="36" customHeight="1" x14ac:dyDescent="0.2"/>
    <row r="69" s="12" customFormat="1" ht="36" customHeight="1" x14ac:dyDescent="0.2"/>
    <row r="70" s="12" customFormat="1" ht="36" customHeight="1" x14ac:dyDescent="0.2"/>
    <row r="71" s="12" customFormat="1" ht="36" customHeight="1" x14ac:dyDescent="0.2"/>
    <row r="72" s="12" customFormat="1" ht="36" customHeight="1" x14ac:dyDescent="0.2"/>
    <row r="73" s="12" customFormat="1" ht="36" customHeight="1" x14ac:dyDescent="0.2"/>
    <row r="74" s="12" customFormat="1" ht="36" customHeight="1" x14ac:dyDescent="0.2"/>
    <row r="75" s="12" customFormat="1" ht="36" customHeight="1" x14ac:dyDescent="0.2"/>
    <row r="76" s="12" customFormat="1" ht="36" customHeight="1" x14ac:dyDescent="0.2"/>
    <row r="77" s="12" customFormat="1" ht="36" customHeight="1" x14ac:dyDescent="0.2"/>
    <row r="78" s="12" customFormat="1" ht="36" customHeight="1" x14ac:dyDescent="0.2"/>
    <row r="79" s="12" customFormat="1" ht="36" customHeight="1" x14ac:dyDescent="0.2"/>
    <row r="80" s="12" customFormat="1" ht="36" customHeight="1" x14ac:dyDescent="0.2"/>
    <row r="81" s="12" customFormat="1" ht="36" customHeight="1" x14ac:dyDescent="0.2"/>
    <row r="82" s="12" customFormat="1" ht="36" customHeight="1" x14ac:dyDescent="0.2"/>
    <row r="83" s="12" customFormat="1" ht="36" customHeight="1" x14ac:dyDescent="0.2"/>
    <row r="84" s="12" customFormat="1" ht="36" customHeight="1" x14ac:dyDescent="0.2"/>
    <row r="85" s="12" customFormat="1" ht="36" customHeight="1" x14ac:dyDescent="0.2"/>
    <row r="86" s="12" customFormat="1" ht="36" customHeight="1" x14ac:dyDescent="0.2"/>
    <row r="87" s="12" customFormat="1" ht="36" customHeight="1" x14ac:dyDescent="0.2"/>
    <row r="88" s="12" customFormat="1" ht="36" customHeight="1" x14ac:dyDescent="0.2"/>
    <row r="89" s="12" customFormat="1" ht="36" customHeight="1" x14ac:dyDescent="0.2"/>
  </sheetData>
  <mergeCells count="140">
    <mergeCell ref="B39:B40"/>
    <mergeCell ref="H38:M39"/>
    <mergeCell ref="F27:F29"/>
    <mergeCell ref="J27:J30"/>
    <mergeCell ref="J22:J25"/>
    <mergeCell ref="M22:M25"/>
    <mergeCell ref="G34:G36"/>
    <mergeCell ref="G37:G39"/>
    <mergeCell ref="E22:E25"/>
    <mergeCell ref="N31:S33"/>
    <mergeCell ref="I27:I30"/>
    <mergeCell ref="K22:K25"/>
    <mergeCell ref="I22:I25"/>
    <mergeCell ref="P22:P25"/>
    <mergeCell ref="H22:H25"/>
    <mergeCell ref="H20:M21"/>
    <mergeCell ref="Q27:Q30"/>
    <mergeCell ref="K27:K30"/>
    <mergeCell ref="O22:O25"/>
    <mergeCell ref="H31:M37"/>
    <mergeCell ref="N34:N37"/>
    <mergeCell ref="P34:P37"/>
    <mergeCell ref="Q34:Q37"/>
    <mergeCell ref="S34:S37"/>
    <mergeCell ref="O34:O37"/>
    <mergeCell ref="N26:S26"/>
    <mergeCell ref="H26:M26"/>
    <mergeCell ref="H27:H30"/>
    <mergeCell ref="N22:N25"/>
    <mergeCell ref="S27:S30"/>
    <mergeCell ref="R27:R30"/>
    <mergeCell ref="R22:R25"/>
    <mergeCell ref="L22:L25"/>
    <mergeCell ref="L27:L30"/>
    <mergeCell ref="M27:M30"/>
    <mergeCell ref="Y8:AC8"/>
    <mergeCell ref="T22:T25"/>
    <mergeCell ref="U22:U25"/>
    <mergeCell ref="AB22:AB25"/>
    <mergeCell ref="Y20:AC21"/>
    <mergeCell ref="V22:V25"/>
    <mergeCell ref="O27:O30"/>
    <mergeCell ref="N20:S21"/>
    <mergeCell ref="P16:P19"/>
    <mergeCell ref="R16:R19"/>
    <mergeCell ref="B4:B6"/>
    <mergeCell ref="E2:E4"/>
    <mergeCell ref="S11:S14"/>
    <mergeCell ref="E9:E10"/>
    <mergeCell ref="N9:S10"/>
    <mergeCell ref="K12:K15"/>
    <mergeCell ref="M12:M15"/>
    <mergeCell ref="H12:H15"/>
    <mergeCell ref="H17:M19"/>
    <mergeCell ref="I12:I15"/>
    <mergeCell ref="N11:N14"/>
    <mergeCell ref="F2:AH3"/>
    <mergeCell ref="AD18:AH19"/>
    <mergeCell ref="T15:X15"/>
    <mergeCell ref="Y15:AC15"/>
    <mergeCell ref="N16:N19"/>
    <mergeCell ref="P11:P14"/>
    <mergeCell ref="F4:AB5"/>
    <mergeCell ref="T9:X10"/>
    <mergeCell ref="AC16:AC19"/>
    <mergeCell ref="F6:AB6"/>
    <mergeCell ref="N8:S8"/>
    <mergeCell ref="T8:X8"/>
    <mergeCell ref="G8:M8"/>
    <mergeCell ref="AB11:AB14"/>
    <mergeCell ref="S16:S19"/>
    <mergeCell ref="Y16:Y19"/>
    <mergeCell ref="T16:X17"/>
    <mergeCell ref="V11:V14"/>
    <mergeCell ref="AD9:AH10"/>
    <mergeCell ref="AD14:AH14"/>
    <mergeCell ref="AD15:AH15"/>
    <mergeCell ref="AD16:AH17"/>
    <mergeCell ref="H16:M16"/>
    <mergeCell ref="J12:J15"/>
    <mergeCell ref="Z11:Z14"/>
    <mergeCell ref="AA11:AA14"/>
    <mergeCell ref="U11:U14"/>
    <mergeCell ref="T18:X18"/>
    <mergeCell ref="Y11:Y14"/>
    <mergeCell ref="N15:S15"/>
    <mergeCell ref="O16:O19"/>
    <mergeCell ref="AD11:AH13"/>
    <mergeCell ref="AD8:AH8"/>
    <mergeCell ref="L12:L15"/>
    <mergeCell ref="O11:O14"/>
    <mergeCell ref="T19:X19"/>
    <mergeCell ref="AI13:AI14"/>
    <mergeCell ref="Z16:Z19"/>
    <mergeCell ref="AC11:AC14"/>
    <mergeCell ref="F9:F10"/>
    <mergeCell ref="Y9:AC10"/>
    <mergeCell ref="H9:M10"/>
    <mergeCell ref="F11:F15"/>
    <mergeCell ref="N27:N30"/>
    <mergeCell ref="S22:S25"/>
    <mergeCell ref="Z27:Z30"/>
    <mergeCell ref="AA27:AA30"/>
    <mergeCell ref="AD21:AH30"/>
    <mergeCell ref="AD20:AH20"/>
    <mergeCell ref="W22:W25"/>
    <mergeCell ref="AA22:AA25"/>
    <mergeCell ref="AC22:AC25"/>
    <mergeCell ref="Y27:Y30"/>
    <mergeCell ref="V27:V30"/>
    <mergeCell ref="T20:X21"/>
    <mergeCell ref="T11:T14"/>
    <mergeCell ref="X11:X14"/>
    <mergeCell ref="AB16:AB19"/>
    <mergeCell ref="Q11:Q14"/>
    <mergeCell ref="Q16:Q19"/>
    <mergeCell ref="F42:AH42"/>
    <mergeCell ref="Y26:AC26"/>
    <mergeCell ref="P27:P30"/>
    <mergeCell ref="Y22:Y25"/>
    <mergeCell ref="X22:X25"/>
    <mergeCell ref="W11:W14"/>
    <mergeCell ref="Z22:Z25"/>
    <mergeCell ref="F41:AH41"/>
    <mergeCell ref="Y36:AC37"/>
    <mergeCell ref="Y34:AC35"/>
    <mergeCell ref="Y31:AC33"/>
    <mergeCell ref="F32:F34"/>
    <mergeCell ref="G31:G33"/>
    <mergeCell ref="T26:X26"/>
    <mergeCell ref="X27:X30"/>
    <mergeCell ref="W27:W30"/>
    <mergeCell ref="U27:U30"/>
    <mergeCell ref="AC27:AC30"/>
    <mergeCell ref="T31:X31"/>
    <mergeCell ref="T32:X37"/>
    <mergeCell ref="AB27:AB30"/>
    <mergeCell ref="T27:T30"/>
    <mergeCell ref="AA16:AA19"/>
    <mergeCell ref="R11:R14"/>
  </mergeCells>
  <phoneticPr fontId="0" type="noConversion"/>
  <hyperlinks>
    <hyperlink ref="U22:U25" location="'REVmc Agenda'!A1" tooltip="REVmc" display="MC"/>
    <hyperlink ref="Q16:Q19" location="'TGAI Agenda'!A1" tooltip="Fast Initial Link Setup" display="FILS"/>
    <hyperlink ref="W27:W30" location="'TGAI Agenda'!A1" tooltip="Fast Initial Link Setup" display="FILS"/>
    <hyperlink ref="AB27:AB30" location="'TGAI Agenda'!A1" tooltip="Fast Initial Link Setup" display="FILS"/>
    <hyperlink ref="P11:P14" location="'TGaf Agenda'!Print_Area" display="AF"/>
    <hyperlink ref="P16:P19" location="'TGaf Agenda'!Print_Area" display="AF"/>
    <hyperlink ref="V11:V14" location="'TGaf Agenda'!Print_Area" display="AF"/>
    <hyperlink ref="Y11:Y14" location="'TGak Agenda'!A1" display="AK"/>
    <hyperlink ref="N27:N30" location="REG!A1" tooltip="Regulatory Standing Committee" display="REG"/>
    <hyperlink ref="T16:X17" location="WednesdayMidWeekPlenary" display="IEEE 802.11 WORKING GROUP"/>
    <hyperlink ref="AD11:AH13" location="FridayClosingPlenary" display="IEEE 802.11 WORKING GROUP"/>
    <hyperlink ref="AD16:AH17" location="FridayClosingPlenary" display="FridayClosingPlenary"/>
    <hyperlink ref="P22:P25" location="'TGah Agenda'!A1" display="AH"/>
    <hyperlink ref="W11:W14" location="'TGAI Agenda'!A1" tooltip="Fast Initial Link Setup" display="FILS"/>
    <hyperlink ref="AB16:AB19" location="'TGAI Agenda'!A1" tooltip="Fast Initial Link Setup" display="FILS"/>
    <hyperlink ref="K22:K25" location="'TGAI Agenda'!A1" tooltip="Fast Initial Link Setup" display="FILS"/>
    <hyperlink ref="J22:J25" location="'TGaf Agenda'!Print_Area" display="AF"/>
    <hyperlink ref="J27:J30" location="'TGah Agenda'!A1" display="AH"/>
    <hyperlink ref="X11:X14" location="'ARC SC'!A1" display="ARC"/>
    <hyperlink ref="X22:X25" location="JTC1!A1" tooltip="JTC1 Agenda" display="JTC1"/>
    <hyperlink ref="U11:U14" location="'TGac Agenda'!Print_Area" display="AC"/>
    <hyperlink ref="U27:U30" location="'REVmc Agenda'!A1" tooltip="REVmc" display="MC"/>
    <hyperlink ref="T22:T25" location="'TGaq Agenda'!A1" display="AQ"/>
    <hyperlink ref="Z11:Z14" location="'TGac Agenda'!Print_Area" display="AC"/>
    <hyperlink ref="AC22:AC25" location="JTC1!A1" tooltip="JTC1 Agenda" display="JTC1"/>
    <hyperlink ref="I27:I30" location="'TGac Agenda'!Print_Area" display="AC"/>
    <hyperlink ref="I12:I15" location="'TGac Agenda'!Print_Area" display="AC"/>
    <hyperlink ref="K12:K15" location="'TGAI Agenda'!A1" tooltip="Fast Initial Link Setup" display="FILS"/>
    <hyperlink ref="H27:H30" location="PAR!A1" tooltip="PAR Review" display="PAR"/>
    <hyperlink ref="Y16:Y19" location="PAR!A1" tooltip="PAR Review" display="PAR"/>
    <hyperlink ref="M22:M25" r:id="rId1" tooltip="Overview and Architecture" display="O&amp;A"/>
    <hyperlink ref="K27:K30" location="'TGaq Agenda'!A1" display="AQ"/>
    <hyperlink ref="N16:N19" location="PAR!A1" tooltip="PAR Review" display="PAR"/>
    <hyperlink ref="O16:O19" location="'TGac Agenda'!Print_Area" display="AC"/>
    <hyperlink ref="O22:O25" location="'REVmc Agenda'!A1" tooltip="REVmc" display="MC"/>
    <hyperlink ref="O27:O30" location="'REVmc Agenda'!A1" tooltip="REVmc" display="MC"/>
    <hyperlink ref="P27:P30" location="'TGah Agenda'!A1" display="AH"/>
    <hyperlink ref="Q27:Q30" location="'TGAI Agenda'!A1" tooltip="Fast Initial Link Setup" display="FILS"/>
    <hyperlink ref="V22:V25" location="'TGah Agenda'!A1" display="AH"/>
    <hyperlink ref="T27:T30" location="'TGak Agenda'!A1" display="AK"/>
    <hyperlink ref="AB11:AB14" location="'TGAI Agenda'!A1" tooltip="Fast Initial Link Setup" display="FILS"/>
    <hyperlink ref="AA16:AA19" location="'TGah Agenda'!A1" display="AH"/>
    <hyperlink ref="AA27:AA30" location="'TGah Agenda'!A1" display="AH"/>
    <hyperlink ref="AA22:AA25" location="'TGaf Agenda'!Print_Area" display="AF"/>
    <hyperlink ref="Z16:Z19" location="'TGac Agenda'!Print_Area" display="AC"/>
    <hyperlink ref="Z27:Z30" location="'REVmc Agenda'!A1" tooltip="REVmc" display="MC"/>
    <hyperlink ref="Z22:Z25" location="'REVmc Agenda'!A1" tooltip="REVmc" display="MC"/>
    <hyperlink ref="N22:N25" location="'TGaq Agenda'!A1" display="AQ"/>
    <hyperlink ref="I22:I25" location="'REVmc Agenda'!A1" tooltip="REVmc" display="MC"/>
    <hyperlink ref="V27:V30" location="'TGaf Agenda'!Print_Area" display="AF"/>
    <hyperlink ref="S27:S30" r:id="rId2" tooltip="IEEE 802.24 Smart Grid TAG" display="Smart Grid"/>
    <hyperlink ref="X27:X30" r:id="rId3" tooltip="IEEE 802.24 Smart Grid TAG" display="Smart Grid"/>
    <hyperlink ref="S22:S25" r:id="rId4" tooltip="OmniRAN EC SG" display="OmniRAN"/>
    <hyperlink ref="W22:W25" r:id="rId5" tooltip="OmniRAN EC SG" display="OmniRAN"/>
    <hyperlink ref="AB22:AB25" r:id="rId6" tooltip="OmniRAN EC SG" display="OmniRAN"/>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7" tooltip="Code of Ethics"/>
    <hyperlink ref="B57" location="References!A1" tooltip="802.11 WG Communication References" display="Reference"/>
    <hyperlink ref="B46" location="'802.11 Cover'!A1" tooltip="Cover Page" display="Cover"/>
    <hyperlink ref="B51" r:id="rId8" tooltip="Antitrust and Competition Policy"/>
    <hyperlink ref="B54" r:id="rId9" tooltip="IEEE-SA PatCom"/>
    <hyperlink ref="B48" r:id="rId10" tooltip="WG Officers and Contact Details"/>
    <hyperlink ref="B55" r:id="rId11" tooltip="Patent Policy"/>
    <hyperlink ref="B56" r:id="rId12" tooltip="Patent FAQ"/>
    <hyperlink ref="B50" r:id="rId13" tooltip="Affiliation FAQ"/>
    <hyperlink ref="B53" r:id="rId14" tooltip="IEEE-SA Letter of Assurance Form"/>
    <hyperlink ref="B14" location="'ARC SC'!A1" tooltip="Architecture Standing Committee Agenda" display="ARC"/>
    <hyperlink ref="B45" r:id="rId15" tooltip="Teleconference Calendar"/>
    <hyperlink ref="B44" r:id="rId16"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 ref="R16:R19" location="'TGak Agenda'!A1" display="AK"/>
    <hyperlink ref="R22:R25" location="JTC1!A1" tooltip="JTC1 Agenda" display="JTC1"/>
    <hyperlink ref="S16:S19" r:id="rId17" tooltip="OmniRAN EC SG" display="OmniRAN"/>
    <hyperlink ref="L22:L25" location="'TGak Agenda'!A1" display="AK"/>
    <hyperlink ref="AC16:AC19" r:id="rId18" tooltip="Overview and Architecture" display="O&amp;A"/>
    <hyperlink ref="M27:M30" r:id="rId19" tooltip="IEEE 802.24 Smart Grid TAG" display="Smart Grid"/>
    <hyperlink ref="AA11:AA14" location="REG!A1" tooltip="Regulatory Standing Committee" display="REG"/>
  </hyperlinks>
  <printOptions horizontalCentered="1" verticalCentered="1" gridLines="1"/>
  <pageMargins left="0.25" right="0.25" top="0.75" bottom="0.75" header="0.3" footer="0.3"/>
  <pageSetup scale="21" orientation="landscape" r:id="rId20"/>
  <headerFooter alignWithMargins="0">
    <oddFooter>&amp;L&amp;Z&amp;F  &amp;A&amp;R&amp;D  &amp;T</oddFooter>
  </headerFooter>
  <drawing r:id="rId2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9"/>
  <sheetViews>
    <sheetView zoomScale="25" zoomScaleNormal="25" workbookViewId="0">
      <selection activeCell="R57" sqref="R57"/>
    </sheetView>
  </sheetViews>
  <sheetFormatPr defaultColWidth="9.140625" defaultRowHeight="36" customHeight="1" x14ac:dyDescent="0.2"/>
  <cols>
    <col min="1" max="1" width="38.85546875" style="1257" customWidth="1"/>
    <col min="2" max="2" width="58.140625" style="1257" customWidth="1"/>
    <col min="3" max="3" width="18.140625" style="1257" hidden="1" customWidth="1"/>
    <col min="4" max="9" width="21.28515625" style="1257" customWidth="1"/>
    <col min="10" max="10" width="25.85546875" style="1257" customWidth="1"/>
    <col min="11" max="13" width="21.28515625" style="1257" customWidth="1"/>
    <col min="14" max="14" width="23.85546875" style="1257" customWidth="1"/>
    <col min="15" max="15" width="27.140625" style="1257" customWidth="1"/>
    <col min="16" max="18" width="21.28515625" style="1257" customWidth="1"/>
    <col min="19" max="19" width="24.5703125" style="1257" customWidth="1"/>
    <col min="20" max="20" width="24.7109375" style="1257" customWidth="1"/>
    <col min="21" max="22" width="21.28515625" style="1257" customWidth="1"/>
    <col min="23" max="23" width="23.85546875" style="1257" customWidth="1"/>
    <col min="24" max="24" width="24.5703125" style="1257" customWidth="1"/>
    <col min="25" max="25" width="25.140625" style="1257" customWidth="1"/>
    <col min="26" max="30" width="13.5703125" style="1257" customWidth="1"/>
    <col min="31" max="32" width="15.28515625" style="1257" customWidth="1"/>
    <col min="33" max="33" width="15.28515625" style="12" customWidth="1"/>
    <col min="34" max="39" width="15.42578125" style="12" customWidth="1"/>
    <col min="40" max="40" width="22.42578125" style="16" bestFit="1" customWidth="1"/>
    <col min="41" max="57" width="15.42578125" style="12" customWidth="1"/>
    <col min="58" max="16384" width="9.140625" style="12"/>
  </cols>
  <sheetData>
    <row r="1" spans="1:35" s="6" customFormat="1" ht="36" customHeight="1" thickBot="1" x14ac:dyDescent="0.25">
      <c r="A1" s="45"/>
      <c r="B1" s="638"/>
      <c r="AE1" s="1257"/>
      <c r="AF1" s="1257"/>
      <c r="AG1" s="14"/>
    </row>
    <row r="2" spans="1:35" s="638" customFormat="1" ht="36" customHeight="1" x14ac:dyDescent="0.2">
      <c r="A2" s="1459"/>
      <c r="B2" s="1485"/>
      <c r="C2" s="1485"/>
      <c r="D2" s="1485"/>
      <c r="E2" s="1485"/>
      <c r="F2" s="1485"/>
      <c r="G2" s="1485"/>
      <c r="H2" s="1485"/>
      <c r="I2" s="1485"/>
      <c r="J2" s="1485"/>
      <c r="K2" s="1485"/>
      <c r="L2" s="1485"/>
      <c r="M2" s="1485"/>
      <c r="N2" s="1485"/>
      <c r="O2" s="1485"/>
      <c r="P2" s="1485"/>
      <c r="Q2" s="1485"/>
      <c r="R2" s="1485"/>
      <c r="S2" s="1485"/>
      <c r="T2" s="1485"/>
      <c r="U2" s="1485"/>
      <c r="V2" s="1485"/>
      <c r="W2" s="1485"/>
      <c r="X2" s="1485"/>
      <c r="Y2" s="1485"/>
      <c r="Z2" s="1485"/>
      <c r="AA2" s="1485"/>
      <c r="AB2" s="1485"/>
      <c r="AC2" s="1485"/>
      <c r="AD2" s="1485"/>
      <c r="AE2" s="1257"/>
      <c r="AF2" s="1257"/>
      <c r="AG2" s="14"/>
      <c r="AH2" s="6"/>
    </row>
    <row r="3" spans="1:35" s="6" customFormat="1" ht="13.15" customHeight="1" x14ac:dyDescent="0.2">
      <c r="A3" s="1460"/>
      <c r="B3" s="1486"/>
      <c r="C3" s="1486"/>
      <c r="D3" s="1486"/>
      <c r="E3" s="1486"/>
      <c r="F3" s="1486"/>
      <c r="G3" s="1486"/>
      <c r="H3" s="1486"/>
      <c r="I3" s="1486"/>
      <c r="J3" s="1486"/>
      <c r="K3" s="1486"/>
      <c r="L3" s="1486"/>
      <c r="M3" s="1486"/>
      <c r="N3" s="1486"/>
      <c r="O3" s="1486"/>
      <c r="P3" s="1486"/>
      <c r="Q3" s="1486"/>
      <c r="R3" s="1486"/>
      <c r="S3" s="1486"/>
      <c r="T3" s="1486"/>
      <c r="U3" s="1486"/>
      <c r="V3" s="1486"/>
      <c r="W3" s="1486"/>
      <c r="X3" s="1486"/>
      <c r="Y3" s="1486"/>
      <c r="Z3" s="1486"/>
      <c r="AA3" s="1486"/>
      <c r="AB3" s="1486"/>
      <c r="AC3" s="1486"/>
      <c r="AD3" s="1486"/>
      <c r="AE3" s="1257"/>
      <c r="AF3" s="1257"/>
      <c r="AG3" s="14"/>
    </row>
    <row r="4" spans="1:35" s="6" customFormat="1" ht="88.5" customHeight="1" x14ac:dyDescent="0.2">
      <c r="A4" s="1460"/>
      <c r="B4" s="1496" t="str">
        <f>'802.11 Cover'!$E$5</f>
        <v>Caribe Royale,  Orlando,  Florida, US</v>
      </c>
      <c r="C4" s="1496"/>
      <c r="D4" s="1496"/>
      <c r="E4" s="1496"/>
      <c r="F4" s="1496"/>
      <c r="G4" s="1496"/>
      <c r="H4" s="1496"/>
      <c r="I4" s="1496"/>
      <c r="J4" s="1496"/>
      <c r="K4" s="1496"/>
      <c r="L4" s="1496"/>
      <c r="M4" s="1496"/>
      <c r="N4" s="1496"/>
      <c r="O4" s="1496"/>
      <c r="P4" s="1496"/>
      <c r="Q4" s="1496"/>
      <c r="R4" s="1496"/>
      <c r="S4" s="1496"/>
      <c r="T4" s="1496"/>
      <c r="U4" s="1496"/>
      <c r="V4" s="1496"/>
      <c r="W4" s="1496"/>
      <c r="X4" s="1496"/>
      <c r="Y4" s="516"/>
      <c r="Z4" s="516"/>
      <c r="AA4" s="516"/>
      <c r="AB4" s="516"/>
      <c r="AC4" s="516"/>
      <c r="AD4" s="516"/>
      <c r="AE4" s="1257"/>
      <c r="AF4" s="1257"/>
      <c r="AG4" s="14"/>
    </row>
    <row r="5" spans="1:35" s="6" customFormat="1" ht="58.5" customHeight="1" x14ac:dyDescent="0.2">
      <c r="A5" s="1259"/>
      <c r="B5" s="1497"/>
      <c r="C5" s="1497"/>
      <c r="D5" s="1497"/>
      <c r="E5" s="1497"/>
      <c r="F5" s="1497"/>
      <c r="G5" s="1497"/>
      <c r="H5" s="1497"/>
      <c r="I5" s="1497"/>
      <c r="J5" s="1497"/>
      <c r="K5" s="1497"/>
      <c r="L5" s="1497"/>
      <c r="M5" s="1497"/>
      <c r="N5" s="1497"/>
      <c r="O5" s="1497"/>
      <c r="P5" s="1497"/>
      <c r="Q5" s="1497"/>
      <c r="R5" s="1497"/>
      <c r="S5" s="1497"/>
      <c r="T5" s="1497"/>
      <c r="U5" s="1497"/>
      <c r="V5" s="1497"/>
      <c r="W5" s="1497"/>
      <c r="X5" s="1497"/>
      <c r="Y5" s="517"/>
      <c r="Z5" s="517"/>
      <c r="AA5" s="517"/>
      <c r="AB5" s="517"/>
      <c r="AC5" s="517"/>
      <c r="AD5" s="517"/>
      <c r="AE5" s="1257"/>
      <c r="AF5" s="1257"/>
      <c r="AG5" s="1258"/>
    </row>
    <row r="6" spans="1:35" s="6" customFormat="1" ht="85.5" customHeight="1" x14ac:dyDescent="0.2">
      <c r="A6" s="100"/>
      <c r="B6" s="1505" t="str">
        <f>'802.11 Cover'!$E$7</f>
        <v>March 17 - 22, 2013</v>
      </c>
      <c r="C6" s="1505"/>
      <c r="D6" s="1505"/>
      <c r="E6" s="1505"/>
      <c r="F6" s="1505"/>
      <c r="G6" s="1505"/>
      <c r="H6" s="1505"/>
      <c r="I6" s="1505"/>
      <c r="J6" s="1505"/>
      <c r="K6" s="1505"/>
      <c r="L6" s="1505"/>
      <c r="M6" s="1505"/>
      <c r="N6" s="1505"/>
      <c r="O6" s="1505"/>
      <c r="P6" s="1505"/>
      <c r="Q6" s="1505"/>
      <c r="R6" s="1505"/>
      <c r="S6" s="1505"/>
      <c r="T6" s="1505"/>
      <c r="U6" s="1505"/>
      <c r="V6" s="1505"/>
      <c r="W6" s="1505"/>
      <c r="X6" s="1505"/>
      <c r="Y6" s="512"/>
      <c r="Z6" s="512"/>
      <c r="AA6" s="512"/>
      <c r="AB6" s="512"/>
      <c r="AC6" s="512"/>
      <c r="AD6" s="512"/>
      <c r="AE6" s="1257"/>
      <c r="AF6" s="1257"/>
      <c r="AG6" s="1258"/>
    </row>
    <row r="7" spans="1:35" s="6" customFormat="1" ht="36" customHeight="1" thickBot="1" x14ac:dyDescent="0.5">
      <c r="A7" s="94"/>
      <c r="B7" s="56" t="s">
        <v>242</v>
      </c>
      <c r="C7" s="78"/>
      <c r="D7" s="78"/>
      <c r="E7" s="78"/>
      <c r="F7" s="78"/>
      <c r="G7" s="78"/>
      <c r="H7" s="78"/>
      <c r="I7" s="78"/>
      <c r="J7" s="78"/>
      <c r="K7" s="78"/>
      <c r="L7" s="78"/>
      <c r="M7" s="78"/>
      <c r="N7" s="78"/>
      <c r="O7" s="78"/>
      <c r="P7" s="78"/>
      <c r="Q7" s="78"/>
      <c r="R7" s="78"/>
      <c r="S7" s="78"/>
      <c r="T7" s="78"/>
      <c r="U7" s="78"/>
      <c r="V7" s="78"/>
      <c r="W7" s="78"/>
      <c r="X7" s="78"/>
      <c r="Y7" s="78"/>
      <c r="Z7" s="57"/>
      <c r="AA7" s="57"/>
      <c r="AB7" s="57"/>
      <c r="AC7" s="57"/>
      <c r="AD7" s="57"/>
      <c r="AE7" s="1257"/>
      <c r="AF7" s="1257"/>
      <c r="AG7" s="1258"/>
      <c r="AI7" s="374"/>
    </row>
    <row r="8" spans="1:35" s="6" customFormat="1" ht="36" customHeight="1" thickBot="1" x14ac:dyDescent="0.25">
      <c r="A8" s="572" t="s">
        <v>241</v>
      </c>
      <c r="B8" s="936" t="s">
        <v>594</v>
      </c>
      <c r="C8" s="1398" t="s">
        <v>595</v>
      </c>
      <c r="D8" s="1399"/>
      <c r="E8" s="1399"/>
      <c r="F8" s="1399"/>
      <c r="G8" s="1399"/>
      <c r="H8" s="1399"/>
      <c r="I8" s="1400"/>
      <c r="J8" s="1398" t="s">
        <v>596</v>
      </c>
      <c r="K8" s="1399"/>
      <c r="L8" s="1399"/>
      <c r="M8" s="1399"/>
      <c r="N8" s="1399"/>
      <c r="O8" s="1400"/>
      <c r="P8" s="1506" t="s">
        <v>597</v>
      </c>
      <c r="Q8" s="1507"/>
      <c r="R8" s="1507"/>
      <c r="S8" s="1507"/>
      <c r="T8" s="1508"/>
      <c r="U8" s="1506" t="s">
        <v>598</v>
      </c>
      <c r="V8" s="1507"/>
      <c r="W8" s="1507"/>
      <c r="X8" s="1507"/>
      <c r="Y8" s="1508"/>
      <c r="Z8" s="1442" t="s">
        <v>599</v>
      </c>
      <c r="AA8" s="1443"/>
      <c r="AB8" s="1443"/>
      <c r="AC8" s="1443"/>
      <c r="AD8" s="1444"/>
      <c r="AE8" s="1257"/>
      <c r="AF8" s="1258"/>
    </row>
    <row r="9" spans="1:35" s="6" customFormat="1" ht="36" customHeight="1" x14ac:dyDescent="0.5">
      <c r="A9" s="1462" t="s">
        <v>147</v>
      </c>
      <c r="B9" s="1367" t="str">
        <f>Title!$B$4</f>
        <v>R6</v>
      </c>
      <c r="C9" s="621"/>
      <c r="D9" s="1375" t="str">
        <f>$B$9</f>
        <v>R6</v>
      </c>
      <c r="E9" s="1376"/>
      <c r="F9" s="1376"/>
      <c r="G9" s="1376"/>
      <c r="H9" s="1376"/>
      <c r="I9" s="1377"/>
      <c r="J9" s="1464" t="s">
        <v>159</v>
      </c>
      <c r="K9" s="1465"/>
      <c r="L9" s="1465"/>
      <c r="M9" s="1465"/>
      <c r="N9" s="1465"/>
      <c r="O9" s="1466"/>
      <c r="P9" s="1498" t="str">
        <f>$B$9</f>
        <v>R6</v>
      </c>
      <c r="Q9" s="1499"/>
      <c r="R9" s="1499"/>
      <c r="S9" s="1499"/>
      <c r="T9" s="1500"/>
      <c r="U9" s="1369" t="str">
        <f>$B$9</f>
        <v>R6</v>
      </c>
      <c r="V9" s="1370"/>
      <c r="W9" s="1370"/>
      <c r="X9" s="1370"/>
      <c r="Y9" s="1371"/>
      <c r="Z9" s="1408" t="str">
        <f>$B$9</f>
        <v>R6</v>
      </c>
      <c r="AA9" s="1409"/>
      <c r="AB9" s="1409"/>
      <c r="AC9" s="1409"/>
      <c r="AD9" s="1410"/>
      <c r="AE9" s="1073"/>
    </row>
    <row r="10" spans="1:35" s="31" customFormat="1" ht="36" customHeight="1" thickBot="1" x14ac:dyDescent="0.55000000000000004">
      <c r="A10" s="1463"/>
      <c r="B10" s="1368"/>
      <c r="C10" s="621"/>
      <c r="D10" s="1378"/>
      <c r="E10" s="1379"/>
      <c r="F10" s="1379"/>
      <c r="G10" s="1379"/>
      <c r="H10" s="1379"/>
      <c r="I10" s="1380"/>
      <c r="J10" s="1467"/>
      <c r="K10" s="1468"/>
      <c r="L10" s="1468"/>
      <c r="M10" s="1468"/>
      <c r="N10" s="1468"/>
      <c r="O10" s="1469"/>
      <c r="P10" s="1501"/>
      <c r="Q10" s="1502"/>
      <c r="R10" s="1502"/>
      <c r="S10" s="1502"/>
      <c r="T10" s="1503"/>
      <c r="U10" s="1372"/>
      <c r="V10" s="1373"/>
      <c r="W10" s="1373"/>
      <c r="X10" s="1373"/>
      <c r="Y10" s="1374"/>
      <c r="Z10" s="1411"/>
      <c r="AA10" s="1412"/>
      <c r="AB10" s="1412"/>
      <c r="AC10" s="1412"/>
      <c r="AD10" s="1413"/>
      <c r="AE10" s="1073"/>
      <c r="AF10" s="6"/>
    </row>
    <row r="11" spans="1:35" s="13" customFormat="1" ht="36" customHeight="1" thickBot="1" x14ac:dyDescent="0.8">
      <c r="A11" s="573" t="s">
        <v>224</v>
      </c>
      <c r="B11" s="1381"/>
      <c r="C11" s="1149"/>
      <c r="D11" s="1149"/>
      <c r="E11" s="1150"/>
      <c r="F11" s="1150"/>
      <c r="G11" s="1150"/>
      <c r="H11" s="1150"/>
      <c r="I11" s="1150"/>
      <c r="J11" s="1483" t="s">
        <v>149</v>
      </c>
      <c r="K11" s="1307" t="s">
        <v>478</v>
      </c>
      <c r="L11" s="1391" t="s">
        <v>349</v>
      </c>
      <c r="M11" s="1455"/>
      <c r="N11" s="1456"/>
      <c r="O11" s="1461"/>
      <c r="P11" s="1451"/>
      <c r="Q11" s="1432" t="s">
        <v>333</v>
      </c>
      <c r="R11" s="1391" t="s">
        <v>349</v>
      </c>
      <c r="S11" s="1313" t="s">
        <v>16</v>
      </c>
      <c r="T11" s="1452" t="s">
        <v>246</v>
      </c>
      <c r="U11" s="1359" t="s">
        <v>524</v>
      </c>
      <c r="V11" s="1364" t="s">
        <v>333</v>
      </c>
      <c r="W11" s="1382" t="s">
        <v>334</v>
      </c>
      <c r="X11" s="1313" t="s">
        <v>16</v>
      </c>
      <c r="Y11" s="1347"/>
      <c r="Z11" s="1420" t="s">
        <v>234</v>
      </c>
      <c r="AA11" s="1421"/>
      <c r="AB11" s="1421"/>
      <c r="AC11" s="1421"/>
      <c r="AD11" s="1422"/>
      <c r="AE11" s="15"/>
      <c r="AF11" s="6"/>
    </row>
    <row r="12" spans="1:35" s="13" customFormat="1" ht="36" customHeight="1" thickTop="1" x14ac:dyDescent="0.75">
      <c r="A12" s="574" t="s">
        <v>223</v>
      </c>
      <c r="B12" s="1381"/>
      <c r="C12" s="1149"/>
      <c r="D12" s="1472"/>
      <c r="E12" s="1481" t="s">
        <v>333</v>
      </c>
      <c r="F12" s="1429" t="s">
        <v>349</v>
      </c>
      <c r="G12" s="1470" t="s">
        <v>16</v>
      </c>
      <c r="H12" s="1445"/>
      <c r="I12" s="1445"/>
      <c r="J12" s="1484"/>
      <c r="K12" s="1308"/>
      <c r="L12" s="1391"/>
      <c r="M12" s="1455"/>
      <c r="N12" s="1457"/>
      <c r="O12" s="1461"/>
      <c r="P12" s="1451"/>
      <c r="Q12" s="1432"/>
      <c r="R12" s="1391"/>
      <c r="S12" s="1314"/>
      <c r="T12" s="1453"/>
      <c r="U12" s="1360"/>
      <c r="V12" s="1365"/>
      <c r="W12" s="1382"/>
      <c r="X12" s="1314"/>
      <c r="Y12" s="1348"/>
      <c r="Z12" s="1439"/>
      <c r="AA12" s="1440"/>
      <c r="AB12" s="1440"/>
      <c r="AC12" s="1440"/>
      <c r="AD12" s="1441"/>
      <c r="AE12" s="15"/>
      <c r="AF12" s="6"/>
    </row>
    <row r="13" spans="1:35" s="13" customFormat="1" ht="36" customHeight="1" x14ac:dyDescent="0.75">
      <c r="A13" s="574" t="s">
        <v>221</v>
      </c>
      <c r="B13" s="1381"/>
      <c r="C13" s="1149"/>
      <c r="D13" s="1473"/>
      <c r="E13" s="1432"/>
      <c r="F13" s="1430"/>
      <c r="G13" s="1314"/>
      <c r="H13" s="1446"/>
      <c r="I13" s="1446"/>
      <c r="J13" s="1484"/>
      <c r="K13" s="1308"/>
      <c r="L13" s="1391"/>
      <c r="M13" s="1455"/>
      <c r="N13" s="1457"/>
      <c r="O13" s="1461"/>
      <c r="P13" s="1451"/>
      <c r="Q13" s="1432"/>
      <c r="R13" s="1391"/>
      <c r="S13" s="1314"/>
      <c r="T13" s="1453"/>
      <c r="U13" s="1360"/>
      <c r="V13" s="1365"/>
      <c r="W13" s="1382"/>
      <c r="X13" s="1314"/>
      <c r="Y13" s="1348"/>
      <c r="Z13" s="1439"/>
      <c r="AA13" s="1440"/>
      <c r="AB13" s="1440"/>
      <c r="AC13" s="1440"/>
      <c r="AD13" s="1441"/>
      <c r="AE13" s="1362"/>
      <c r="AF13" s="6"/>
    </row>
    <row r="14" spans="1:35" s="13" customFormat="1" ht="36" customHeight="1" thickBot="1" x14ac:dyDescent="0.8">
      <c r="A14" s="574" t="s">
        <v>222</v>
      </c>
      <c r="B14" s="1381"/>
      <c r="C14" s="1149"/>
      <c r="D14" s="1473"/>
      <c r="E14" s="1432"/>
      <c r="F14" s="1430"/>
      <c r="G14" s="1314"/>
      <c r="H14" s="1446"/>
      <c r="I14" s="1446"/>
      <c r="J14" s="1484"/>
      <c r="K14" s="1309"/>
      <c r="L14" s="1391"/>
      <c r="M14" s="1455"/>
      <c r="N14" s="1458"/>
      <c r="O14" s="1461"/>
      <c r="P14" s="1451"/>
      <c r="Q14" s="1432"/>
      <c r="R14" s="1391"/>
      <c r="S14" s="1315"/>
      <c r="T14" s="1454"/>
      <c r="U14" s="1361"/>
      <c r="V14" s="1366"/>
      <c r="W14" s="1382"/>
      <c r="X14" s="1315"/>
      <c r="Y14" s="1349"/>
      <c r="Z14" s="1414" t="s">
        <v>141</v>
      </c>
      <c r="AA14" s="1415"/>
      <c r="AB14" s="1415"/>
      <c r="AC14" s="1415"/>
      <c r="AD14" s="1416"/>
      <c r="AE14" s="1363"/>
      <c r="AF14" s="6"/>
    </row>
    <row r="15" spans="1:35" s="13" customFormat="1" ht="36" customHeight="1" thickBot="1" x14ac:dyDescent="0.25">
      <c r="A15" s="1148" t="s">
        <v>205</v>
      </c>
      <c r="B15" s="1381"/>
      <c r="C15" s="1151"/>
      <c r="D15" s="1474"/>
      <c r="E15" s="1482"/>
      <c r="F15" s="1431"/>
      <c r="G15" s="1471"/>
      <c r="H15" s="1447"/>
      <c r="I15" s="1447"/>
      <c r="J15" s="1436" t="s">
        <v>163</v>
      </c>
      <c r="K15" s="1436"/>
      <c r="L15" s="1436"/>
      <c r="M15" s="1436"/>
      <c r="N15" s="1437"/>
      <c r="O15" s="1438"/>
      <c r="P15" s="1493" t="s">
        <v>163</v>
      </c>
      <c r="Q15" s="1494"/>
      <c r="R15" s="1494"/>
      <c r="S15" s="1494"/>
      <c r="T15" s="1495"/>
      <c r="U15" s="1301" t="s">
        <v>163</v>
      </c>
      <c r="V15" s="1302"/>
      <c r="W15" s="1302"/>
      <c r="X15" s="1302"/>
      <c r="Y15" s="1303"/>
      <c r="Z15" s="1417" t="s">
        <v>163</v>
      </c>
      <c r="AA15" s="1418"/>
      <c r="AB15" s="1418"/>
      <c r="AC15" s="1418"/>
      <c r="AD15" s="1419"/>
      <c r="AE15" s="15"/>
      <c r="AF15" s="6"/>
    </row>
    <row r="16" spans="1:35" s="13" customFormat="1" ht="36" customHeight="1" thickTop="1" x14ac:dyDescent="0.2">
      <c r="A16" s="808" t="s">
        <v>204</v>
      </c>
      <c r="B16" s="514"/>
      <c r="C16" s="623"/>
      <c r="D16" s="1426" t="s">
        <v>163</v>
      </c>
      <c r="E16" s="1427"/>
      <c r="F16" s="1427"/>
      <c r="G16" s="1427"/>
      <c r="H16" s="1428"/>
      <c r="I16" s="1428"/>
      <c r="J16" s="1401" t="s">
        <v>603</v>
      </c>
      <c r="K16" s="1432" t="s">
        <v>333</v>
      </c>
      <c r="L16" s="1515" t="s">
        <v>349</v>
      </c>
      <c r="M16" s="1313" t="s">
        <v>16</v>
      </c>
      <c r="N16" s="1359" t="s">
        <v>524</v>
      </c>
      <c r="O16" s="1383" t="s">
        <v>577</v>
      </c>
      <c r="P16" s="1402" t="s">
        <v>234</v>
      </c>
      <c r="Q16" s="1403"/>
      <c r="R16" s="1403"/>
      <c r="S16" s="1403"/>
      <c r="T16" s="1404"/>
      <c r="U16" s="1401" t="s">
        <v>603</v>
      </c>
      <c r="V16" s="1364" t="s">
        <v>333</v>
      </c>
      <c r="W16" s="1304" t="s">
        <v>17</v>
      </c>
      <c r="X16" s="1313" t="s">
        <v>16</v>
      </c>
      <c r="Y16" s="1504" t="s">
        <v>604</v>
      </c>
      <c r="Z16" s="1420" t="s">
        <v>419</v>
      </c>
      <c r="AA16" s="1421"/>
      <c r="AB16" s="1421"/>
      <c r="AC16" s="1421"/>
      <c r="AD16" s="1422"/>
      <c r="AE16" s="15"/>
      <c r="AF16" s="6"/>
    </row>
    <row r="17" spans="1:32" s="13" customFormat="1" ht="36" customHeight="1" thickBot="1" x14ac:dyDescent="0.25">
      <c r="A17" s="1069" t="s">
        <v>206</v>
      </c>
      <c r="B17" s="514"/>
      <c r="C17" s="622"/>
      <c r="D17" s="1475" t="s">
        <v>609</v>
      </c>
      <c r="E17" s="1475"/>
      <c r="F17" s="1475"/>
      <c r="G17" s="1475"/>
      <c r="H17" s="1475"/>
      <c r="I17" s="1476"/>
      <c r="J17" s="1401"/>
      <c r="K17" s="1432"/>
      <c r="L17" s="1430"/>
      <c r="M17" s="1314"/>
      <c r="N17" s="1360"/>
      <c r="O17" s="1383"/>
      <c r="P17" s="1405"/>
      <c r="Q17" s="1406"/>
      <c r="R17" s="1406"/>
      <c r="S17" s="1406"/>
      <c r="T17" s="1407"/>
      <c r="U17" s="1401"/>
      <c r="V17" s="1365"/>
      <c r="W17" s="1305"/>
      <c r="X17" s="1314"/>
      <c r="Y17" s="1504"/>
      <c r="Z17" s="1423"/>
      <c r="AA17" s="1424"/>
      <c r="AB17" s="1424"/>
      <c r="AC17" s="1424"/>
      <c r="AD17" s="1425"/>
      <c r="AE17" s="15"/>
      <c r="AF17" s="6"/>
    </row>
    <row r="18" spans="1:32" s="13" customFormat="1" ht="36" customHeight="1" x14ac:dyDescent="0.2">
      <c r="A18" s="1069" t="s">
        <v>207</v>
      </c>
      <c r="B18" s="514"/>
      <c r="C18" s="622"/>
      <c r="D18" s="1477"/>
      <c r="E18" s="1477"/>
      <c r="F18" s="1477"/>
      <c r="G18" s="1477"/>
      <c r="H18" s="1477"/>
      <c r="I18" s="1478"/>
      <c r="J18" s="1401"/>
      <c r="K18" s="1432"/>
      <c r="L18" s="1430"/>
      <c r="M18" s="1314"/>
      <c r="N18" s="1360"/>
      <c r="O18" s="1383"/>
      <c r="P18" s="1433" t="s">
        <v>140</v>
      </c>
      <c r="Q18" s="1434"/>
      <c r="R18" s="1434"/>
      <c r="S18" s="1434"/>
      <c r="T18" s="1435"/>
      <c r="U18" s="1401"/>
      <c r="V18" s="1365"/>
      <c r="W18" s="1305"/>
      <c r="X18" s="1314"/>
      <c r="Y18" s="1504"/>
      <c r="Z18" s="1487" t="s">
        <v>46</v>
      </c>
      <c r="AA18" s="1488"/>
      <c r="AB18" s="1488"/>
      <c r="AC18" s="1488"/>
      <c r="AD18" s="1489"/>
      <c r="AE18" s="15"/>
      <c r="AF18" s="6"/>
    </row>
    <row r="19" spans="1:32" s="13" customFormat="1" ht="36" customHeight="1" thickBot="1" x14ac:dyDescent="0.25">
      <c r="A19" s="1069" t="s">
        <v>208</v>
      </c>
      <c r="B19" s="514"/>
      <c r="C19" s="622"/>
      <c r="D19" s="1479"/>
      <c r="E19" s="1479"/>
      <c r="F19" s="1479"/>
      <c r="G19" s="1479"/>
      <c r="H19" s="1479"/>
      <c r="I19" s="1480"/>
      <c r="J19" s="1401"/>
      <c r="K19" s="1432"/>
      <c r="L19" s="1516"/>
      <c r="M19" s="1315"/>
      <c r="N19" s="1361"/>
      <c r="O19" s="1383"/>
      <c r="P19" s="1448" t="s">
        <v>106</v>
      </c>
      <c r="Q19" s="1449"/>
      <c r="R19" s="1449"/>
      <c r="S19" s="1449"/>
      <c r="T19" s="1450"/>
      <c r="U19" s="1401"/>
      <c r="V19" s="1366"/>
      <c r="W19" s="1306"/>
      <c r="X19" s="1315"/>
      <c r="Y19" s="1504"/>
      <c r="Z19" s="1490"/>
      <c r="AA19" s="1491"/>
      <c r="AB19" s="1491"/>
      <c r="AC19" s="1491"/>
      <c r="AD19" s="1492"/>
      <c r="AE19" s="15"/>
      <c r="AF19" s="6"/>
    </row>
    <row r="20" spans="1:32" s="13" customFormat="1" ht="36" customHeight="1" thickBot="1" x14ac:dyDescent="0.65">
      <c r="A20" s="575" t="s">
        <v>228</v>
      </c>
      <c r="B20" s="514"/>
      <c r="C20" s="515"/>
      <c r="D20" s="1392" t="s">
        <v>218</v>
      </c>
      <c r="E20" s="1393"/>
      <c r="F20" s="1393"/>
      <c r="G20" s="1393"/>
      <c r="H20" s="1393"/>
      <c r="I20" s="1394"/>
      <c r="J20" s="1395" t="s">
        <v>218</v>
      </c>
      <c r="K20" s="1396"/>
      <c r="L20" s="1396"/>
      <c r="M20" s="1396"/>
      <c r="N20" s="1396"/>
      <c r="O20" s="1397"/>
      <c r="P20" s="1392" t="s">
        <v>218</v>
      </c>
      <c r="Q20" s="1393"/>
      <c r="R20" s="1393"/>
      <c r="S20" s="1393"/>
      <c r="T20" s="1394"/>
      <c r="U20" s="1395" t="s">
        <v>218</v>
      </c>
      <c r="V20" s="1396"/>
      <c r="W20" s="1396"/>
      <c r="X20" s="1396"/>
      <c r="Y20" s="1397"/>
      <c r="Z20" s="1388" t="s">
        <v>79</v>
      </c>
      <c r="AA20" s="1389"/>
      <c r="AB20" s="1389"/>
      <c r="AC20" s="1389"/>
      <c r="AD20" s="1390"/>
      <c r="AE20" s="15"/>
      <c r="AF20" s="6"/>
    </row>
    <row r="21" spans="1:32" s="13" customFormat="1" ht="36" customHeight="1" thickBot="1" x14ac:dyDescent="0.65">
      <c r="A21" s="575" t="s">
        <v>229</v>
      </c>
      <c r="B21" s="514"/>
      <c r="C21" s="515"/>
      <c r="D21" s="1395"/>
      <c r="E21" s="1396"/>
      <c r="F21" s="1396"/>
      <c r="G21" s="1396"/>
      <c r="H21" s="1396"/>
      <c r="I21" s="1397"/>
      <c r="J21" s="1512"/>
      <c r="K21" s="1513"/>
      <c r="L21" s="1513"/>
      <c r="M21" s="1513"/>
      <c r="N21" s="1513"/>
      <c r="O21" s="1514"/>
      <c r="P21" s="1395"/>
      <c r="Q21" s="1396"/>
      <c r="R21" s="1396"/>
      <c r="S21" s="1396"/>
      <c r="T21" s="1397"/>
      <c r="U21" s="1395"/>
      <c r="V21" s="1396"/>
      <c r="W21" s="1396"/>
      <c r="X21" s="1396"/>
      <c r="Y21" s="1397"/>
      <c r="Z21" s="1384" t="s">
        <v>605</v>
      </c>
      <c r="AA21" s="1384"/>
      <c r="AB21" s="1384"/>
      <c r="AC21" s="1384"/>
      <c r="AD21" s="1385"/>
      <c r="AE21" s="15"/>
      <c r="AF21" s="6"/>
    </row>
    <row r="22" spans="1:32" s="13" customFormat="1" ht="36" customHeight="1" x14ac:dyDescent="0.2">
      <c r="A22" s="1541" t="s">
        <v>209</v>
      </c>
      <c r="B22" s="513"/>
      <c r="C22" s="622"/>
      <c r="D22" s="1517" t="s">
        <v>412</v>
      </c>
      <c r="E22" s="1344" t="s">
        <v>408</v>
      </c>
      <c r="F22" s="1515" t="s">
        <v>349</v>
      </c>
      <c r="G22" s="1313" t="s">
        <v>16</v>
      </c>
      <c r="H22" s="1359" t="s">
        <v>524</v>
      </c>
      <c r="I22" s="1504" t="s">
        <v>604</v>
      </c>
      <c r="J22" s="1509" t="s">
        <v>525</v>
      </c>
      <c r="K22" s="1344" t="s">
        <v>408</v>
      </c>
      <c r="L22" s="1304" t="s">
        <v>17</v>
      </c>
      <c r="N22" s="1310" t="s">
        <v>273</v>
      </c>
      <c r="O22" s="1383" t="s">
        <v>577</v>
      </c>
      <c r="P22" s="1509" t="s">
        <v>525</v>
      </c>
      <c r="Q22" s="1344" t="s">
        <v>408</v>
      </c>
      <c r="R22" s="1304" t="s">
        <v>17</v>
      </c>
      <c r="S22" s="1383" t="s">
        <v>577</v>
      </c>
      <c r="T22" s="1310" t="s">
        <v>273</v>
      </c>
      <c r="U22" s="1307" t="s">
        <v>478</v>
      </c>
      <c r="V22" s="1316" t="s">
        <v>408</v>
      </c>
      <c r="W22" s="1382" t="s">
        <v>334</v>
      </c>
      <c r="X22" s="1383" t="s">
        <v>577</v>
      </c>
      <c r="Y22" s="1310" t="s">
        <v>273</v>
      </c>
      <c r="Z22" s="1386"/>
      <c r="AA22" s="1386"/>
      <c r="AB22" s="1386"/>
      <c r="AC22" s="1386"/>
      <c r="AD22" s="1387"/>
      <c r="AE22" s="15"/>
      <c r="AF22" s="6"/>
    </row>
    <row r="23" spans="1:32" s="13" customFormat="1" ht="36" customHeight="1" x14ac:dyDescent="0.2">
      <c r="A23" s="1542"/>
      <c r="B23" s="513"/>
      <c r="C23" s="622"/>
      <c r="D23" s="1518"/>
      <c r="E23" s="1345"/>
      <c r="F23" s="1430"/>
      <c r="G23" s="1314"/>
      <c r="H23" s="1360"/>
      <c r="I23" s="1504"/>
      <c r="J23" s="1510"/>
      <c r="K23" s="1345"/>
      <c r="L23" s="1305"/>
      <c r="N23" s="1311"/>
      <c r="O23" s="1383"/>
      <c r="P23" s="1510"/>
      <c r="Q23" s="1345"/>
      <c r="R23" s="1305"/>
      <c r="S23" s="1383"/>
      <c r="T23" s="1311"/>
      <c r="U23" s="1308"/>
      <c r="V23" s="1316"/>
      <c r="W23" s="1382"/>
      <c r="X23" s="1383"/>
      <c r="Y23" s="1311"/>
      <c r="Z23" s="1386"/>
      <c r="AA23" s="1386"/>
      <c r="AB23" s="1386"/>
      <c r="AC23" s="1386"/>
      <c r="AD23" s="1387"/>
      <c r="AE23" s="15"/>
      <c r="AF23" s="6"/>
    </row>
    <row r="24" spans="1:32" s="13" customFormat="1" ht="36" customHeight="1" x14ac:dyDescent="0.6">
      <c r="A24" s="1542"/>
      <c r="B24" s="530"/>
      <c r="C24" s="622"/>
      <c r="D24" s="1518"/>
      <c r="E24" s="1345"/>
      <c r="F24" s="1430"/>
      <c r="G24" s="1314"/>
      <c r="H24" s="1360"/>
      <c r="I24" s="1504"/>
      <c r="J24" s="1510"/>
      <c r="K24" s="1345"/>
      <c r="L24" s="1305"/>
      <c r="N24" s="1311"/>
      <c r="O24" s="1383"/>
      <c r="P24" s="1510"/>
      <c r="Q24" s="1345"/>
      <c r="R24" s="1305"/>
      <c r="S24" s="1383"/>
      <c r="T24" s="1311"/>
      <c r="U24" s="1308"/>
      <c r="V24" s="1316"/>
      <c r="W24" s="1382"/>
      <c r="X24" s="1383"/>
      <c r="Y24" s="1311"/>
      <c r="Z24" s="1386"/>
      <c r="AA24" s="1386"/>
      <c r="AB24" s="1386"/>
      <c r="AC24" s="1386"/>
      <c r="AD24" s="1387"/>
      <c r="AE24" s="15"/>
      <c r="AF24" s="6"/>
    </row>
    <row r="25" spans="1:32" s="13" customFormat="1" ht="36" customHeight="1" thickBot="1" x14ac:dyDescent="0.25">
      <c r="A25" s="1543"/>
      <c r="B25" s="531"/>
      <c r="C25" s="622"/>
      <c r="D25" s="1519"/>
      <c r="E25" s="1346"/>
      <c r="F25" s="1516"/>
      <c r="G25" s="1315"/>
      <c r="H25" s="1361"/>
      <c r="I25" s="1504"/>
      <c r="J25" s="1511"/>
      <c r="K25" s="1346"/>
      <c r="L25" s="1306"/>
      <c r="N25" s="1312"/>
      <c r="O25" s="1383"/>
      <c r="P25" s="1511"/>
      <c r="Q25" s="1346"/>
      <c r="R25" s="1306"/>
      <c r="S25" s="1383"/>
      <c r="T25" s="1312"/>
      <c r="U25" s="1309"/>
      <c r="V25" s="1316"/>
      <c r="W25" s="1382"/>
      <c r="X25" s="1383"/>
      <c r="Y25" s="1312"/>
      <c r="Z25" s="1386"/>
      <c r="AA25" s="1386"/>
      <c r="AB25" s="1386"/>
      <c r="AC25" s="1386"/>
      <c r="AD25" s="1387"/>
      <c r="AE25" s="15"/>
      <c r="AF25" s="6"/>
    </row>
    <row r="26" spans="1:32" s="13" customFormat="1" ht="36" customHeight="1" thickBot="1" x14ac:dyDescent="0.25">
      <c r="A26" s="576" t="s">
        <v>210</v>
      </c>
      <c r="B26" s="532"/>
      <c r="C26" s="624"/>
      <c r="D26" s="1493" t="s">
        <v>163</v>
      </c>
      <c r="E26" s="1494"/>
      <c r="F26" s="1494"/>
      <c r="G26" s="1494"/>
      <c r="H26" s="1494"/>
      <c r="I26" s="1495"/>
      <c r="J26" s="1301" t="s">
        <v>163</v>
      </c>
      <c r="K26" s="1302"/>
      <c r="L26" s="1302"/>
      <c r="M26" s="1302"/>
      <c r="N26" s="1302"/>
      <c r="O26" s="1303"/>
      <c r="P26" s="1301" t="s">
        <v>163</v>
      </c>
      <c r="Q26" s="1302"/>
      <c r="R26" s="1302"/>
      <c r="S26" s="1302"/>
      <c r="T26" s="1303"/>
      <c r="U26" s="1301" t="s">
        <v>163</v>
      </c>
      <c r="V26" s="1302"/>
      <c r="W26" s="1302"/>
      <c r="X26" s="1302"/>
      <c r="Y26" s="1303"/>
      <c r="Z26" s="1386"/>
      <c r="AA26" s="1386"/>
      <c r="AB26" s="1386"/>
      <c r="AC26" s="1386"/>
      <c r="AD26" s="1387"/>
      <c r="AE26" s="15"/>
      <c r="AF26" s="6"/>
    </row>
    <row r="27" spans="1:32" s="13" customFormat="1" ht="36" customHeight="1" thickTop="1" x14ac:dyDescent="0.2">
      <c r="A27" s="1069" t="s">
        <v>185</v>
      </c>
      <c r="B27" s="1536" t="s">
        <v>114</v>
      </c>
      <c r="C27" s="625"/>
      <c r="D27" s="1401" t="s">
        <v>603</v>
      </c>
      <c r="E27" s="1364" t="s">
        <v>333</v>
      </c>
      <c r="F27" s="1304" t="s">
        <v>17</v>
      </c>
      <c r="G27" s="1509" t="s">
        <v>525</v>
      </c>
      <c r="H27" s="1445"/>
      <c r="I27" s="1343" t="s">
        <v>338</v>
      </c>
      <c r="J27" s="1382" t="s">
        <v>334</v>
      </c>
      <c r="K27" s="1344" t="s">
        <v>408</v>
      </c>
      <c r="L27" s="1304" t="s">
        <v>17</v>
      </c>
      <c r="M27" s="1313" t="s">
        <v>16</v>
      </c>
      <c r="N27" s="1461"/>
      <c r="O27" s="1343" t="s">
        <v>338</v>
      </c>
      <c r="P27" s="1359" t="s">
        <v>524</v>
      </c>
      <c r="Q27" s="1344" t="s">
        <v>408</v>
      </c>
      <c r="R27" s="1382" t="s">
        <v>334</v>
      </c>
      <c r="S27" s="1313" t="s">
        <v>16</v>
      </c>
      <c r="T27" s="1343" t="s">
        <v>338</v>
      </c>
      <c r="U27" s="1307" t="s">
        <v>478</v>
      </c>
      <c r="V27" s="1316" t="s">
        <v>408</v>
      </c>
      <c r="W27" s="1304" t="s">
        <v>17</v>
      </c>
      <c r="X27" s="1313" t="s">
        <v>16</v>
      </c>
      <c r="Y27" s="1347"/>
      <c r="Z27" s="1386"/>
      <c r="AA27" s="1386"/>
      <c r="AB27" s="1386"/>
      <c r="AC27" s="1386"/>
      <c r="AD27" s="1387"/>
      <c r="AE27" s="15"/>
      <c r="AF27" s="6"/>
    </row>
    <row r="28" spans="1:32" s="13" customFormat="1" ht="36" customHeight="1" x14ac:dyDescent="0.2">
      <c r="A28" s="1069" t="s">
        <v>186</v>
      </c>
      <c r="B28" s="1537"/>
      <c r="C28" s="625"/>
      <c r="D28" s="1401"/>
      <c r="E28" s="1365"/>
      <c r="F28" s="1305"/>
      <c r="G28" s="1510"/>
      <c r="H28" s="1446"/>
      <c r="I28" s="1343"/>
      <c r="J28" s="1382"/>
      <c r="K28" s="1345"/>
      <c r="L28" s="1305"/>
      <c r="M28" s="1314"/>
      <c r="N28" s="1461"/>
      <c r="O28" s="1343"/>
      <c r="P28" s="1360"/>
      <c r="Q28" s="1345"/>
      <c r="R28" s="1382"/>
      <c r="S28" s="1314"/>
      <c r="T28" s="1343"/>
      <c r="U28" s="1308"/>
      <c r="V28" s="1316"/>
      <c r="W28" s="1305"/>
      <c r="X28" s="1314"/>
      <c r="Y28" s="1348"/>
      <c r="Z28" s="1386"/>
      <c r="AA28" s="1386"/>
      <c r="AB28" s="1386"/>
      <c r="AC28" s="1386"/>
      <c r="AD28" s="1387"/>
      <c r="AE28" s="15"/>
      <c r="AF28" s="6"/>
    </row>
    <row r="29" spans="1:32" s="13" customFormat="1" ht="36" customHeight="1" x14ac:dyDescent="0.2">
      <c r="A29" s="1069" t="s">
        <v>225</v>
      </c>
      <c r="B29" s="1538"/>
      <c r="C29" s="625"/>
      <c r="D29" s="1401"/>
      <c r="E29" s="1365"/>
      <c r="F29" s="1305"/>
      <c r="G29" s="1510"/>
      <c r="H29" s="1446"/>
      <c r="I29" s="1343"/>
      <c r="J29" s="1382"/>
      <c r="K29" s="1345"/>
      <c r="L29" s="1305"/>
      <c r="M29" s="1314"/>
      <c r="N29" s="1461"/>
      <c r="O29" s="1343"/>
      <c r="P29" s="1360"/>
      <c r="Q29" s="1345"/>
      <c r="R29" s="1382"/>
      <c r="S29" s="1314"/>
      <c r="T29" s="1343"/>
      <c r="U29" s="1308"/>
      <c r="V29" s="1316"/>
      <c r="W29" s="1305"/>
      <c r="X29" s="1314"/>
      <c r="Y29" s="1348"/>
      <c r="Z29" s="1386"/>
      <c r="AA29" s="1386"/>
      <c r="AB29" s="1386"/>
      <c r="AC29" s="1386"/>
      <c r="AD29" s="1387"/>
      <c r="AE29" s="15"/>
      <c r="AF29" s="6"/>
    </row>
    <row r="30" spans="1:32" s="13" customFormat="1" ht="36" customHeight="1" thickBot="1" x14ac:dyDescent="0.25">
      <c r="A30" s="1069" t="s">
        <v>226</v>
      </c>
      <c r="B30" s="513"/>
      <c r="C30" s="625"/>
      <c r="D30" s="1401"/>
      <c r="E30" s="1366"/>
      <c r="F30" s="1306"/>
      <c r="G30" s="1511"/>
      <c r="H30" s="1447"/>
      <c r="I30" s="1343"/>
      <c r="J30" s="1382"/>
      <c r="K30" s="1346"/>
      <c r="L30" s="1306"/>
      <c r="M30" s="1315"/>
      <c r="N30" s="1461"/>
      <c r="O30" s="1343"/>
      <c r="P30" s="1361"/>
      <c r="Q30" s="1346"/>
      <c r="R30" s="1382"/>
      <c r="S30" s="1315"/>
      <c r="T30" s="1343"/>
      <c r="U30" s="1309"/>
      <c r="V30" s="1316"/>
      <c r="W30" s="1306"/>
      <c r="X30" s="1315"/>
      <c r="Y30" s="1349"/>
      <c r="Z30" s="1386"/>
      <c r="AA30" s="1386"/>
      <c r="AB30" s="1386"/>
      <c r="AC30" s="1386"/>
      <c r="AD30" s="1387"/>
      <c r="AE30" s="15"/>
      <c r="AF30" s="6"/>
    </row>
    <row r="31" spans="1:32" s="13" customFormat="1" ht="36" customHeight="1" x14ac:dyDescent="0.2">
      <c r="A31" s="577" t="s">
        <v>211</v>
      </c>
      <c r="B31" s="578"/>
      <c r="C31" s="1342"/>
      <c r="D31" s="1520" t="s">
        <v>600</v>
      </c>
      <c r="E31" s="1521"/>
      <c r="F31" s="1521"/>
      <c r="G31" s="1521"/>
      <c r="H31" s="1521"/>
      <c r="I31" s="1521"/>
      <c r="J31" s="1334" t="s">
        <v>282</v>
      </c>
      <c r="K31" s="1335"/>
      <c r="L31" s="1335"/>
      <c r="M31" s="1335"/>
      <c r="N31" s="1335"/>
      <c r="O31" s="1336"/>
      <c r="P31" s="1350"/>
      <c r="Q31" s="1351"/>
      <c r="R31" s="1351"/>
      <c r="S31" s="1351"/>
      <c r="T31" s="1352"/>
      <c r="U31" s="1331" t="s">
        <v>282</v>
      </c>
      <c r="V31" s="1332"/>
      <c r="W31" s="1332"/>
      <c r="X31" s="1332"/>
      <c r="Y31" s="1333"/>
      <c r="Z31" s="69"/>
      <c r="AA31" s="35"/>
      <c r="AB31" s="35"/>
      <c r="AC31" s="35"/>
      <c r="AD31" s="102"/>
      <c r="AE31" s="15"/>
      <c r="AF31" s="6"/>
    </row>
    <row r="32" spans="1:32" s="13" customFormat="1" ht="36" customHeight="1" x14ac:dyDescent="0.2">
      <c r="A32" s="577" t="s">
        <v>212</v>
      </c>
      <c r="B32" s="1340" t="s">
        <v>161</v>
      </c>
      <c r="C32" s="1342"/>
      <c r="D32" s="1520"/>
      <c r="E32" s="1521"/>
      <c r="F32" s="1521"/>
      <c r="G32" s="1521"/>
      <c r="H32" s="1521"/>
      <c r="I32" s="1521"/>
      <c r="J32" s="1334"/>
      <c r="K32" s="1335"/>
      <c r="L32" s="1335"/>
      <c r="M32" s="1335"/>
      <c r="N32" s="1335"/>
      <c r="O32" s="1336"/>
      <c r="P32" s="1353" t="s">
        <v>115</v>
      </c>
      <c r="Q32" s="1354"/>
      <c r="R32" s="1354"/>
      <c r="S32" s="1354"/>
      <c r="T32" s="1355"/>
      <c r="U32" s="1334"/>
      <c r="V32" s="1335"/>
      <c r="W32" s="1335"/>
      <c r="X32" s="1335"/>
      <c r="Y32" s="1336"/>
      <c r="Z32" s="69"/>
      <c r="AA32" s="35"/>
      <c r="AB32" s="35"/>
      <c r="AC32" s="35"/>
      <c r="AD32" s="102"/>
      <c r="AE32" s="15"/>
      <c r="AF32" s="6"/>
    </row>
    <row r="33" spans="1:42" s="13" customFormat="1" ht="36" customHeight="1" thickBot="1" x14ac:dyDescent="0.25">
      <c r="A33" s="577" t="s">
        <v>213</v>
      </c>
      <c r="B33" s="1341"/>
      <c r="C33" s="1342"/>
      <c r="D33" s="1520"/>
      <c r="E33" s="1521"/>
      <c r="F33" s="1521"/>
      <c r="G33" s="1521"/>
      <c r="H33" s="1521"/>
      <c r="I33" s="1521"/>
      <c r="J33" s="1337"/>
      <c r="K33" s="1338"/>
      <c r="L33" s="1338"/>
      <c r="M33" s="1338"/>
      <c r="N33" s="1338"/>
      <c r="O33" s="1339"/>
      <c r="P33" s="1353"/>
      <c r="Q33" s="1354"/>
      <c r="R33" s="1354"/>
      <c r="S33" s="1354"/>
      <c r="T33" s="1355"/>
      <c r="U33" s="1337"/>
      <c r="V33" s="1338"/>
      <c r="W33" s="1338"/>
      <c r="X33" s="1338"/>
      <c r="Y33" s="1339"/>
      <c r="Z33" s="69"/>
      <c r="AA33" s="35"/>
      <c r="AB33" s="35"/>
      <c r="AC33" s="35"/>
      <c r="AD33" s="102"/>
      <c r="AE33" s="15"/>
      <c r="AF33" s="6"/>
    </row>
    <row r="34" spans="1:42" s="13" customFormat="1" ht="36" customHeight="1" x14ac:dyDescent="0.2">
      <c r="A34" s="1069" t="s">
        <v>214</v>
      </c>
      <c r="B34" s="1341"/>
      <c r="C34" s="1539"/>
      <c r="D34" s="1520"/>
      <c r="E34" s="1521"/>
      <c r="F34" s="1521"/>
      <c r="G34" s="1521"/>
      <c r="H34" s="1521"/>
      <c r="I34" s="1521"/>
      <c r="J34" s="1483" t="s">
        <v>149</v>
      </c>
      <c r="K34" s="1524"/>
      <c r="L34" s="1524"/>
      <c r="M34" s="1524"/>
      <c r="N34" s="1261"/>
      <c r="O34" s="1527"/>
      <c r="P34" s="1353"/>
      <c r="Q34" s="1354"/>
      <c r="R34" s="1354"/>
      <c r="S34" s="1354"/>
      <c r="T34" s="1355"/>
      <c r="U34" s="1325" t="s">
        <v>198</v>
      </c>
      <c r="V34" s="1326"/>
      <c r="W34" s="1326"/>
      <c r="X34" s="1326"/>
      <c r="Y34" s="1327"/>
      <c r="Z34" s="69"/>
      <c r="AA34" s="35"/>
      <c r="AB34" s="35"/>
      <c r="AC34" s="35"/>
      <c r="AD34" s="102"/>
      <c r="AE34" s="15"/>
      <c r="AF34" s="6"/>
    </row>
    <row r="35" spans="1:42" s="13" customFormat="1" ht="36" customHeight="1" x14ac:dyDescent="0.2">
      <c r="A35" s="1069" t="s">
        <v>215</v>
      </c>
      <c r="B35" s="514"/>
      <c r="C35" s="1539"/>
      <c r="D35" s="1520"/>
      <c r="E35" s="1521"/>
      <c r="F35" s="1521"/>
      <c r="G35" s="1521"/>
      <c r="H35" s="1521"/>
      <c r="I35" s="1521"/>
      <c r="J35" s="1484"/>
      <c r="K35" s="1525"/>
      <c r="L35" s="1525"/>
      <c r="M35" s="1525"/>
      <c r="N35" s="1262"/>
      <c r="O35" s="1528"/>
      <c r="P35" s="1353"/>
      <c r="Q35" s="1354"/>
      <c r="R35" s="1354"/>
      <c r="S35" s="1354"/>
      <c r="T35" s="1355"/>
      <c r="U35" s="1328"/>
      <c r="V35" s="1329"/>
      <c r="W35" s="1329"/>
      <c r="X35" s="1329"/>
      <c r="Y35" s="1330"/>
      <c r="Z35" s="69"/>
      <c r="AA35" s="35"/>
      <c r="AB35" s="35"/>
      <c r="AC35" s="35"/>
      <c r="AD35" s="102"/>
      <c r="AE35" s="15"/>
      <c r="AF35" s="6"/>
    </row>
    <row r="36" spans="1:42" s="13" customFormat="1" ht="36" customHeight="1" x14ac:dyDescent="0.2">
      <c r="A36" s="1069" t="s">
        <v>216</v>
      </c>
      <c r="B36" s="514"/>
      <c r="C36" s="1539"/>
      <c r="D36" s="1520"/>
      <c r="E36" s="1521"/>
      <c r="F36" s="1521"/>
      <c r="G36" s="1521"/>
      <c r="H36" s="1521"/>
      <c r="I36" s="1521"/>
      <c r="J36" s="1484"/>
      <c r="K36" s="1525"/>
      <c r="L36" s="1525"/>
      <c r="M36" s="1525"/>
      <c r="N36" s="1262"/>
      <c r="O36" s="1528"/>
      <c r="P36" s="1353"/>
      <c r="Q36" s="1354"/>
      <c r="R36" s="1354"/>
      <c r="S36" s="1354"/>
      <c r="T36" s="1355"/>
      <c r="U36" s="1319" t="s">
        <v>238</v>
      </c>
      <c r="V36" s="1320"/>
      <c r="W36" s="1320"/>
      <c r="X36" s="1320"/>
      <c r="Y36" s="1321"/>
      <c r="Z36" s="69"/>
      <c r="AA36" s="35"/>
      <c r="AB36" s="35"/>
      <c r="AC36" s="35"/>
      <c r="AD36" s="102"/>
      <c r="AE36" s="15"/>
      <c r="AF36" s="6"/>
    </row>
    <row r="37" spans="1:42" s="13" customFormat="1" ht="36" customHeight="1" thickBot="1" x14ac:dyDescent="0.25">
      <c r="A37" s="579" t="s">
        <v>217</v>
      </c>
      <c r="B37" s="580"/>
      <c r="C37" s="1539"/>
      <c r="D37" s="1522"/>
      <c r="E37" s="1523"/>
      <c r="F37" s="1523"/>
      <c r="G37" s="1523"/>
      <c r="H37" s="1523"/>
      <c r="I37" s="1523"/>
      <c r="J37" s="1484"/>
      <c r="K37" s="1526"/>
      <c r="L37" s="1526"/>
      <c r="M37" s="1526"/>
      <c r="N37" s="1263"/>
      <c r="O37" s="1529"/>
      <c r="P37" s="1356"/>
      <c r="Q37" s="1357"/>
      <c r="R37" s="1357"/>
      <c r="S37" s="1357"/>
      <c r="T37" s="1358"/>
      <c r="U37" s="1322"/>
      <c r="V37" s="1323"/>
      <c r="W37" s="1323"/>
      <c r="X37" s="1323"/>
      <c r="Y37" s="1324"/>
      <c r="Z37" s="69"/>
      <c r="AA37" s="35"/>
      <c r="AB37" s="35"/>
      <c r="AC37" s="35"/>
      <c r="AD37" s="102"/>
      <c r="AE37" s="15"/>
      <c r="AF37" s="6"/>
    </row>
    <row r="38" spans="1:42" s="13" customFormat="1" ht="36" customHeight="1" x14ac:dyDescent="0.2">
      <c r="A38" s="581" t="s">
        <v>231</v>
      </c>
      <c r="B38" s="533"/>
      <c r="C38" s="1539"/>
      <c r="D38" s="1530"/>
      <c r="E38" s="1531"/>
      <c r="F38" s="1531"/>
      <c r="G38" s="1531"/>
      <c r="H38" s="1531"/>
      <c r="I38" s="1532"/>
      <c r="J38" s="582"/>
      <c r="K38" s="447"/>
      <c r="L38" s="447"/>
      <c r="M38" s="447"/>
      <c r="N38" s="447"/>
      <c r="O38" s="447"/>
      <c r="P38" s="96"/>
      <c r="Q38" s="32"/>
      <c r="R38" s="32"/>
      <c r="S38" s="32"/>
      <c r="T38" s="929"/>
      <c r="U38" s="101"/>
      <c r="V38" s="33"/>
      <c r="W38" s="33"/>
      <c r="X38" s="33"/>
      <c r="Y38" s="933"/>
      <c r="Z38" s="69"/>
      <c r="AA38" s="35"/>
      <c r="AB38" s="35"/>
      <c r="AC38" s="35"/>
      <c r="AD38" s="102"/>
      <c r="AE38" s="15"/>
      <c r="AF38" s="6"/>
    </row>
    <row r="39" spans="1:42" s="13" customFormat="1" ht="36" customHeight="1" thickBot="1" x14ac:dyDescent="0.25">
      <c r="A39" s="921" t="s">
        <v>232</v>
      </c>
      <c r="B39" s="533"/>
      <c r="C39" s="1540"/>
      <c r="D39" s="1533"/>
      <c r="E39" s="1534"/>
      <c r="F39" s="1534"/>
      <c r="G39" s="1534"/>
      <c r="H39" s="1534"/>
      <c r="I39" s="1535"/>
      <c r="J39" s="449"/>
      <c r="K39" s="448"/>
      <c r="L39" s="448"/>
      <c r="M39" s="448"/>
      <c r="N39" s="448"/>
      <c r="O39" s="448"/>
      <c r="P39" s="96"/>
      <c r="Q39" s="32"/>
      <c r="R39" s="32"/>
      <c r="S39" s="32"/>
      <c r="T39" s="929"/>
      <c r="U39" s="103"/>
      <c r="V39" s="104" t="s">
        <v>138</v>
      </c>
      <c r="W39" s="104"/>
      <c r="X39" s="104"/>
      <c r="Y39" s="934"/>
      <c r="Z39" s="105"/>
      <c r="AA39" s="106"/>
      <c r="AB39" s="106"/>
      <c r="AC39" s="106"/>
      <c r="AD39" s="107"/>
      <c r="AE39" s="1257"/>
      <c r="AF39" s="1257"/>
    </row>
    <row r="40" spans="1:42" s="17" customFormat="1" ht="36" customHeight="1" thickBot="1" x14ac:dyDescent="0.25">
      <c r="A40" s="922"/>
      <c r="B40" s="923"/>
      <c r="C40" s="923"/>
      <c r="D40" s="132"/>
      <c r="E40" s="132"/>
      <c r="F40" s="132"/>
      <c r="G40" s="132"/>
      <c r="H40" s="132"/>
      <c r="I40" s="132"/>
      <c r="J40" s="132"/>
      <c r="K40" s="132"/>
      <c r="L40" s="132"/>
      <c r="M40" s="132"/>
      <c r="N40" s="132"/>
      <c r="O40" s="132"/>
      <c r="P40" s="930"/>
      <c r="Q40" s="931"/>
      <c r="R40" s="931"/>
      <c r="S40" s="931"/>
      <c r="T40" s="932"/>
      <c r="U40" s="132"/>
      <c r="V40" s="132"/>
      <c r="W40" s="132"/>
      <c r="X40" s="132"/>
      <c r="Y40" s="132"/>
      <c r="Z40" s="132"/>
      <c r="AA40" s="132"/>
      <c r="AB40" s="132"/>
      <c r="AC40" s="132"/>
      <c r="AD40" s="935"/>
      <c r="AE40" s="1257"/>
      <c r="AF40" s="1257"/>
    </row>
    <row r="41" spans="1:42" s="17" customFormat="1" ht="36" customHeight="1" x14ac:dyDescent="0.2">
      <c r="A41" s="924"/>
      <c r="B41" s="1317"/>
      <c r="C41" s="1317"/>
      <c r="D41" s="1317"/>
      <c r="E41" s="1317"/>
      <c r="F41" s="1317"/>
      <c r="G41" s="1317"/>
      <c r="H41" s="1317"/>
      <c r="I41" s="1317"/>
      <c r="J41" s="1317"/>
      <c r="K41" s="1317"/>
      <c r="L41" s="1317"/>
      <c r="M41" s="1317"/>
      <c r="N41" s="1317"/>
      <c r="O41" s="1317"/>
      <c r="P41" s="1317"/>
      <c r="Q41" s="1317"/>
      <c r="R41" s="1317"/>
      <c r="S41" s="1317"/>
      <c r="T41" s="1317"/>
      <c r="U41" s="1317"/>
      <c r="V41" s="1317"/>
      <c r="W41" s="1317"/>
      <c r="X41" s="1317"/>
      <c r="Y41" s="1317"/>
      <c r="Z41" s="1317"/>
      <c r="AA41" s="1317"/>
      <c r="AB41" s="1317"/>
      <c r="AC41" s="1317"/>
      <c r="AD41" s="1318"/>
      <c r="AE41" s="1257"/>
      <c r="AF41" s="1257"/>
    </row>
    <row r="42" spans="1:42" s="13" customFormat="1" ht="44.25" customHeight="1" x14ac:dyDescent="0.2">
      <c r="A42" s="925"/>
      <c r="B42" s="1299" t="s">
        <v>601</v>
      </c>
      <c r="C42" s="1299"/>
      <c r="D42" s="1299"/>
      <c r="E42" s="1299"/>
      <c r="F42" s="1299"/>
      <c r="G42" s="1299"/>
      <c r="H42" s="1299"/>
      <c r="I42" s="1299"/>
      <c r="J42" s="1299"/>
      <c r="K42" s="1299"/>
      <c r="L42" s="1299"/>
      <c r="M42" s="1299"/>
      <c r="N42" s="1299"/>
      <c r="O42" s="1299"/>
      <c r="P42" s="1299"/>
      <c r="Q42" s="1299"/>
      <c r="R42" s="1299"/>
      <c r="S42" s="1299"/>
      <c r="T42" s="1299"/>
      <c r="U42" s="1299"/>
      <c r="V42" s="1299"/>
      <c r="W42" s="1299"/>
      <c r="X42" s="1299"/>
      <c r="Y42" s="1299"/>
      <c r="Z42" s="1299"/>
      <c r="AA42" s="1299"/>
      <c r="AB42" s="1299"/>
      <c r="AC42" s="1299"/>
      <c r="AD42" s="1300"/>
      <c r="AE42" s="1257"/>
      <c r="AF42" s="1257"/>
      <c r="AG42" s="79"/>
    </row>
    <row r="43" spans="1:42" s="11" customFormat="1" ht="29.25" customHeight="1" x14ac:dyDescent="0.2">
      <c r="A43" s="926"/>
      <c r="B43" s="927"/>
      <c r="C43" s="927"/>
      <c r="D43" s="927"/>
      <c r="E43" s="927"/>
      <c r="F43" s="927"/>
      <c r="G43" s="927"/>
      <c r="H43" s="927"/>
      <c r="I43" s="927"/>
      <c r="J43" s="927"/>
      <c r="K43" s="927"/>
      <c r="L43" s="927"/>
      <c r="M43" s="927"/>
      <c r="N43" s="927"/>
      <c r="O43" s="927"/>
      <c r="P43" s="927"/>
      <c r="Q43" s="927"/>
      <c r="R43" s="927"/>
      <c r="S43" s="927"/>
      <c r="T43" s="927"/>
      <c r="U43" s="927"/>
      <c r="V43" s="927"/>
      <c r="W43" s="927"/>
      <c r="X43" s="927"/>
      <c r="Y43" s="927"/>
      <c r="Z43" s="927"/>
      <c r="AA43" s="927"/>
      <c r="AB43" s="927"/>
      <c r="AC43" s="927"/>
      <c r="AD43" s="928"/>
      <c r="AE43" s="1257"/>
      <c r="AF43" s="1257"/>
      <c r="AG43" s="10"/>
      <c r="AH43" s="10"/>
      <c r="AI43" s="10"/>
      <c r="AJ43" s="10"/>
      <c r="AK43" s="10"/>
      <c r="AL43" s="10"/>
      <c r="AM43" s="10"/>
      <c r="AN43" s="10"/>
    </row>
    <row r="44" spans="1:42" s="17" customFormat="1" ht="29.25" customHeight="1" x14ac:dyDescent="0.2">
      <c r="A44" s="1257"/>
      <c r="B44" s="1257"/>
      <c r="C44" s="1257"/>
      <c r="D44" s="1257"/>
      <c r="E44" s="1257"/>
      <c r="F44" s="1257"/>
      <c r="G44" s="1257"/>
      <c r="H44" s="1257"/>
      <c r="I44" s="1257"/>
      <c r="J44" s="1257"/>
      <c r="K44" s="1257"/>
      <c r="L44" s="1257"/>
      <c r="M44" s="1257"/>
      <c r="N44" s="1257"/>
      <c r="O44" s="1257"/>
      <c r="P44" s="1257"/>
      <c r="Q44" s="1257"/>
      <c r="R44" s="1257"/>
      <c r="S44" s="1257"/>
      <c r="T44" s="1257"/>
      <c r="U44" s="1257"/>
      <c r="V44" s="1257"/>
      <c r="W44" s="1257"/>
      <c r="X44" s="1257"/>
      <c r="Y44" s="1257"/>
      <c r="Z44" s="1257"/>
      <c r="AA44" s="1257"/>
      <c r="AB44" s="1257"/>
      <c r="AC44" s="1257"/>
      <c r="AD44" s="1257"/>
      <c r="AE44" s="1257"/>
      <c r="AF44" s="1257"/>
      <c r="AG44" s="1257"/>
      <c r="AH44" s="1257"/>
      <c r="AI44" s="95"/>
      <c r="AJ44" s="95"/>
      <c r="AK44" s="95"/>
      <c r="AL44" s="95"/>
      <c r="AM44" s="95"/>
      <c r="AN44" s="95"/>
      <c r="AO44" s="95"/>
      <c r="AP44" s="95"/>
    </row>
    <row r="45" spans="1:42" s="17" customFormat="1" ht="29.25" customHeight="1" x14ac:dyDescent="0.2">
      <c r="A45" s="1257"/>
      <c r="B45" s="1257"/>
      <c r="C45" s="1257"/>
      <c r="D45" s="1257"/>
      <c r="E45" s="1257"/>
      <c r="F45" s="1257"/>
      <c r="G45" s="1257"/>
      <c r="H45" s="1257"/>
      <c r="I45" s="1257"/>
      <c r="J45" s="1257"/>
      <c r="K45" s="1257"/>
      <c r="L45" s="1257"/>
      <c r="M45" s="1257"/>
      <c r="N45" s="1257"/>
      <c r="O45" s="1257"/>
      <c r="P45" s="1257"/>
      <c r="Q45" s="1257"/>
      <c r="R45" s="1257"/>
      <c r="S45" s="1257"/>
      <c r="T45" s="1257"/>
      <c r="U45" s="1257"/>
      <c r="V45" s="1257"/>
      <c r="W45" s="1257"/>
      <c r="X45" s="1257"/>
      <c r="Y45" s="1257"/>
      <c r="Z45" s="1257"/>
      <c r="AA45" s="1257"/>
      <c r="AB45" s="1257"/>
      <c r="AC45" s="1257"/>
      <c r="AD45" s="1257"/>
      <c r="AE45" s="1257"/>
      <c r="AF45" s="1257"/>
      <c r="AG45" s="1257"/>
      <c r="AH45" s="1257"/>
      <c r="AI45" s="95"/>
      <c r="AJ45" s="95"/>
      <c r="AK45" s="95"/>
      <c r="AL45" s="95"/>
      <c r="AM45" s="95"/>
      <c r="AN45" s="95"/>
      <c r="AO45" s="95"/>
      <c r="AP45" s="95"/>
    </row>
    <row r="46" spans="1:42" s="17" customFormat="1" ht="29.25" customHeight="1" x14ac:dyDescent="0.2">
      <c r="A46" s="1257"/>
      <c r="B46" s="1257"/>
      <c r="C46" s="1257"/>
      <c r="D46" s="1257"/>
      <c r="E46" s="1257"/>
      <c r="F46" s="1257"/>
      <c r="G46" s="1257"/>
      <c r="H46" s="1257"/>
      <c r="I46" s="1257"/>
      <c r="J46" s="1257"/>
      <c r="K46" s="1257"/>
      <c r="L46" s="1257"/>
      <c r="M46" s="1257"/>
      <c r="N46" s="1257"/>
      <c r="O46" s="1257"/>
      <c r="P46" s="1257"/>
      <c r="Q46" s="1257"/>
      <c r="R46" s="1257"/>
      <c r="S46" s="1257"/>
      <c r="T46" s="1257"/>
      <c r="U46" s="1257"/>
      <c r="V46" s="1257"/>
      <c r="W46" s="1257"/>
      <c r="X46" s="1257"/>
      <c r="Y46" s="1257"/>
      <c r="Z46" s="1257"/>
      <c r="AA46" s="1257"/>
      <c r="AB46" s="1257"/>
      <c r="AC46" s="1257"/>
      <c r="AD46" s="1257"/>
      <c r="AE46" s="1257"/>
      <c r="AF46" s="1257"/>
      <c r="AG46" s="1257"/>
      <c r="AH46" s="1257"/>
      <c r="AI46" s="95"/>
      <c r="AJ46" s="95"/>
      <c r="AK46" s="95"/>
      <c r="AL46" s="95"/>
      <c r="AM46" s="95"/>
      <c r="AN46" s="95"/>
      <c r="AO46" s="95"/>
      <c r="AP46" s="95"/>
    </row>
    <row r="47" spans="1:42" s="17" customFormat="1" ht="29.25" customHeight="1" x14ac:dyDescent="0.2">
      <c r="A47" s="1257"/>
      <c r="B47" s="1257"/>
      <c r="C47" s="1257"/>
      <c r="D47" s="1257"/>
      <c r="E47" s="1257"/>
      <c r="F47" s="1257"/>
      <c r="G47" s="1257"/>
      <c r="H47" s="1257"/>
      <c r="I47" s="1257"/>
      <c r="J47" s="1257"/>
      <c r="K47" s="1257"/>
      <c r="L47" s="1257"/>
      <c r="M47" s="1257"/>
      <c r="N47" s="1257"/>
      <c r="O47" s="1257"/>
      <c r="P47" s="1257"/>
      <c r="Q47" s="1257"/>
      <c r="R47" s="1257"/>
      <c r="S47" s="1257"/>
      <c r="T47" s="1257"/>
      <c r="U47" s="1257"/>
      <c r="V47" s="1257"/>
      <c r="W47" s="1257"/>
      <c r="X47" s="1257"/>
      <c r="Y47" s="1257"/>
      <c r="Z47" s="1257"/>
      <c r="AA47" s="1257"/>
      <c r="AB47" s="1257"/>
      <c r="AC47" s="1257"/>
      <c r="AD47" s="1257"/>
      <c r="AE47" s="1257"/>
      <c r="AF47" s="1257"/>
      <c r="AG47" s="1257"/>
      <c r="AH47" s="1257"/>
      <c r="AI47" s="95"/>
      <c r="AJ47" s="95"/>
      <c r="AK47" s="95"/>
      <c r="AL47" s="95"/>
      <c r="AM47" s="95"/>
      <c r="AN47" s="95"/>
      <c r="AO47" s="95"/>
      <c r="AP47" s="95"/>
    </row>
    <row r="48" spans="1:42" s="17" customFormat="1" ht="29.25" customHeight="1" x14ac:dyDescent="0.2">
      <c r="A48" s="1257"/>
      <c r="B48" s="1257"/>
      <c r="C48" s="1257"/>
      <c r="D48" s="1257"/>
      <c r="E48" s="1257"/>
      <c r="F48" s="1257"/>
      <c r="G48" s="1257"/>
      <c r="H48" s="1257"/>
      <c r="I48" s="1257"/>
      <c r="J48" s="1257"/>
      <c r="K48" s="1257"/>
      <c r="L48" s="1257"/>
      <c r="M48" s="1257"/>
      <c r="N48" s="1257"/>
      <c r="O48" s="1257"/>
      <c r="P48" s="1257"/>
      <c r="Q48" s="1257"/>
      <c r="R48" s="1257"/>
      <c r="S48" s="1257"/>
      <c r="T48" s="1257"/>
      <c r="U48" s="1257"/>
      <c r="V48" s="1257"/>
      <c r="W48" s="1257"/>
      <c r="X48" s="1257"/>
      <c r="Y48" s="1257"/>
      <c r="Z48" s="1257"/>
      <c r="AA48" s="1257"/>
      <c r="AB48" s="1257"/>
      <c r="AC48" s="1257"/>
      <c r="AD48" s="1257"/>
      <c r="AE48" s="1257"/>
      <c r="AF48" s="1257"/>
      <c r="AG48" s="1257"/>
      <c r="AH48" s="1257"/>
      <c r="AI48" s="95"/>
      <c r="AJ48" s="95"/>
      <c r="AK48" s="95"/>
      <c r="AL48" s="95"/>
      <c r="AM48" s="95"/>
      <c r="AN48" s="95"/>
      <c r="AO48" s="95"/>
      <c r="AP48" s="95"/>
    </row>
    <row r="49" spans="1:42" s="17" customFormat="1" ht="29.25" customHeight="1" x14ac:dyDescent="0.2">
      <c r="A49" s="1257"/>
      <c r="B49" s="1257"/>
      <c r="C49" s="1257"/>
      <c r="D49" s="1257"/>
      <c r="E49" s="1257"/>
      <c r="F49" s="1257"/>
      <c r="G49" s="1257"/>
      <c r="H49" s="1257"/>
      <c r="I49" s="1257"/>
      <c r="J49" s="1257"/>
      <c r="K49" s="1257"/>
      <c r="L49" s="1257"/>
      <c r="M49" s="1257"/>
      <c r="N49" s="1257"/>
      <c r="O49" s="1257"/>
      <c r="P49" s="1257"/>
      <c r="Q49" s="1257"/>
      <c r="R49" s="1257"/>
      <c r="S49" s="1257"/>
      <c r="T49" s="1257"/>
      <c r="U49" s="1257"/>
      <c r="V49" s="1257"/>
      <c r="W49" s="1257"/>
      <c r="X49" s="1257"/>
      <c r="Y49" s="1257"/>
      <c r="Z49" s="1257"/>
      <c r="AA49" s="1257"/>
      <c r="AB49" s="1257"/>
      <c r="AC49" s="1257"/>
      <c r="AD49" s="1257"/>
      <c r="AE49" s="1257"/>
      <c r="AF49" s="1257"/>
      <c r="AG49" s="1257"/>
      <c r="AH49" s="1257"/>
      <c r="AI49" s="95"/>
      <c r="AJ49" s="95"/>
      <c r="AK49" s="95"/>
      <c r="AL49" s="95"/>
      <c r="AM49" s="95"/>
      <c r="AN49" s="95"/>
      <c r="AO49" s="95"/>
      <c r="AP49" s="95"/>
    </row>
    <row r="50" spans="1:42" s="585" customFormat="1" ht="36" customHeight="1" x14ac:dyDescent="0.4">
      <c r="A50" s="583"/>
      <c r="B50" s="583"/>
      <c r="C50" s="1257"/>
      <c r="D50" s="1257"/>
      <c r="E50" s="1257"/>
      <c r="F50" s="1257"/>
      <c r="G50" s="1257"/>
      <c r="H50" s="1257"/>
      <c r="I50" s="1257"/>
      <c r="J50" s="1257"/>
      <c r="K50" s="1257"/>
      <c r="L50" s="1257"/>
      <c r="M50" s="1257"/>
      <c r="N50" s="1257"/>
      <c r="O50" s="1257"/>
      <c r="P50" s="1257"/>
      <c r="Q50" s="1257"/>
      <c r="R50" s="1257"/>
      <c r="S50" s="1257"/>
      <c r="T50" s="1257"/>
      <c r="U50" s="1257"/>
      <c r="V50" s="1257"/>
      <c r="W50" s="1257"/>
      <c r="X50" s="1257"/>
      <c r="Y50" s="1257"/>
      <c r="Z50" s="1257"/>
      <c r="AA50" s="1257"/>
      <c r="AB50" s="583"/>
      <c r="AC50" s="583"/>
      <c r="AD50" s="583"/>
      <c r="AE50" s="583"/>
      <c r="AF50" s="583"/>
      <c r="AN50" s="586"/>
    </row>
    <row r="51" spans="1:42" s="585" customFormat="1" ht="36" customHeight="1" x14ac:dyDescent="0.4">
      <c r="A51" s="583"/>
      <c r="B51" s="583"/>
      <c r="C51" s="1257"/>
      <c r="D51" s="1257"/>
      <c r="E51" s="1257"/>
      <c r="F51" s="1257"/>
      <c r="G51" s="1257"/>
      <c r="H51" s="1257"/>
      <c r="I51" s="1257"/>
      <c r="J51" s="1257"/>
      <c r="K51" s="1257"/>
      <c r="L51" s="1257"/>
      <c r="M51" s="1257"/>
      <c r="N51" s="1257"/>
      <c r="O51" s="1257"/>
      <c r="P51" s="1257"/>
      <c r="Q51" s="1257"/>
      <c r="R51" s="1257"/>
      <c r="S51" s="1257"/>
      <c r="T51" s="1257"/>
      <c r="U51" s="1257"/>
      <c r="V51" s="1257"/>
      <c r="W51" s="1257"/>
      <c r="X51" s="1257"/>
      <c r="Y51" s="1257"/>
      <c r="Z51" s="1257"/>
      <c r="AA51" s="1257"/>
      <c r="AB51" s="583"/>
      <c r="AC51" s="583"/>
      <c r="AD51" s="583"/>
      <c r="AE51" s="583"/>
      <c r="AF51" s="583"/>
      <c r="AN51" s="586"/>
    </row>
    <row r="52" spans="1:42" s="585" customFormat="1" ht="36" customHeight="1" x14ac:dyDescent="0.4">
      <c r="A52" s="583"/>
      <c r="B52" s="583"/>
      <c r="C52" s="1257"/>
      <c r="D52" s="1257"/>
      <c r="E52" s="1257"/>
      <c r="F52" s="1257"/>
      <c r="G52" s="1257"/>
      <c r="H52" s="1257"/>
      <c r="I52" s="1257"/>
      <c r="J52" s="1257"/>
      <c r="K52" s="1257"/>
      <c r="L52" s="1257"/>
      <c r="M52" s="1257"/>
      <c r="N52" s="1257"/>
      <c r="O52" s="1257"/>
      <c r="P52" s="1257"/>
      <c r="Q52" s="1257"/>
      <c r="R52" s="1257"/>
      <c r="S52" s="1257"/>
      <c r="T52" s="1257"/>
      <c r="U52" s="1257"/>
      <c r="V52" s="1257"/>
      <c r="W52" s="1257"/>
      <c r="X52" s="1257"/>
      <c r="Y52" s="1257"/>
      <c r="Z52" s="1257"/>
      <c r="AA52" s="1257"/>
      <c r="AB52" s="583"/>
      <c r="AC52" s="583"/>
      <c r="AD52" s="583"/>
      <c r="AE52" s="583"/>
      <c r="AF52" s="583"/>
      <c r="AN52" s="586"/>
    </row>
    <row r="53" spans="1:42" s="585" customFormat="1" ht="36" customHeight="1" x14ac:dyDescent="0.4">
      <c r="A53" s="583"/>
      <c r="B53" s="583"/>
      <c r="C53" s="1257"/>
      <c r="D53" s="1257"/>
      <c r="E53" s="1257"/>
      <c r="F53" s="1257"/>
      <c r="G53" s="1257"/>
      <c r="H53" s="1257"/>
      <c r="I53" s="1257"/>
      <c r="J53" s="1257"/>
      <c r="K53" s="1257"/>
      <c r="L53" s="1257"/>
      <c r="M53" s="1257"/>
      <c r="N53" s="1257"/>
      <c r="O53" s="1257"/>
      <c r="P53" s="1257"/>
      <c r="Q53" s="1257"/>
      <c r="R53" s="1257"/>
      <c r="S53" s="1257"/>
      <c r="T53" s="1257"/>
      <c r="U53" s="1257"/>
      <c r="V53" s="1257"/>
      <c r="W53" s="1257"/>
      <c r="X53" s="1257"/>
      <c r="Y53" s="1257"/>
      <c r="Z53" s="1257"/>
      <c r="AA53" s="1257"/>
      <c r="AB53" s="583"/>
      <c r="AC53" s="583"/>
      <c r="AD53" s="583"/>
      <c r="AE53" s="583"/>
      <c r="AF53" s="583"/>
      <c r="AN53" s="586"/>
    </row>
    <row r="54" spans="1:42" s="585" customFormat="1" ht="36" customHeight="1" x14ac:dyDescent="0.4">
      <c r="A54" s="583"/>
      <c r="B54" s="583"/>
      <c r="C54" s="1257"/>
      <c r="D54" s="1257"/>
      <c r="E54" s="1257"/>
      <c r="F54" s="1257"/>
      <c r="G54" s="1257"/>
      <c r="H54" s="1257"/>
      <c r="I54" s="1257"/>
      <c r="J54" s="1257"/>
      <c r="K54" s="1257"/>
      <c r="L54" s="1257"/>
      <c r="M54" s="1257"/>
      <c r="N54" s="1257"/>
      <c r="O54" s="1257"/>
      <c r="P54" s="1257"/>
      <c r="Q54" s="1257"/>
      <c r="R54" s="1257"/>
      <c r="S54" s="1257"/>
      <c r="T54" s="1257"/>
      <c r="U54" s="1257"/>
      <c r="V54" s="1257"/>
      <c r="W54" s="1257"/>
      <c r="X54" s="1257"/>
      <c r="Y54" s="1257"/>
      <c r="Z54" s="1257"/>
      <c r="AA54" s="1257"/>
      <c r="AB54" s="583"/>
      <c r="AC54" s="583"/>
      <c r="AD54" s="583"/>
      <c r="AE54" s="583"/>
      <c r="AF54" s="583"/>
      <c r="AN54" s="586"/>
    </row>
    <row r="55" spans="1:42" s="585" customFormat="1" ht="36" customHeight="1" x14ac:dyDescent="0.4">
      <c r="A55" s="583"/>
      <c r="B55" s="1257"/>
      <c r="C55" s="1257"/>
      <c r="D55" s="1257"/>
      <c r="E55" s="1257"/>
      <c r="F55" s="1257"/>
      <c r="G55" s="1257"/>
      <c r="H55" s="1257"/>
      <c r="I55" s="1257"/>
      <c r="J55" s="1257"/>
      <c r="K55" s="1257"/>
      <c r="L55" s="1257"/>
      <c r="M55" s="1257"/>
      <c r="N55" s="1257"/>
      <c r="O55" s="1257"/>
      <c r="P55" s="1257"/>
      <c r="Q55" s="1257"/>
      <c r="R55" s="1257"/>
      <c r="S55" s="1257"/>
      <c r="T55" s="1257"/>
      <c r="U55" s="1257"/>
      <c r="V55" s="1257"/>
      <c r="W55" s="1257"/>
      <c r="X55" s="1257"/>
      <c r="Y55" s="1257"/>
      <c r="Z55" s="1257"/>
      <c r="AA55" s="1257"/>
      <c r="AB55" s="583"/>
      <c r="AC55" s="583"/>
      <c r="AD55" s="583"/>
      <c r="AE55" s="583"/>
      <c r="AF55" s="583"/>
      <c r="AN55" s="586"/>
    </row>
    <row r="56" spans="1:42" s="585" customFormat="1" ht="36" customHeight="1" x14ac:dyDescent="0.4">
      <c r="A56" s="583"/>
      <c r="B56" s="1257"/>
      <c r="C56" s="1257"/>
      <c r="D56" s="1257"/>
      <c r="E56" s="1257"/>
      <c r="F56" s="1257"/>
      <c r="G56" s="1257"/>
      <c r="H56" s="1257"/>
      <c r="I56" s="1257"/>
      <c r="J56" s="1257"/>
      <c r="K56" s="1257"/>
      <c r="L56" s="1257"/>
      <c r="M56" s="1257"/>
      <c r="N56" s="1257"/>
      <c r="O56" s="1257"/>
      <c r="P56" s="1257"/>
      <c r="Q56" s="1257"/>
      <c r="R56" s="1257"/>
      <c r="S56" s="1257"/>
      <c r="T56" s="1257"/>
      <c r="U56" s="1257"/>
      <c r="V56" s="1257"/>
      <c r="W56" s="1257"/>
      <c r="X56" s="1257"/>
      <c r="Y56" s="1257"/>
      <c r="Z56" s="1257"/>
      <c r="AA56" s="1257"/>
      <c r="AB56" s="583"/>
      <c r="AC56" s="583"/>
      <c r="AD56" s="583"/>
      <c r="AE56" s="583"/>
      <c r="AF56" s="583"/>
      <c r="AN56" s="586"/>
    </row>
    <row r="57" spans="1:42" s="585" customFormat="1" ht="36" customHeight="1" x14ac:dyDescent="0.4">
      <c r="A57" s="583"/>
      <c r="B57" s="1257"/>
      <c r="C57" s="1257"/>
      <c r="D57" s="1257"/>
      <c r="E57" s="1257"/>
      <c r="F57" s="1257"/>
      <c r="G57" s="1257"/>
      <c r="H57" s="1257"/>
      <c r="I57" s="1257"/>
      <c r="J57" s="1257"/>
      <c r="K57" s="1257"/>
      <c r="L57" s="1257"/>
      <c r="M57" s="1257"/>
      <c r="N57" s="1257"/>
      <c r="O57" s="1257"/>
      <c r="P57" s="1257"/>
      <c r="Q57" s="1257"/>
      <c r="R57" s="1257"/>
      <c r="S57" s="1257"/>
      <c r="T57" s="1257"/>
      <c r="U57" s="1257"/>
      <c r="V57" s="1257"/>
      <c r="W57" s="1257"/>
      <c r="X57" s="1257"/>
      <c r="Y57" s="1257"/>
      <c r="Z57" s="1257"/>
      <c r="AA57" s="1257"/>
      <c r="AB57" s="583"/>
      <c r="AC57" s="583"/>
      <c r="AD57" s="583"/>
      <c r="AE57" s="583"/>
      <c r="AF57" s="583"/>
      <c r="AN57" s="586"/>
    </row>
    <row r="65" spans="1:40" ht="36" customHeight="1" x14ac:dyDescent="0.2">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N65" s="12"/>
    </row>
    <row r="66" spans="1:40" ht="36" customHeight="1" x14ac:dyDescent="0.2">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N66" s="12"/>
    </row>
    <row r="67" spans="1:40" ht="36" customHeight="1" x14ac:dyDescent="0.2">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N67" s="12"/>
    </row>
    <row r="68" spans="1:40" ht="36" customHeight="1" x14ac:dyDescent="0.2">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N68" s="12"/>
    </row>
    <row r="69" spans="1:40" ht="36" customHeight="1" x14ac:dyDescent="0.2">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N69" s="12"/>
    </row>
    <row r="70" spans="1:40" ht="36" customHeight="1" x14ac:dyDescent="0.2">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N70" s="12"/>
    </row>
    <row r="71" spans="1:40" ht="36" customHeight="1" x14ac:dyDescent="0.2">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N71" s="12"/>
    </row>
    <row r="72" spans="1:40" ht="36" customHeight="1" x14ac:dyDescent="0.2">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N72" s="12"/>
    </row>
    <row r="73" spans="1:40" ht="36" customHeight="1" x14ac:dyDescent="0.2">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N73" s="12"/>
    </row>
    <row r="74" spans="1:40" ht="36" customHeight="1" x14ac:dyDescent="0.2">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N74" s="12"/>
    </row>
    <row r="75" spans="1:40" ht="36" customHeight="1" x14ac:dyDescent="0.2">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N75" s="12"/>
    </row>
    <row r="76" spans="1:40" ht="36" customHeight="1" x14ac:dyDescent="0.2">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N76" s="12"/>
    </row>
    <row r="77" spans="1:40" ht="36" customHeight="1" x14ac:dyDescent="0.2">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N77" s="12"/>
    </row>
    <row r="78" spans="1:40" ht="36" customHeight="1" x14ac:dyDescent="0.2">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N78" s="12"/>
    </row>
    <row r="79" spans="1:40" ht="36" customHeight="1" x14ac:dyDescent="0.2">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N79" s="12"/>
    </row>
    <row r="80" spans="1:40" ht="36" customHeight="1" x14ac:dyDescent="0.2">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N80" s="12"/>
    </row>
    <row r="81" spans="1:40" ht="36" customHeight="1" x14ac:dyDescent="0.2">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N81" s="12"/>
    </row>
    <row r="82" spans="1:40" ht="36" customHeight="1" x14ac:dyDescent="0.2">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N82" s="12"/>
    </row>
    <row r="83" spans="1:40" ht="36" customHeight="1" x14ac:dyDescent="0.2">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N83" s="12"/>
    </row>
    <row r="84" spans="1:40" ht="36" customHeight="1" x14ac:dyDescent="0.2">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N84" s="12"/>
    </row>
    <row r="85" spans="1:40" ht="36" customHeight="1" x14ac:dyDescent="0.2">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N85" s="12"/>
    </row>
    <row r="86" spans="1:40" ht="36" customHeight="1" x14ac:dyDescent="0.2">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N86" s="12"/>
    </row>
    <row r="87" spans="1:40" ht="36" customHeight="1" x14ac:dyDescent="0.2">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N87" s="12"/>
    </row>
    <row r="88" spans="1:40" ht="36" customHeight="1" x14ac:dyDescent="0.2">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N88" s="12"/>
    </row>
    <row r="89" spans="1:40" ht="36" customHeight="1" x14ac:dyDescent="0.2">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N89" s="12"/>
    </row>
  </sheetData>
  <mergeCells count="138">
    <mergeCell ref="A9:A10"/>
    <mergeCell ref="B9:B10"/>
    <mergeCell ref="D9:I10"/>
    <mergeCell ref="J9:O10"/>
    <mergeCell ref="P9:T10"/>
    <mergeCell ref="U9:Y10"/>
    <mergeCell ref="A2:A4"/>
    <mergeCell ref="B2:AD3"/>
    <mergeCell ref="B4:X5"/>
    <mergeCell ref="B6:X6"/>
    <mergeCell ref="C8:I8"/>
    <mergeCell ref="J8:O8"/>
    <mergeCell ref="P8:T8"/>
    <mergeCell ref="U8:Y8"/>
    <mergeCell ref="Z8:AD8"/>
    <mergeCell ref="Z9:AD10"/>
    <mergeCell ref="B11:B15"/>
    <mergeCell ref="J11:J14"/>
    <mergeCell ref="K11:K14"/>
    <mergeCell ref="L11:L14"/>
    <mergeCell ref="M11:M14"/>
    <mergeCell ref="N11:N14"/>
    <mergeCell ref="O11:O14"/>
    <mergeCell ref="P11:P14"/>
    <mergeCell ref="Q11:Q14"/>
    <mergeCell ref="D12:D15"/>
    <mergeCell ref="E12:E15"/>
    <mergeCell ref="F12:F15"/>
    <mergeCell ref="G12:G15"/>
    <mergeCell ref="H12:H15"/>
    <mergeCell ref="I12:I15"/>
    <mergeCell ref="R11:R14"/>
    <mergeCell ref="S11:S14"/>
    <mergeCell ref="T11:T14"/>
    <mergeCell ref="N16:N19"/>
    <mergeCell ref="AE13:AE14"/>
    <mergeCell ref="Z14:AD14"/>
    <mergeCell ref="J15:O15"/>
    <mergeCell ref="P15:T15"/>
    <mergeCell ref="U15:Y15"/>
    <mergeCell ref="Z15:AD15"/>
    <mergeCell ref="X11:X14"/>
    <mergeCell ref="Y11:Y14"/>
    <mergeCell ref="Z11:AD13"/>
    <mergeCell ref="U11:U14"/>
    <mergeCell ref="V11:V14"/>
    <mergeCell ref="W11:W14"/>
    <mergeCell ref="U20:Y21"/>
    <mergeCell ref="Z20:AD20"/>
    <mergeCell ref="Z21:AD30"/>
    <mergeCell ref="I22:I25"/>
    <mergeCell ref="J22:J25"/>
    <mergeCell ref="K22:K25"/>
    <mergeCell ref="L22:L25"/>
    <mergeCell ref="Y16:Y19"/>
    <mergeCell ref="Z16:AD17"/>
    <mergeCell ref="D17:I19"/>
    <mergeCell ref="P18:T18"/>
    <mergeCell ref="Z18:AD19"/>
    <mergeCell ref="P19:T19"/>
    <mergeCell ref="O16:O19"/>
    <mergeCell ref="P16:T17"/>
    <mergeCell ref="U16:U19"/>
    <mergeCell ref="V16:V19"/>
    <mergeCell ref="W16:W19"/>
    <mergeCell ref="X16:X19"/>
    <mergeCell ref="D16:I16"/>
    <mergeCell ref="J16:J19"/>
    <mergeCell ref="K16:K19"/>
    <mergeCell ref="L16:L19"/>
    <mergeCell ref="M16:M19"/>
    <mergeCell ref="A22:A25"/>
    <mergeCell ref="D22:D25"/>
    <mergeCell ref="E22:E25"/>
    <mergeCell ref="F22:F25"/>
    <mergeCell ref="G22:G25"/>
    <mergeCell ref="H22:H25"/>
    <mergeCell ref="D20:I21"/>
    <mergeCell ref="J20:O21"/>
    <mergeCell ref="P20:T21"/>
    <mergeCell ref="T22:T25"/>
    <mergeCell ref="U22:U25"/>
    <mergeCell ref="V22:V25"/>
    <mergeCell ref="W22:W25"/>
    <mergeCell ref="X22:X25"/>
    <mergeCell ref="Y22:Y25"/>
    <mergeCell ref="N22:N25"/>
    <mergeCell ref="O22:O25"/>
    <mergeCell ref="P22:P25"/>
    <mergeCell ref="Q22:Q25"/>
    <mergeCell ref="R22:R25"/>
    <mergeCell ref="S22:S25"/>
    <mergeCell ref="D26:I26"/>
    <mergeCell ref="J26:O26"/>
    <mergeCell ref="P26:T26"/>
    <mergeCell ref="U26:Y26"/>
    <mergeCell ref="B27:B29"/>
    <mergeCell ref="D27:D30"/>
    <mergeCell ref="E27:E30"/>
    <mergeCell ref="F27:F30"/>
    <mergeCell ref="G27:G30"/>
    <mergeCell ref="H27:H30"/>
    <mergeCell ref="U27:U30"/>
    <mergeCell ref="V27:V30"/>
    <mergeCell ref="W27:W30"/>
    <mergeCell ref="X27:X30"/>
    <mergeCell ref="Y27:Y30"/>
    <mergeCell ref="O27:O30"/>
    <mergeCell ref="P27:P30"/>
    <mergeCell ref="Q27:Q30"/>
    <mergeCell ref="R27:R30"/>
    <mergeCell ref="S27:S30"/>
    <mergeCell ref="T27:T30"/>
    <mergeCell ref="I27:I30"/>
    <mergeCell ref="J27:J30"/>
    <mergeCell ref="K27:K30"/>
    <mergeCell ref="L27:L30"/>
    <mergeCell ref="M27:M30"/>
    <mergeCell ref="N27:N30"/>
    <mergeCell ref="B42:AD42"/>
    <mergeCell ref="U34:Y35"/>
    <mergeCell ref="U36:Y37"/>
    <mergeCell ref="C37:C39"/>
    <mergeCell ref="D38:I39"/>
    <mergeCell ref="B41:AD41"/>
    <mergeCell ref="B32:B34"/>
    <mergeCell ref="P32:T37"/>
    <mergeCell ref="C34:C36"/>
    <mergeCell ref="J34:J37"/>
    <mergeCell ref="K34:K37"/>
    <mergeCell ref="L34:L37"/>
    <mergeCell ref="M34:M37"/>
    <mergeCell ref="O34:O37"/>
    <mergeCell ref="C31:C33"/>
    <mergeCell ref="D31:I37"/>
    <mergeCell ref="J31:O33"/>
    <mergeCell ref="P31:T31"/>
    <mergeCell ref="U31:Y33"/>
  </mergeCells>
  <hyperlinks>
    <hyperlink ref="Q22:Q25" location="'REVmc Agenda'!A1" tooltip="REVmc" display="MC"/>
    <hyperlink ref="M16:M19" location="'TGAI Agenda'!A1" tooltip="Fast Initial Link Setup" display="FILS"/>
    <hyperlink ref="S27:S30" location="'TGAI Agenda'!A1" tooltip="Fast Initial Link Setup" display="FILS"/>
    <hyperlink ref="X27:X30" location="'TGAI Agenda'!A1" tooltip="Fast Initial Link Setup" display="FILS"/>
    <hyperlink ref="L11:L14" location="'TGaf Agenda'!Print_Area" display="AF"/>
    <hyperlink ref="L16:L19" location="'TGaf Agenda'!Print_Area" display="AF"/>
    <hyperlink ref="R11:R14" location="'TGaf Agenda'!Print_Area" display="AF"/>
    <hyperlink ref="U11:U14" location="'TGak Agenda'!A1" display="AK"/>
    <hyperlink ref="J27:J30" location="REG!A1" tooltip="Regulatory Standing Committee" display="REG"/>
    <hyperlink ref="P16:T17" location="WednesdayMidWeekPlenary" display="IEEE 802.11 WORKING GROUP"/>
    <hyperlink ref="Z11:AD13" location="FridayClosingPlenary" display="IEEE 802.11 WORKING GROUP"/>
    <hyperlink ref="Z16:AD17" location="FridayClosingPlenary" display="FridayClosingPlenary"/>
    <hyperlink ref="L22:L25" location="'TGah Agenda'!A1" display="AH"/>
    <hyperlink ref="S11:S14" location="'TGAI Agenda'!A1" tooltip="Fast Initial Link Setup" display="FILS"/>
    <hyperlink ref="X16:X19" location="'TGAI Agenda'!A1" tooltip="Fast Initial Link Setup" display="FILS"/>
    <hyperlink ref="G22:G25" location="'TGAI Agenda'!A1" tooltip="Fast Initial Link Setup" display="FILS"/>
    <hyperlink ref="F22:F25" location="'TGaf Agenda'!Print_Area" display="AF"/>
    <hyperlink ref="F27:F30" location="'TGah Agenda'!A1" display="AH"/>
    <hyperlink ref="T11:T14" location="'ARC SC'!A1" display="ARC"/>
    <hyperlink ref="T22:T25" location="JTC1!A1" tooltip="JTC1 Agenda" display="JTC1"/>
    <hyperlink ref="Q27:Q30" location="'REVmc Agenda'!A1" tooltip="REVmc" display="MC"/>
    <hyperlink ref="P22:P25" location="'TGaq Agenda'!A1" display="AQ"/>
    <hyperlink ref="V11:V14" location="'TGac Agenda'!Print_Area" display="AC"/>
    <hyperlink ref="Y22:Y25" location="JTC1!A1" tooltip="JTC1 Agenda" display="JTC1"/>
    <hyperlink ref="E27:E30" location="'TGac Agenda'!Print_Area" display="AC"/>
    <hyperlink ref="E12:E15" location="'TGac Agenda'!Print_Area" display="AC"/>
    <hyperlink ref="G12:G15" location="'TGAI Agenda'!A1" tooltip="Fast Initial Link Setup" display="FILS"/>
    <hyperlink ref="D27:D30" location="PAR!A1" tooltip="PAR Review" display="PAR"/>
    <hyperlink ref="U16:U19" location="PAR!A1" tooltip="PAR Review" display="PAR"/>
    <hyperlink ref="I22:I25" r:id="rId1" tooltip="Overview and Architecture" display="O&amp;A"/>
    <hyperlink ref="G27:G30" location="'TGaq Agenda'!A1" display="AQ"/>
    <hyperlink ref="J16:J19" location="PAR!A1" tooltip="PAR Review" display="PAR"/>
    <hyperlink ref="K22:K25" location="'REVmc Agenda'!A1" tooltip="REVmc" display="MC"/>
    <hyperlink ref="K27:K30" location="'REVmc Agenda'!A1" tooltip="REVmc" display="MC"/>
    <hyperlink ref="L27:L30" location="'TGah Agenda'!A1" display="AH"/>
    <hyperlink ref="M27:M30" location="'TGAI Agenda'!A1" tooltip="Fast Initial Link Setup" display="FILS"/>
    <hyperlink ref="R22:R25" location="'TGah Agenda'!A1" display="AH"/>
    <hyperlink ref="P27:P30" location="'TGak Agenda'!A1" display="AK"/>
    <hyperlink ref="X11:X14" location="'TGAI Agenda'!A1" tooltip="Fast Initial Link Setup" display="FILS"/>
    <hyperlink ref="W16:W19" location="'TGah Agenda'!A1" display="AH"/>
    <hyperlink ref="W27:W30" location="'TGah Agenda'!A1" display="AH"/>
    <hyperlink ref="V16:V19" location="'TGac Agenda'!Print_Area" display="AC"/>
    <hyperlink ref="V27:V30" location="'REVmc Agenda'!A1" tooltip="REVmc" display="MC"/>
    <hyperlink ref="V22:V25" location="'REVmc Agenda'!A1" tooltip="REVmc" display="MC"/>
    <hyperlink ref="E22:E25" location="'REVmc Agenda'!A1" tooltip="REVmc" display="MC"/>
    <hyperlink ref="O27:O30" r:id="rId2" tooltip="IEEE 802.24 Smart Grid TAG" display="Smart Grid"/>
    <hyperlink ref="T27:T30" r:id="rId3" tooltip="IEEE 802.24 Smart Grid TAG" display="Smart Grid"/>
    <hyperlink ref="O22:O25" r:id="rId4" tooltip="OmniRAN EC SG" display="OmniRAN"/>
    <hyperlink ref="S22:S25" r:id="rId5" tooltip="OmniRAN EC SG" display="OmniRAN"/>
    <hyperlink ref="X22:X25" r:id="rId6" tooltip="OmniRAN EC SG" display="OmniRAN"/>
    <hyperlink ref="N16:N19" location="'TGak Agenda'!A1" display="AK"/>
    <hyperlink ref="N22:N25" location="JTC1!A1" tooltip="JTC1 Agenda" display="JTC1"/>
    <hyperlink ref="O16:O19" r:id="rId7" tooltip="OmniRAN EC SG" display="OmniRAN"/>
    <hyperlink ref="H22:H25" location="'TGak Agenda'!A1" display="AK"/>
    <hyperlink ref="Y16:Y19" r:id="rId8" tooltip="Overview and Architecture" display="O&amp;A"/>
    <hyperlink ref="I27:I30" r:id="rId9" tooltip="IEEE 802.24 Smart Grid TAG" display="Smart Grid"/>
    <hyperlink ref="W11:W14" location="REG!A1" tooltip="Regulatory Standing Committee" display="REG"/>
    <hyperlink ref="K16:K19" location="'TGac Agenda'!Print_Area" display="AC"/>
    <hyperlink ref="Q11:Q14" location="'TGac Agenda'!Print_Area" display="AC"/>
    <hyperlink ref="J22:J25" location="'TGaq Agenda'!A1" display="AQ"/>
    <hyperlink ref="W22:W25" location="REG!A1" tooltip="Regulatory Standing Committee" display="REG"/>
    <hyperlink ref="R27:R30" location="REG!A1" tooltip="Regulatory Standing Committee" display="REG"/>
  </hyperlinks>
  <pageMargins left="0.25" right="0.25" top="0.75" bottom="0.75" header="0.3" footer="0.3"/>
  <pageSetup scale="24" orientation="landscape" r:id="rId10"/>
  <drawing r:id="rId1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D323" transitionEvaluation="1">
    <tabColor indexed="8"/>
    <pageSetUpPr autoPageBreaks="0"/>
  </sheetPr>
  <dimension ref="A1:P1100"/>
  <sheetViews>
    <sheetView showGridLines="0" tabSelected="1" topLeftCell="D323" zoomScaleNormal="100" zoomScaleSheetLayoutView="84" workbookViewId="0">
      <selection activeCell="M352" sqref="M352"/>
    </sheetView>
  </sheetViews>
  <sheetFormatPr defaultColWidth="12.5703125" defaultRowHeight="15.75" customHeight="1" x14ac:dyDescent="0.2"/>
  <cols>
    <col min="1" max="1" width="1.42578125" style="1155" customWidth="1"/>
    <col min="2" max="2" width="13.5703125" style="1155" customWidth="1"/>
    <col min="3" max="3" width="1.42578125" style="1155" customWidth="1"/>
    <col min="4" max="4" width="1.5703125" style="561" customWidth="1"/>
    <col min="5" max="5" width="4.7109375" style="342" customWidth="1"/>
    <col min="6" max="6" width="6.28515625" style="342" customWidth="1"/>
    <col min="7" max="7" width="6" style="342" customWidth="1"/>
    <col min="8" max="8" width="0.7109375" style="108" customWidth="1"/>
    <col min="9" max="9" width="6.28515625" style="109" customWidth="1"/>
    <col min="10" max="10" width="97.28515625" style="109" customWidth="1"/>
    <col min="11" max="11" width="3.5703125" style="109" customWidth="1"/>
    <col min="12" max="12" width="26.28515625" style="479" customWidth="1"/>
    <col min="13" max="13" width="5.5703125" style="227" customWidth="1"/>
    <col min="14" max="14" width="12.7109375" style="345" customWidth="1"/>
    <col min="15" max="15" width="4.5703125" style="80" customWidth="1"/>
  </cols>
  <sheetData>
    <row r="1" spans="1:15" ht="15.75" customHeight="1" x14ac:dyDescent="0.2">
      <c r="A1" s="1249"/>
      <c r="B1" s="1250" t="s">
        <v>726</v>
      </c>
      <c r="C1" s="1251"/>
      <c r="D1" s="562"/>
      <c r="E1" s="306"/>
      <c r="F1" s="306"/>
      <c r="G1" s="306"/>
    </row>
    <row r="2" spans="1:15" ht="15.75" customHeight="1" thickBot="1" x14ac:dyDescent="0.25">
      <c r="A2" s="599"/>
      <c r="B2" s="835"/>
      <c r="C2" s="53"/>
      <c r="E2" s="307"/>
      <c r="F2" s="308"/>
      <c r="G2" s="308"/>
      <c r="H2" s="86"/>
      <c r="I2" s="86"/>
      <c r="J2" s="86"/>
      <c r="K2" s="86"/>
      <c r="L2" s="308"/>
      <c r="M2" s="228"/>
      <c r="N2" s="346"/>
      <c r="O2" s="81"/>
    </row>
    <row r="3" spans="1:15" ht="15.75" customHeight="1" thickBot="1" x14ac:dyDescent="0.25">
      <c r="A3" s="599"/>
      <c r="B3" s="369" t="str">
        <f>Title!B3</f>
        <v>Interim</v>
      </c>
      <c r="C3" s="53"/>
      <c r="E3" s="1579" t="str">
        <f>'802.11 Cover'!$E$2</f>
        <v>138th IEEE 802.11 WIRELESS LOCAL AREA NETWORKS SESSION</v>
      </c>
      <c r="F3" s="1580"/>
      <c r="G3" s="1580"/>
      <c r="H3" s="1581"/>
      <c r="I3" s="1581"/>
      <c r="J3" s="1581"/>
      <c r="K3" s="1581"/>
      <c r="L3" s="1581"/>
      <c r="M3" s="1581"/>
      <c r="N3" s="1582"/>
      <c r="O3" s="81"/>
    </row>
    <row r="4" spans="1:15" ht="15.75" customHeight="1" x14ac:dyDescent="0.2">
      <c r="A4" s="599"/>
      <c r="B4" s="1270" t="str">
        <f>Title!B4</f>
        <v>R6</v>
      </c>
      <c r="C4" s="53"/>
      <c r="E4" s="1583" t="str">
        <f>'802.11 Cover'!$E$5</f>
        <v>Caribe Royale,  Orlando,  Florida, US</v>
      </c>
      <c r="F4" s="1584"/>
      <c r="G4" s="1584"/>
      <c r="H4" s="1584"/>
      <c r="I4" s="1584"/>
      <c r="J4" s="1584"/>
      <c r="K4" s="1584"/>
      <c r="L4" s="1584"/>
      <c r="M4" s="1584"/>
      <c r="N4" s="1585"/>
      <c r="O4" s="81"/>
    </row>
    <row r="5" spans="1:15" ht="15.75" customHeight="1" x14ac:dyDescent="0.2">
      <c r="A5" s="599"/>
      <c r="B5" s="1271"/>
      <c r="C5" s="53"/>
      <c r="E5" s="1606" t="str">
        <f>'802.11 Cover'!$E$7</f>
        <v>March 17 - 22, 2013</v>
      </c>
      <c r="F5" s="1597"/>
      <c r="G5" s="1597"/>
      <c r="H5" s="1597"/>
      <c r="I5" s="1597"/>
      <c r="J5" s="1597"/>
      <c r="K5" s="1597"/>
      <c r="L5" s="1597"/>
      <c r="M5" s="1597"/>
      <c r="N5" s="1598"/>
      <c r="O5" s="110"/>
    </row>
    <row r="6" spans="1:15" ht="15.75" customHeight="1" thickBot="1" x14ac:dyDescent="0.25">
      <c r="A6" s="599"/>
      <c r="B6" s="1272"/>
      <c r="C6" s="53"/>
      <c r="E6" s="309"/>
      <c r="F6" s="310"/>
      <c r="G6" s="310"/>
      <c r="H6" s="111"/>
      <c r="I6" s="112"/>
      <c r="J6" s="112"/>
      <c r="K6" s="112"/>
      <c r="L6" s="112"/>
      <c r="M6" s="229"/>
      <c r="N6" s="113"/>
      <c r="O6" s="110"/>
    </row>
    <row r="7" spans="1:15" ht="15.75" customHeight="1" thickBot="1" x14ac:dyDescent="0.25">
      <c r="A7" s="599"/>
      <c r="B7" s="54"/>
      <c r="C7" s="537"/>
      <c r="D7" s="563"/>
      <c r="E7" s="311"/>
      <c r="F7" s="312"/>
      <c r="G7" s="312"/>
      <c r="H7" s="23"/>
      <c r="I7" s="23"/>
      <c r="J7" s="23"/>
      <c r="K7" s="23"/>
      <c r="L7" s="480"/>
      <c r="M7" s="230"/>
      <c r="N7" s="347"/>
      <c r="O7" s="81"/>
    </row>
    <row r="8" spans="1:15" ht="15.75" customHeight="1" x14ac:dyDescent="0.2">
      <c r="A8" s="599"/>
      <c r="B8" s="937" t="s">
        <v>96</v>
      </c>
      <c r="C8" s="496"/>
      <c r="E8" s="1607" t="s">
        <v>740</v>
      </c>
      <c r="F8" s="1608"/>
      <c r="G8" s="1608"/>
      <c r="H8" s="1609"/>
      <c r="I8" s="1609"/>
      <c r="J8" s="1609"/>
      <c r="K8" s="1609"/>
      <c r="L8" s="1609"/>
      <c r="M8" s="1609"/>
      <c r="N8" s="1610"/>
      <c r="O8" s="82"/>
    </row>
    <row r="9" spans="1:15" ht="15.75" customHeight="1" x14ac:dyDescent="0.2">
      <c r="A9" s="599"/>
      <c r="B9" s="658" t="s">
        <v>123</v>
      </c>
      <c r="C9" s="496"/>
      <c r="E9" s="1569" t="s">
        <v>274</v>
      </c>
      <c r="F9" s="1570"/>
      <c r="G9" s="1570"/>
      <c r="H9" s="1570"/>
      <c r="I9" s="1570"/>
      <c r="J9" s="1570"/>
      <c r="K9" s="1570"/>
      <c r="L9" s="1570"/>
      <c r="M9" s="1570"/>
      <c r="N9" s="1571"/>
      <c r="O9" s="114"/>
    </row>
    <row r="10" spans="1:15" ht="15.75" customHeight="1" x14ac:dyDescent="0.2">
      <c r="A10" s="599"/>
      <c r="B10" s="659"/>
      <c r="C10" s="660"/>
      <c r="E10" s="1589" t="s">
        <v>69</v>
      </c>
      <c r="F10" s="1590"/>
      <c r="G10" s="1590"/>
      <c r="H10" s="1590"/>
      <c r="I10" s="1590"/>
      <c r="J10" s="1590"/>
      <c r="K10" s="1590"/>
      <c r="L10" s="1590"/>
      <c r="M10" s="1590"/>
      <c r="N10" s="1591"/>
      <c r="O10" s="114"/>
    </row>
    <row r="11" spans="1:15" ht="15.75" customHeight="1" x14ac:dyDescent="0.2">
      <c r="A11" s="599"/>
      <c r="B11" s="661" t="s">
        <v>375</v>
      </c>
      <c r="C11" s="496"/>
      <c r="E11" s="1572" t="s">
        <v>327</v>
      </c>
      <c r="F11" s="1573"/>
      <c r="G11" s="1573"/>
      <c r="H11" s="1573"/>
      <c r="I11" s="1573"/>
      <c r="J11" s="1573"/>
      <c r="K11" s="1573"/>
      <c r="L11" s="1573"/>
      <c r="M11" s="1573"/>
      <c r="N11" s="1574"/>
      <c r="O11" s="115"/>
    </row>
    <row r="12" spans="1:15" ht="15.75" customHeight="1" x14ac:dyDescent="0.2">
      <c r="A12" s="52"/>
      <c r="B12" s="662" t="s">
        <v>376</v>
      </c>
      <c r="C12" s="53"/>
      <c r="E12" s="439"/>
      <c r="F12" s="439"/>
      <c r="G12" s="439"/>
      <c r="H12" s="27"/>
      <c r="I12" s="28"/>
      <c r="J12" s="1601" t="str">
        <f>Title!$B$4</f>
        <v>R6</v>
      </c>
      <c r="K12" s="28"/>
      <c r="L12" s="481"/>
      <c r="M12" s="233"/>
      <c r="N12" s="1603" t="s">
        <v>235</v>
      </c>
      <c r="O12" s="115"/>
    </row>
    <row r="13" spans="1:15" ht="15.75" customHeight="1" x14ac:dyDescent="0.2">
      <c r="A13" s="599"/>
      <c r="B13" s="663" t="s">
        <v>149</v>
      </c>
      <c r="C13" s="496"/>
      <c r="E13" s="439"/>
      <c r="F13" s="439"/>
      <c r="G13" s="439"/>
      <c r="H13" s="27"/>
      <c r="I13" s="28"/>
      <c r="J13" s="1602"/>
      <c r="K13" s="28"/>
      <c r="L13" s="481"/>
      <c r="M13" s="234"/>
      <c r="N13" s="1604"/>
      <c r="O13" s="115"/>
    </row>
    <row r="14" spans="1:15" ht="15.75" customHeight="1" x14ac:dyDescent="0.2">
      <c r="A14" s="52"/>
      <c r="B14" s="664" t="s">
        <v>246</v>
      </c>
      <c r="C14" s="496"/>
      <c r="E14" s="161">
        <v>1</v>
      </c>
      <c r="F14" s="162"/>
      <c r="G14" s="162"/>
      <c r="H14" s="162"/>
      <c r="I14" s="258"/>
      <c r="J14" s="164" t="s">
        <v>259</v>
      </c>
      <c r="K14" s="165" t="s">
        <v>165</v>
      </c>
      <c r="L14" s="165" t="s">
        <v>476</v>
      </c>
      <c r="M14" s="242">
        <v>0</v>
      </c>
      <c r="N14" s="166">
        <f>TIME(11,0,0)</f>
        <v>0.45833333333333331</v>
      </c>
      <c r="O14" s="115"/>
    </row>
    <row r="15" spans="1:15" ht="15.75" customHeight="1" x14ac:dyDescent="0.2">
      <c r="A15" s="52"/>
      <c r="B15" s="497" t="s">
        <v>273</v>
      </c>
      <c r="C15" s="496"/>
      <c r="E15" s="313"/>
      <c r="F15" s="159">
        <v>1.1000000000000001</v>
      </c>
      <c r="G15" s="159"/>
      <c r="H15" s="159"/>
      <c r="I15" s="204" t="s">
        <v>28</v>
      </c>
      <c r="J15" s="184" t="s">
        <v>260</v>
      </c>
      <c r="K15" s="185" t="s">
        <v>165</v>
      </c>
      <c r="L15" s="215" t="s">
        <v>476</v>
      </c>
      <c r="M15" s="245">
        <v>1</v>
      </c>
      <c r="N15" s="196">
        <f>N14+TIME(0,M14,0)</f>
        <v>0.45833333333333331</v>
      </c>
      <c r="O15" s="115"/>
    </row>
    <row r="16" spans="1:15" ht="15.75" customHeight="1" x14ac:dyDescent="0.25">
      <c r="A16" s="52"/>
      <c r="B16" s="498" t="s">
        <v>334</v>
      </c>
      <c r="C16" s="499"/>
      <c r="E16" s="313"/>
      <c r="F16" s="159" t="s">
        <v>530</v>
      </c>
      <c r="G16" s="159"/>
      <c r="H16" s="159"/>
      <c r="I16" s="204" t="s">
        <v>28</v>
      </c>
      <c r="J16" s="459" t="s">
        <v>733</v>
      </c>
      <c r="K16" s="185" t="s">
        <v>165</v>
      </c>
      <c r="L16" s="215" t="s">
        <v>101</v>
      </c>
      <c r="M16" s="245">
        <v>1</v>
      </c>
      <c r="N16" s="196">
        <f>N15+TIME(0,M15,0)</f>
        <v>0.45902777777777776</v>
      </c>
      <c r="O16" s="122"/>
    </row>
    <row r="17" spans="1:15" ht="15.75" customHeight="1" x14ac:dyDescent="0.25">
      <c r="A17" s="52"/>
      <c r="B17" s="54"/>
      <c r="C17" s="458"/>
      <c r="E17" s="313"/>
      <c r="F17" s="159" t="s">
        <v>531</v>
      </c>
      <c r="G17" s="159"/>
      <c r="H17" s="159"/>
      <c r="I17" s="204" t="s">
        <v>2</v>
      </c>
      <c r="J17" s="459" t="s">
        <v>755</v>
      </c>
      <c r="K17" s="185" t="s">
        <v>165</v>
      </c>
      <c r="L17" s="215" t="s">
        <v>101</v>
      </c>
      <c r="M17" s="245">
        <v>1</v>
      </c>
      <c r="N17" s="196">
        <f>N16+TIME(0,M16,0)</f>
        <v>0.4597222222222222</v>
      </c>
      <c r="O17" s="115"/>
    </row>
    <row r="18" spans="1:15" ht="15.75" customHeight="1" x14ac:dyDescent="0.2">
      <c r="A18" s="52"/>
      <c r="B18" s="54"/>
      <c r="C18" s="53"/>
      <c r="E18" s="314"/>
      <c r="F18" s="159">
        <v>1.3</v>
      </c>
      <c r="G18" s="259"/>
      <c r="H18" s="215"/>
      <c r="I18" s="259" t="s">
        <v>31</v>
      </c>
      <c r="J18" s="260" t="s">
        <v>258</v>
      </c>
      <c r="K18" s="185" t="s">
        <v>165</v>
      </c>
      <c r="L18" s="215" t="s">
        <v>476</v>
      </c>
      <c r="M18" s="245">
        <v>1</v>
      </c>
      <c r="N18" s="196">
        <f>N17+TIME(0,M17,0)</f>
        <v>0.46041666666666664</v>
      </c>
      <c r="O18" s="115"/>
    </row>
    <row r="19" spans="1:15" ht="21.75" customHeight="1" x14ac:dyDescent="0.2">
      <c r="A19" s="599"/>
      <c r="B19" s="897" t="s">
        <v>377</v>
      </c>
      <c r="C19" s="496"/>
      <c r="E19" s="315"/>
      <c r="F19" s="261">
        <v>1.4</v>
      </c>
      <c r="G19" s="261"/>
      <c r="H19" s="261"/>
      <c r="I19" s="202" t="s">
        <v>31</v>
      </c>
      <c r="J19" s="262" t="s">
        <v>203</v>
      </c>
      <c r="K19" s="172" t="s">
        <v>165</v>
      </c>
      <c r="L19" s="172" t="s">
        <v>30</v>
      </c>
      <c r="M19" s="243">
        <v>1</v>
      </c>
      <c r="N19" s="173">
        <f>N18+TIME(0,M18,0)</f>
        <v>0.46111111111111108</v>
      </c>
      <c r="O19" s="83"/>
    </row>
    <row r="20" spans="1:15" ht="15.75" customHeight="1" x14ac:dyDescent="0.2">
      <c r="A20" s="52"/>
      <c r="B20" s="662" t="s">
        <v>378</v>
      </c>
      <c r="C20" s="53"/>
      <c r="E20" s="263"/>
      <c r="F20" s="263"/>
      <c r="G20" s="263"/>
      <c r="H20" s="263"/>
      <c r="I20" s="264"/>
      <c r="J20" s="264"/>
      <c r="K20" s="264"/>
      <c r="L20" s="264"/>
      <c r="M20" s="265"/>
      <c r="N20" s="266"/>
      <c r="O20" s="83"/>
    </row>
    <row r="21" spans="1:15" ht="15.75" customHeight="1" x14ac:dyDescent="0.2">
      <c r="A21" s="599"/>
      <c r="B21" s="938" t="s">
        <v>413</v>
      </c>
      <c r="C21" s="496"/>
      <c r="E21" s="316">
        <v>2</v>
      </c>
      <c r="F21" s="267"/>
      <c r="G21" s="267"/>
      <c r="H21" s="267"/>
      <c r="I21" s="268" t="s">
        <v>113</v>
      </c>
      <c r="J21" s="269" t="s">
        <v>607</v>
      </c>
      <c r="K21" s="269" t="s">
        <v>165</v>
      </c>
      <c r="L21" s="595" t="s">
        <v>404</v>
      </c>
      <c r="M21" s="270">
        <v>1</v>
      </c>
      <c r="N21" s="224">
        <f>N19+TIME(0,M19,0)</f>
        <v>0.46180555555555552</v>
      </c>
      <c r="O21" s="83"/>
    </row>
    <row r="22" spans="1:15" ht="15.75" customHeight="1" x14ac:dyDescent="0.25">
      <c r="A22" s="52"/>
      <c r="B22" s="898" t="s">
        <v>333</v>
      </c>
      <c r="C22" s="496"/>
      <c r="E22" s="271"/>
      <c r="F22" s="271"/>
      <c r="G22" s="271"/>
      <c r="H22" s="271"/>
      <c r="I22" s="198"/>
      <c r="J22" s="215"/>
      <c r="K22" s="215"/>
      <c r="L22" s="215"/>
      <c r="M22" s="272"/>
      <c r="N22" s="178"/>
      <c r="O22" s="115"/>
    </row>
    <row r="23" spans="1:15" ht="15.75" customHeight="1" x14ac:dyDescent="0.25">
      <c r="A23" s="52"/>
      <c r="B23" s="939" t="s">
        <v>523</v>
      </c>
      <c r="C23" s="496"/>
      <c r="E23" s="317">
        <v>3</v>
      </c>
      <c r="F23" s="273"/>
      <c r="G23" s="273"/>
      <c r="H23" s="273"/>
      <c r="I23" s="258"/>
      <c r="J23" s="217" t="s">
        <v>173</v>
      </c>
      <c r="K23" s="165"/>
      <c r="L23" s="165"/>
      <c r="M23" s="242">
        <v>5</v>
      </c>
      <c r="N23" s="166">
        <f>N21+TIME(0,M21,0)</f>
        <v>0.46249999999999997</v>
      </c>
      <c r="O23" s="115"/>
    </row>
    <row r="24" spans="1:15" ht="15.75" customHeight="1" x14ac:dyDescent="0.25">
      <c r="A24" s="52"/>
      <c r="B24" s="899" t="s">
        <v>349</v>
      </c>
      <c r="C24" s="496"/>
      <c r="E24" s="318"/>
      <c r="F24" s="209">
        <v>3.1</v>
      </c>
      <c r="G24" s="209"/>
      <c r="H24" s="209"/>
      <c r="I24" s="759" t="s">
        <v>31</v>
      </c>
      <c r="J24" s="553" t="s">
        <v>264</v>
      </c>
      <c r="K24" s="185" t="s">
        <v>165</v>
      </c>
      <c r="L24" s="215" t="s">
        <v>410</v>
      </c>
      <c r="M24" s="245"/>
      <c r="N24" s="186"/>
      <c r="O24" s="115"/>
    </row>
    <row r="25" spans="1:15" ht="15.75" customHeight="1" x14ac:dyDescent="0.2">
      <c r="A25" s="52"/>
      <c r="B25" s="940" t="s">
        <v>17</v>
      </c>
      <c r="C25" s="496"/>
      <c r="E25" s="318"/>
      <c r="F25" s="209"/>
      <c r="G25" s="213">
        <v>1</v>
      </c>
      <c r="H25" s="209"/>
      <c r="I25" s="759"/>
      <c r="J25" s="596" t="s">
        <v>352</v>
      </c>
      <c r="K25" s="185"/>
      <c r="L25" s="215"/>
      <c r="M25" s="245"/>
      <c r="N25" s="186"/>
      <c r="O25" s="115"/>
    </row>
    <row r="26" spans="1:15" ht="15.75" customHeight="1" x14ac:dyDescent="0.2">
      <c r="A26" s="52"/>
      <c r="B26" s="941" t="s">
        <v>16</v>
      </c>
      <c r="C26" s="496"/>
      <c r="E26" s="318"/>
      <c r="F26" s="209"/>
      <c r="G26" s="159">
        <f>G25+1</f>
        <v>2</v>
      </c>
      <c r="H26" s="213"/>
      <c r="I26" s="759"/>
      <c r="J26" s="596" t="s">
        <v>328</v>
      </c>
      <c r="K26" s="185" t="s">
        <v>165</v>
      </c>
      <c r="L26" s="215" t="s">
        <v>410</v>
      </c>
      <c r="M26" s="245"/>
      <c r="N26" s="186"/>
      <c r="O26" s="115"/>
    </row>
    <row r="27" spans="1:15" ht="15.75" customHeight="1" x14ac:dyDescent="0.2">
      <c r="A27" s="52"/>
      <c r="B27" s="942" t="s">
        <v>478</v>
      </c>
      <c r="C27" s="496"/>
      <c r="E27" s="313"/>
      <c r="F27" s="159"/>
      <c r="G27" s="159">
        <f>G26+1</f>
        <v>3</v>
      </c>
      <c r="H27" s="159"/>
      <c r="I27" s="759" t="s">
        <v>31</v>
      </c>
      <c r="J27" s="1152" t="s">
        <v>128</v>
      </c>
      <c r="K27" s="185" t="s">
        <v>165</v>
      </c>
      <c r="L27" s="215" t="s">
        <v>410</v>
      </c>
      <c r="M27" s="245"/>
      <c r="N27" s="186"/>
      <c r="O27" s="115"/>
    </row>
    <row r="28" spans="1:15" ht="15.75" customHeight="1" x14ac:dyDescent="0.2">
      <c r="A28" s="52"/>
      <c r="B28" s="1146" t="s">
        <v>524</v>
      </c>
      <c r="C28" s="53"/>
      <c r="E28" s="318"/>
      <c r="F28" s="209"/>
      <c r="G28" s="209"/>
      <c r="H28" s="159"/>
      <c r="I28" s="759"/>
      <c r="J28" s="596" t="s">
        <v>342</v>
      </c>
      <c r="K28" s="185" t="s">
        <v>165</v>
      </c>
      <c r="L28" s="215" t="s">
        <v>410</v>
      </c>
      <c r="M28" s="245"/>
      <c r="N28" s="186"/>
      <c r="O28" s="115"/>
    </row>
    <row r="29" spans="1:15" ht="15.75" customHeight="1" x14ac:dyDescent="0.2">
      <c r="A29" s="599"/>
      <c r="B29" s="945" t="s">
        <v>525</v>
      </c>
      <c r="C29" s="496"/>
      <c r="E29" s="313"/>
      <c r="F29" s="159"/>
      <c r="G29" s="159"/>
      <c r="H29" s="159"/>
      <c r="I29" s="759" t="s">
        <v>31</v>
      </c>
      <c r="J29" s="597" t="s">
        <v>129</v>
      </c>
      <c r="K29" s="185" t="s">
        <v>165</v>
      </c>
      <c r="L29" s="215" t="s">
        <v>410</v>
      </c>
      <c r="M29" s="245"/>
      <c r="N29" s="186"/>
      <c r="O29" s="83"/>
    </row>
    <row r="30" spans="1:15" ht="15.75" customHeight="1" x14ac:dyDescent="0.2">
      <c r="A30" s="52"/>
      <c r="B30" s="54"/>
      <c r="C30" s="496"/>
      <c r="E30" s="313"/>
      <c r="F30" s="159"/>
      <c r="G30" s="159"/>
      <c r="H30" s="159"/>
      <c r="I30" s="759" t="s">
        <v>31</v>
      </c>
      <c r="J30" s="597" t="s">
        <v>343</v>
      </c>
      <c r="K30" s="185" t="s">
        <v>165</v>
      </c>
      <c r="L30" s="215" t="s">
        <v>410</v>
      </c>
      <c r="M30" s="245"/>
      <c r="N30" s="186"/>
      <c r="O30" s="83"/>
    </row>
    <row r="31" spans="1:15" ht="15.75" customHeight="1" x14ac:dyDescent="0.2">
      <c r="A31" s="52"/>
      <c r="B31" s="54"/>
      <c r="C31" s="496"/>
      <c r="E31" s="313"/>
      <c r="F31" s="159"/>
      <c r="G31" s="159"/>
      <c r="H31" s="159"/>
      <c r="I31" s="759" t="s">
        <v>31</v>
      </c>
      <c r="J31" s="597" t="s">
        <v>109</v>
      </c>
      <c r="K31" s="185" t="s">
        <v>165</v>
      </c>
      <c r="L31" s="215" t="s">
        <v>410</v>
      </c>
      <c r="M31" s="245"/>
      <c r="N31" s="186"/>
      <c r="O31" s="83"/>
    </row>
    <row r="32" spans="1:15" ht="15.75" customHeight="1" x14ac:dyDescent="0.2">
      <c r="A32" s="52"/>
      <c r="B32" s="54"/>
      <c r="C32" s="53"/>
      <c r="E32" s="313"/>
      <c r="F32" s="159"/>
      <c r="G32" s="159"/>
      <c r="H32" s="159"/>
      <c r="I32" s="759" t="s">
        <v>31</v>
      </c>
      <c r="J32" s="597" t="s">
        <v>110</v>
      </c>
      <c r="K32" s="185" t="s">
        <v>165</v>
      </c>
      <c r="L32" s="215" t="s">
        <v>410</v>
      </c>
      <c r="M32" s="245"/>
      <c r="N32" s="186"/>
      <c r="O32" s="122"/>
    </row>
    <row r="33" spans="1:15" ht="15.75" customHeight="1" x14ac:dyDescent="0.2">
      <c r="A33" s="52"/>
      <c r="B33" s="661" t="s">
        <v>379</v>
      </c>
      <c r="C33" s="53"/>
      <c r="E33" s="313"/>
      <c r="F33" s="159"/>
      <c r="G33" s="159"/>
      <c r="H33" s="159"/>
      <c r="I33" s="759" t="s">
        <v>31</v>
      </c>
      <c r="J33" s="597" t="s">
        <v>344</v>
      </c>
      <c r="K33" s="185" t="s">
        <v>165</v>
      </c>
      <c r="L33" s="215" t="s">
        <v>410</v>
      </c>
      <c r="M33" s="245"/>
      <c r="N33" s="186"/>
      <c r="O33" s="122"/>
    </row>
    <row r="34" spans="1:15" ht="15.75" customHeight="1" x14ac:dyDescent="0.2">
      <c r="A34" s="52"/>
      <c r="B34" s="662" t="s">
        <v>380</v>
      </c>
      <c r="C34" s="53"/>
      <c r="E34" s="313"/>
      <c r="F34" s="159"/>
      <c r="G34" s="159"/>
      <c r="H34" s="159"/>
      <c r="I34" s="759" t="s">
        <v>31</v>
      </c>
      <c r="J34" s="597" t="s">
        <v>130</v>
      </c>
      <c r="K34" s="185" t="s">
        <v>165</v>
      </c>
      <c r="L34" s="215" t="s">
        <v>410</v>
      </c>
      <c r="M34" s="245"/>
      <c r="N34" s="186"/>
      <c r="O34" s="122"/>
    </row>
    <row r="35" spans="1:15" ht="15.75" customHeight="1" x14ac:dyDescent="0.2">
      <c r="A35" s="52"/>
      <c r="B35" s="54"/>
      <c r="C35" s="53"/>
      <c r="E35" s="313"/>
      <c r="F35" s="159"/>
      <c r="G35" s="159"/>
      <c r="H35" s="159"/>
      <c r="I35" s="759" t="s">
        <v>31</v>
      </c>
      <c r="J35" s="597" t="s">
        <v>345</v>
      </c>
      <c r="K35" s="185" t="s">
        <v>165</v>
      </c>
      <c r="L35" s="215" t="s">
        <v>410</v>
      </c>
      <c r="M35" s="245"/>
      <c r="N35" s="186"/>
      <c r="O35" s="122"/>
    </row>
    <row r="36" spans="1:15" ht="15.75" customHeight="1" x14ac:dyDescent="0.2">
      <c r="A36" s="599"/>
      <c r="B36" s="54"/>
      <c r="C36" s="496"/>
      <c r="E36" s="313"/>
      <c r="F36" s="159"/>
      <c r="G36" s="159"/>
      <c r="H36" s="159"/>
      <c r="I36" s="759" t="s">
        <v>31</v>
      </c>
      <c r="J36" s="1152" t="s">
        <v>131</v>
      </c>
      <c r="K36" s="185" t="s">
        <v>165</v>
      </c>
      <c r="L36" s="215" t="s">
        <v>410</v>
      </c>
      <c r="M36" s="245"/>
      <c r="N36" s="186"/>
      <c r="O36" s="122"/>
    </row>
    <row r="37" spans="1:15" ht="15.75" customHeight="1" x14ac:dyDescent="0.2">
      <c r="A37" s="52"/>
      <c r="B37" s="54"/>
      <c r="C37" s="53"/>
      <c r="E37" s="313"/>
      <c r="F37" s="159">
        <v>3.2</v>
      </c>
      <c r="G37" s="159"/>
      <c r="H37" s="159"/>
      <c r="I37" s="759" t="s">
        <v>31</v>
      </c>
      <c r="J37" s="528" t="s">
        <v>265</v>
      </c>
      <c r="K37" s="185" t="s">
        <v>165</v>
      </c>
      <c r="L37" s="215" t="s">
        <v>410</v>
      </c>
      <c r="M37" s="245"/>
      <c r="N37" s="186"/>
      <c r="O37" s="122"/>
    </row>
    <row r="38" spans="1:15" ht="15.75" customHeight="1" x14ac:dyDescent="0.2">
      <c r="A38" s="52"/>
      <c r="B38" s="54"/>
      <c r="C38" s="496"/>
      <c r="E38" s="313"/>
      <c r="F38" s="159"/>
      <c r="G38" s="159"/>
      <c r="H38" s="159"/>
      <c r="I38" s="759"/>
      <c r="J38" s="184" t="s">
        <v>329</v>
      </c>
      <c r="K38" s="185" t="s">
        <v>165</v>
      </c>
      <c r="L38" s="215" t="s">
        <v>410</v>
      </c>
      <c r="M38" s="245"/>
      <c r="N38" s="186"/>
      <c r="O38" s="122"/>
    </row>
    <row r="39" spans="1:15" ht="15.75" customHeight="1" x14ac:dyDescent="0.2">
      <c r="A39" s="52"/>
      <c r="B39" s="1268" t="s">
        <v>393</v>
      </c>
      <c r="C39" s="496"/>
      <c r="E39" s="313"/>
      <c r="F39" s="159"/>
      <c r="G39" s="159">
        <v>1</v>
      </c>
      <c r="H39" s="159"/>
      <c r="I39" s="759" t="s">
        <v>31</v>
      </c>
      <c r="J39" s="274" t="s">
        <v>111</v>
      </c>
      <c r="K39" s="185"/>
      <c r="L39" s="215"/>
      <c r="M39" s="245"/>
      <c r="N39" s="186"/>
      <c r="O39" s="123"/>
    </row>
    <row r="40" spans="1:15" ht="15.75" customHeight="1" x14ac:dyDescent="0.2">
      <c r="A40" s="54"/>
      <c r="B40" s="1269"/>
      <c r="C40" s="54"/>
      <c r="E40" s="313"/>
      <c r="F40" s="159">
        <v>3.3</v>
      </c>
      <c r="G40" s="159"/>
      <c r="H40" s="159"/>
      <c r="I40" s="759" t="s">
        <v>281</v>
      </c>
      <c r="J40" s="528" t="s">
        <v>580</v>
      </c>
      <c r="K40" s="185" t="s">
        <v>165</v>
      </c>
      <c r="L40" s="215" t="s">
        <v>477</v>
      </c>
      <c r="M40" s="245"/>
      <c r="N40" s="186"/>
      <c r="O40" s="123"/>
    </row>
    <row r="41" spans="1:15" s="1128" customFormat="1" ht="15.75" customHeight="1" x14ac:dyDescent="0.2">
      <c r="A41" s="54"/>
      <c r="B41" s="820" t="s">
        <v>390</v>
      </c>
      <c r="C41" s="54"/>
      <c r="D41" s="561"/>
      <c r="E41" s="167"/>
      <c r="F41" s="168"/>
      <c r="G41" s="168"/>
      <c r="H41" s="168"/>
      <c r="I41" s="202"/>
      <c r="J41" s="529"/>
      <c r="K41" s="171"/>
      <c r="L41" s="172"/>
      <c r="M41" s="243"/>
      <c r="N41" s="275"/>
      <c r="O41" s="123"/>
    </row>
    <row r="42" spans="1:15" ht="15.75" customHeight="1" x14ac:dyDescent="0.2">
      <c r="A42" s="54"/>
      <c r="B42" s="948" t="s">
        <v>348</v>
      </c>
      <c r="C42" s="54"/>
      <c r="E42" s="263"/>
      <c r="F42" s="263"/>
      <c r="G42" s="263"/>
      <c r="H42" s="263"/>
      <c r="I42" s="264"/>
      <c r="J42" s="276"/>
      <c r="K42" s="264"/>
      <c r="L42" s="264"/>
      <c r="M42" s="265"/>
      <c r="N42" s="1131"/>
      <c r="O42" s="122"/>
    </row>
    <row r="43" spans="1:15" ht="15.75" customHeight="1" thickBot="1" x14ac:dyDescent="0.25">
      <c r="A43" s="54"/>
      <c r="B43" s="54"/>
      <c r="C43" s="54"/>
      <c r="E43" s="317">
        <v>4</v>
      </c>
      <c r="F43" s="273"/>
      <c r="G43" s="273"/>
      <c r="H43" s="273"/>
      <c r="I43" s="258"/>
      <c r="J43" s="217" t="s">
        <v>146</v>
      </c>
      <c r="K43" s="165"/>
      <c r="L43" s="165"/>
      <c r="M43" s="242"/>
      <c r="N43" s="216"/>
      <c r="O43" s="619"/>
    </row>
    <row r="44" spans="1:15" ht="15.75" customHeight="1" x14ac:dyDescent="0.2">
      <c r="A44" s="52"/>
      <c r="B44" s="587" t="s">
        <v>289</v>
      </c>
      <c r="C44" s="53"/>
      <c r="E44" s="319"/>
      <c r="F44" s="271">
        <v>4.0999999999999996</v>
      </c>
      <c r="G44" s="271"/>
      <c r="H44" s="271"/>
      <c r="I44" s="198" t="s">
        <v>31</v>
      </c>
      <c r="J44" s="526" t="s">
        <v>254</v>
      </c>
      <c r="K44" s="215"/>
      <c r="L44" s="215"/>
      <c r="M44" s="272"/>
      <c r="N44" s="216"/>
      <c r="O44" s="620"/>
    </row>
    <row r="45" spans="1:15" ht="15.75" customHeight="1" x14ac:dyDescent="0.2">
      <c r="A45" s="52"/>
      <c r="B45" s="588" t="s">
        <v>253</v>
      </c>
      <c r="C45" s="53"/>
      <c r="E45" s="319"/>
      <c r="F45" s="271"/>
      <c r="G45" s="213">
        <v>1</v>
      </c>
      <c r="H45" s="271"/>
      <c r="I45" s="198" t="s">
        <v>31</v>
      </c>
      <c r="J45" s="215" t="s">
        <v>285</v>
      </c>
      <c r="K45" s="215" t="s">
        <v>165</v>
      </c>
      <c r="L45" s="215" t="s">
        <v>410</v>
      </c>
      <c r="M45" s="278">
        <v>2</v>
      </c>
      <c r="N45" s="196">
        <f>N23+TIME(0,M23,0)</f>
        <v>0.46597222222222218</v>
      </c>
      <c r="O45" s="122"/>
    </row>
    <row r="46" spans="1:15" ht="15.75" customHeight="1" x14ac:dyDescent="0.2">
      <c r="A46" s="52"/>
      <c r="B46" s="501" t="s">
        <v>240</v>
      </c>
      <c r="C46" s="500"/>
      <c r="E46" s="319"/>
      <c r="F46" s="271"/>
      <c r="G46" s="159">
        <f>G45+1</f>
        <v>2</v>
      </c>
      <c r="H46" s="271"/>
      <c r="I46" s="198" t="s">
        <v>31</v>
      </c>
      <c r="J46" s="460" t="s">
        <v>734</v>
      </c>
      <c r="K46" s="215" t="s">
        <v>165</v>
      </c>
      <c r="L46" s="215" t="s">
        <v>476</v>
      </c>
      <c r="M46" s="272">
        <v>2</v>
      </c>
      <c r="N46" s="196">
        <f t="shared" ref="N46:N51" si="0">N45+TIME(0,M45,0)</f>
        <v>0.46736111111111106</v>
      </c>
      <c r="O46" s="122"/>
    </row>
    <row r="47" spans="1:15" ht="15.75" customHeight="1" x14ac:dyDescent="0.2">
      <c r="A47" s="52"/>
      <c r="B47" s="502" t="s">
        <v>97</v>
      </c>
      <c r="C47" s="500"/>
      <c r="E47" s="319"/>
      <c r="F47" s="271"/>
      <c r="G47" s="159">
        <f>G46+1</f>
        <v>3</v>
      </c>
      <c r="H47" s="271"/>
      <c r="I47" s="198" t="s">
        <v>31</v>
      </c>
      <c r="J47" s="461" t="s">
        <v>336</v>
      </c>
      <c r="K47" s="215" t="s">
        <v>165</v>
      </c>
      <c r="L47" s="215" t="s">
        <v>476</v>
      </c>
      <c r="M47" s="272">
        <v>1</v>
      </c>
      <c r="N47" s="196">
        <f t="shared" si="0"/>
        <v>0.46874999999999994</v>
      </c>
      <c r="O47" s="122"/>
    </row>
    <row r="48" spans="1:15" ht="15.75" customHeight="1" x14ac:dyDescent="0.2">
      <c r="A48" s="52"/>
      <c r="B48" s="503" t="s">
        <v>98</v>
      </c>
      <c r="C48" s="500"/>
      <c r="E48" s="319"/>
      <c r="F48" s="271"/>
      <c r="G48" s="159">
        <f>G47+1</f>
        <v>4</v>
      </c>
      <c r="H48" s="271"/>
      <c r="I48" s="198" t="s">
        <v>31</v>
      </c>
      <c r="J48" s="461" t="s">
        <v>753</v>
      </c>
      <c r="K48" s="215" t="s">
        <v>165</v>
      </c>
      <c r="L48" s="215"/>
      <c r="M48" s="272"/>
      <c r="N48" s="196">
        <f t="shared" si="0"/>
        <v>0.46944444444444439</v>
      </c>
      <c r="O48" s="122"/>
    </row>
    <row r="49" spans="1:15" ht="15.75" customHeight="1" x14ac:dyDescent="0.2">
      <c r="A49" s="52"/>
      <c r="B49" s="946" t="s">
        <v>95</v>
      </c>
      <c r="C49" s="500"/>
      <c r="E49" s="319"/>
      <c r="F49" s="271"/>
      <c r="G49" s="159">
        <f t="shared" ref="G49:G61" si="1">G48+1</f>
        <v>5</v>
      </c>
      <c r="H49" s="271"/>
      <c r="I49" s="198" t="s">
        <v>31</v>
      </c>
      <c r="J49" s="462" t="s">
        <v>754</v>
      </c>
      <c r="K49" s="215" t="s">
        <v>165</v>
      </c>
      <c r="L49" s="215" t="s">
        <v>476</v>
      </c>
      <c r="M49" s="272">
        <v>1</v>
      </c>
      <c r="N49" s="196">
        <f t="shared" si="0"/>
        <v>0.46944444444444439</v>
      </c>
      <c r="O49" s="122"/>
    </row>
    <row r="50" spans="1:15" ht="15.75" customHeight="1" x14ac:dyDescent="0.2">
      <c r="A50" s="52"/>
      <c r="B50" s="504" t="s">
        <v>249</v>
      </c>
      <c r="C50" s="500"/>
      <c r="E50" s="318"/>
      <c r="F50" s="271"/>
      <c r="G50" s="159">
        <f t="shared" si="1"/>
        <v>6</v>
      </c>
      <c r="H50" s="209"/>
      <c r="I50" s="198" t="s">
        <v>31</v>
      </c>
      <c r="J50" s="462" t="s">
        <v>369</v>
      </c>
      <c r="K50" s="185" t="s">
        <v>165</v>
      </c>
      <c r="L50" s="215" t="s">
        <v>476</v>
      </c>
      <c r="M50" s="245">
        <v>1</v>
      </c>
      <c r="N50" s="196">
        <f t="shared" si="0"/>
        <v>0.47013888888888883</v>
      </c>
      <c r="O50" s="115"/>
    </row>
    <row r="51" spans="1:15" ht="15.75" customHeight="1" x14ac:dyDescent="0.2">
      <c r="A51" s="52"/>
      <c r="B51" s="504" t="s">
        <v>250</v>
      </c>
      <c r="C51" s="500"/>
      <c r="E51" s="318"/>
      <c r="F51" s="271"/>
      <c r="G51" s="159">
        <f t="shared" si="1"/>
        <v>7</v>
      </c>
      <c r="H51" s="209"/>
      <c r="I51" s="198" t="s">
        <v>31</v>
      </c>
      <c r="J51" s="462" t="s">
        <v>514</v>
      </c>
      <c r="K51" s="185" t="s">
        <v>165</v>
      </c>
      <c r="L51" s="215" t="s">
        <v>476</v>
      </c>
      <c r="M51" s="245">
        <v>1</v>
      </c>
      <c r="N51" s="196">
        <f t="shared" si="0"/>
        <v>0.47083333333333327</v>
      </c>
      <c r="O51" s="115"/>
    </row>
    <row r="52" spans="1:15" ht="15.75" customHeight="1" x14ac:dyDescent="0.2">
      <c r="A52" s="52"/>
      <c r="B52" s="504" t="s">
        <v>127</v>
      </c>
      <c r="C52" s="500"/>
      <c r="E52" s="318"/>
      <c r="F52" s="271"/>
      <c r="G52" s="159">
        <f t="shared" si="1"/>
        <v>8</v>
      </c>
      <c r="H52" s="209"/>
      <c r="I52" s="198" t="s">
        <v>31</v>
      </c>
      <c r="J52" s="462" t="s">
        <v>515</v>
      </c>
      <c r="K52" s="185" t="s">
        <v>165</v>
      </c>
      <c r="L52" s="215" t="s">
        <v>476</v>
      </c>
      <c r="M52" s="245">
        <v>1</v>
      </c>
      <c r="N52" s="196">
        <f t="shared" ref="N52:N57" si="2">N51+TIME(0,M52,0)</f>
        <v>0.47152777777777771</v>
      </c>
      <c r="O52" s="115"/>
    </row>
    <row r="53" spans="1:15" ht="15.75" customHeight="1" x14ac:dyDescent="0.2">
      <c r="A53" s="52"/>
      <c r="B53" s="504" t="s">
        <v>255</v>
      </c>
      <c r="C53" s="500"/>
      <c r="E53" s="318"/>
      <c r="F53" s="271"/>
      <c r="G53" s="159">
        <f t="shared" si="1"/>
        <v>9</v>
      </c>
      <c r="H53" s="209"/>
      <c r="I53" s="198" t="s">
        <v>31</v>
      </c>
      <c r="J53" s="462" t="s">
        <v>516</v>
      </c>
      <c r="K53" s="185" t="s">
        <v>165</v>
      </c>
      <c r="L53" s="215" t="s">
        <v>476</v>
      </c>
      <c r="M53" s="245">
        <v>1</v>
      </c>
      <c r="N53" s="196">
        <f t="shared" si="2"/>
        <v>0.47222222222222215</v>
      </c>
      <c r="O53" s="115"/>
    </row>
    <row r="54" spans="1:15" ht="15.75" customHeight="1" x14ac:dyDescent="0.2">
      <c r="A54" s="52"/>
      <c r="B54" s="504" t="s">
        <v>251</v>
      </c>
      <c r="C54" s="500"/>
      <c r="E54" s="318"/>
      <c r="F54" s="271"/>
      <c r="G54" s="159">
        <f t="shared" si="1"/>
        <v>10</v>
      </c>
      <c r="H54" s="209"/>
      <c r="I54" s="198" t="s">
        <v>31</v>
      </c>
      <c r="J54" s="342" t="s">
        <v>535</v>
      </c>
      <c r="K54" s="185" t="s">
        <v>165</v>
      </c>
      <c r="L54" s="215" t="s">
        <v>476</v>
      </c>
      <c r="M54" s="245">
        <v>1</v>
      </c>
      <c r="N54" s="196">
        <f t="shared" si="2"/>
        <v>0.4729166666666666</v>
      </c>
      <c r="O54" s="115"/>
    </row>
    <row r="55" spans="1:15" s="657" customFormat="1" ht="15.75" customHeight="1" x14ac:dyDescent="0.2">
      <c r="A55" s="52"/>
      <c r="B55" s="1154" t="s">
        <v>126</v>
      </c>
      <c r="C55" s="500"/>
      <c r="D55" s="561"/>
      <c r="E55" s="318"/>
      <c r="F55" s="271"/>
      <c r="G55" s="159">
        <f t="shared" si="1"/>
        <v>11</v>
      </c>
      <c r="H55" s="209"/>
      <c r="I55" s="759" t="s">
        <v>31</v>
      </c>
      <c r="J55" s="342" t="s">
        <v>388</v>
      </c>
      <c r="K55" s="185" t="s">
        <v>165</v>
      </c>
      <c r="L55" s="215" t="s">
        <v>476</v>
      </c>
      <c r="M55" s="245">
        <v>2</v>
      </c>
      <c r="N55" s="196">
        <f t="shared" si="2"/>
        <v>0.47430555555555548</v>
      </c>
      <c r="O55" s="115"/>
    </row>
    <row r="56" spans="1:15" ht="15.75" customHeight="1" x14ac:dyDescent="0.25">
      <c r="A56" s="52"/>
      <c r="B56" s="504" t="s">
        <v>252</v>
      </c>
      <c r="C56" s="500"/>
      <c r="E56" s="318"/>
      <c r="F56" s="271"/>
      <c r="G56" s="159">
        <f t="shared" si="1"/>
        <v>12</v>
      </c>
      <c r="H56" s="209"/>
      <c r="I56" s="198" t="s">
        <v>31</v>
      </c>
      <c r="J56" s="342" t="s">
        <v>752</v>
      </c>
      <c r="K56" s="525" t="s">
        <v>165</v>
      </c>
      <c r="L56" s="215" t="s">
        <v>476</v>
      </c>
      <c r="M56" s="245"/>
      <c r="N56" s="196">
        <f t="shared" si="2"/>
        <v>0.47430555555555548</v>
      </c>
      <c r="O56" s="115"/>
    </row>
    <row r="57" spans="1:15" ht="15.75" customHeight="1" x14ac:dyDescent="0.2">
      <c r="A57" s="52"/>
      <c r="B57" s="665" t="s">
        <v>99</v>
      </c>
      <c r="C57" s="500"/>
      <c r="E57" s="318"/>
      <c r="F57" s="209"/>
      <c r="G57" s="159">
        <f t="shared" si="1"/>
        <v>13</v>
      </c>
      <c r="H57" s="209"/>
      <c r="I57" s="198" t="s">
        <v>31</v>
      </c>
      <c r="J57" s="569" t="s">
        <v>354</v>
      </c>
      <c r="K57" s="185" t="s">
        <v>165</v>
      </c>
      <c r="L57" s="215" t="s">
        <v>476</v>
      </c>
      <c r="M57" s="245">
        <v>2</v>
      </c>
      <c r="N57" s="196">
        <f t="shared" si="2"/>
        <v>0.47569444444444436</v>
      </c>
      <c r="O57" s="115"/>
    </row>
    <row r="58" spans="1:15" ht="15.75" customHeight="1" x14ac:dyDescent="0.2">
      <c r="A58" s="52"/>
      <c r="B58" s="54"/>
      <c r="C58" s="500"/>
      <c r="E58" s="271"/>
      <c r="F58" s="271"/>
      <c r="G58" s="159">
        <f t="shared" si="1"/>
        <v>14</v>
      </c>
      <c r="H58" s="209"/>
      <c r="I58" s="198" t="s">
        <v>31</v>
      </c>
      <c r="J58" s="342" t="s">
        <v>517</v>
      </c>
      <c r="K58" s="185" t="s">
        <v>165</v>
      </c>
      <c r="L58" s="215" t="s">
        <v>476</v>
      </c>
      <c r="M58" s="245">
        <v>2</v>
      </c>
      <c r="N58" s="196">
        <f>N57+TIME(0,M57,0)</f>
        <v>0.47708333333333325</v>
      </c>
      <c r="O58" s="122"/>
    </row>
    <row r="59" spans="1:15" s="810" customFormat="1" ht="15.75" customHeight="1" x14ac:dyDescent="0.2">
      <c r="A59" s="52"/>
      <c r="B59" s="54"/>
      <c r="C59" s="500"/>
      <c r="D59" s="561"/>
      <c r="E59" s="271"/>
      <c r="F59" s="271"/>
      <c r="G59" s="159">
        <f t="shared" si="1"/>
        <v>15</v>
      </c>
      <c r="H59" s="209"/>
      <c r="I59" s="759" t="s">
        <v>31</v>
      </c>
      <c r="J59" s="460" t="s">
        <v>536</v>
      </c>
      <c r="K59" s="185" t="s">
        <v>165</v>
      </c>
      <c r="L59" s="215" t="s">
        <v>476</v>
      </c>
      <c r="M59" s="245">
        <v>2</v>
      </c>
      <c r="N59" s="196">
        <f>N58+TIME(0,M58,0)</f>
        <v>0.47847222222222213</v>
      </c>
      <c r="O59" s="122"/>
    </row>
    <row r="60" spans="1:15" s="912" customFormat="1" ht="15.75" customHeight="1" x14ac:dyDescent="0.2">
      <c r="A60" s="52"/>
      <c r="B60" s="54"/>
      <c r="C60" s="53"/>
      <c r="D60" s="561"/>
      <c r="E60" s="271"/>
      <c r="F60" s="271"/>
      <c r="G60" s="159">
        <f t="shared" si="1"/>
        <v>16</v>
      </c>
      <c r="H60" s="209"/>
      <c r="I60" s="759" t="s">
        <v>31</v>
      </c>
      <c r="J60" s="342" t="s">
        <v>534</v>
      </c>
      <c r="K60" s="185" t="s">
        <v>165</v>
      </c>
      <c r="L60" s="215" t="s">
        <v>476</v>
      </c>
      <c r="M60" s="245">
        <v>2</v>
      </c>
      <c r="N60" s="196">
        <f>N59+TIME(0,M59,0)</f>
        <v>0.47986111111111102</v>
      </c>
      <c r="O60" s="122"/>
    </row>
    <row r="61" spans="1:15" ht="15.75" customHeight="1" x14ac:dyDescent="0.2">
      <c r="A61" s="1249"/>
      <c r="B61" s="1250" t="s">
        <v>726</v>
      </c>
      <c r="C61" s="1251"/>
      <c r="E61" s="263"/>
      <c r="F61" s="263"/>
      <c r="G61" s="159">
        <f t="shared" si="1"/>
        <v>17</v>
      </c>
      <c r="H61" s="209"/>
      <c r="I61" s="198" t="s">
        <v>31</v>
      </c>
      <c r="J61" s="463" t="s">
        <v>735</v>
      </c>
      <c r="K61" s="185" t="s">
        <v>165</v>
      </c>
      <c r="L61" s="215" t="s">
        <v>476</v>
      </c>
      <c r="M61" s="245">
        <v>2</v>
      </c>
      <c r="N61" s="196">
        <f>N60+TIME(0,M60,0)</f>
        <v>0.4812499999999999</v>
      </c>
      <c r="O61" s="84"/>
    </row>
    <row r="62" spans="1:15" s="1067" customFormat="1" ht="15.75" customHeight="1" x14ac:dyDescent="0.2">
      <c r="A62" s="1155"/>
      <c r="B62" s="1155"/>
      <c r="C62" s="1155"/>
      <c r="D62" s="561"/>
      <c r="E62" s="263"/>
      <c r="F62" s="263"/>
      <c r="G62" s="159"/>
      <c r="H62" s="209"/>
      <c r="I62" s="759"/>
      <c r="K62" s="185"/>
      <c r="L62" s="215"/>
      <c r="M62" s="245"/>
      <c r="N62" s="196"/>
      <c r="O62" s="84"/>
    </row>
    <row r="63" spans="1:15" ht="15.75" customHeight="1" x14ac:dyDescent="0.2">
      <c r="E63" s="320">
        <v>5</v>
      </c>
      <c r="F63" s="207"/>
      <c r="G63" s="207"/>
      <c r="H63" s="207"/>
      <c r="I63" s="1599" t="s">
        <v>119</v>
      </c>
      <c r="J63" s="1599"/>
      <c r="K63" s="1599"/>
      <c r="L63" s="1599"/>
      <c r="M63" s="1599"/>
      <c r="N63" s="1600"/>
      <c r="O63" s="122"/>
    </row>
    <row r="64" spans="1:15" ht="15.75" customHeight="1" x14ac:dyDescent="0.2">
      <c r="E64" s="318"/>
      <c r="F64" s="209"/>
      <c r="G64" s="209"/>
      <c r="H64" s="209"/>
      <c r="I64" s="198"/>
      <c r="J64" s="185"/>
      <c r="K64" s="185"/>
      <c r="L64" s="185"/>
      <c r="M64" s="245"/>
      <c r="N64" s="196"/>
      <c r="O64" s="122"/>
    </row>
    <row r="65" spans="5:15" ht="16.5" customHeight="1" x14ac:dyDescent="0.2">
      <c r="E65" s="299"/>
      <c r="F65" s="198">
        <v>5.0999999999999996</v>
      </c>
      <c r="G65" s="198"/>
      <c r="H65" s="271"/>
      <c r="I65" s="198" t="s">
        <v>31</v>
      </c>
      <c r="J65" s="526" t="s">
        <v>40</v>
      </c>
      <c r="K65" s="215"/>
      <c r="L65" s="215"/>
      <c r="M65" s="272"/>
      <c r="N65" s="196"/>
      <c r="O65" s="124"/>
    </row>
    <row r="66" spans="5:15" ht="15.75" customHeight="1" x14ac:dyDescent="0.25">
      <c r="E66" s="321"/>
      <c r="F66" s="213"/>
      <c r="G66" s="213">
        <v>1</v>
      </c>
      <c r="H66" s="159"/>
      <c r="I66" s="198" t="s">
        <v>31</v>
      </c>
      <c r="J66" s="157" t="s">
        <v>581</v>
      </c>
      <c r="K66" s="185" t="s">
        <v>165</v>
      </c>
      <c r="L66" s="215" t="s">
        <v>125</v>
      </c>
      <c r="M66" s="245">
        <v>5</v>
      </c>
      <c r="N66" s="197">
        <f>N61+TIME(0,M61,0)</f>
        <v>0.48263888888888878</v>
      </c>
      <c r="O66" s="122"/>
    </row>
    <row r="67" spans="5:15" ht="15.75" customHeight="1" x14ac:dyDescent="0.25">
      <c r="E67" s="313"/>
      <c r="F67" s="159"/>
      <c r="G67" s="159">
        <f>G66+1</f>
        <v>2</v>
      </c>
      <c r="H67" s="159"/>
      <c r="I67" s="198" t="s">
        <v>31</v>
      </c>
      <c r="J67" s="157" t="s">
        <v>582</v>
      </c>
      <c r="K67" s="185" t="s">
        <v>165</v>
      </c>
      <c r="L67" s="215" t="s">
        <v>125</v>
      </c>
      <c r="M67" s="245"/>
      <c r="N67" s="197">
        <f>N66+TIME(0,M66,0)</f>
        <v>0.48611111111111099</v>
      </c>
      <c r="O67" s="81"/>
    </row>
    <row r="68" spans="5:15" ht="15.75" customHeight="1" x14ac:dyDescent="0.25">
      <c r="E68" s="313"/>
      <c r="F68" s="159"/>
      <c r="G68" s="159">
        <f t="shared" ref="G68:G78" si="3">G67+1</f>
        <v>3</v>
      </c>
      <c r="H68" s="159"/>
      <c r="I68" s="198" t="s">
        <v>31</v>
      </c>
      <c r="J68" s="157" t="s">
        <v>583</v>
      </c>
      <c r="K68" s="177" t="s">
        <v>29</v>
      </c>
      <c r="L68" s="215" t="s">
        <v>125</v>
      </c>
      <c r="M68" s="245"/>
      <c r="N68" s="197">
        <f t="shared" ref="N68:N75" si="4">N67+TIME(0,M67,0)</f>
        <v>0.48611111111111099</v>
      </c>
      <c r="O68" s="84"/>
    </row>
    <row r="69" spans="5:15" ht="15.75" customHeight="1" x14ac:dyDescent="0.25">
      <c r="E69" s="295"/>
      <c r="F69" s="175"/>
      <c r="G69" s="159">
        <f t="shared" si="3"/>
        <v>4</v>
      </c>
      <c r="H69" s="159"/>
      <c r="I69" s="177" t="s">
        <v>31</v>
      </c>
      <c r="J69" s="157" t="s">
        <v>584</v>
      </c>
      <c r="K69" s="177" t="s">
        <v>29</v>
      </c>
      <c r="L69" s="215" t="s">
        <v>125</v>
      </c>
      <c r="M69" s="245"/>
      <c r="N69" s="197">
        <f t="shared" si="4"/>
        <v>0.48611111111111099</v>
      </c>
      <c r="O69" s="84"/>
    </row>
    <row r="70" spans="5:15" ht="15.75" customHeight="1" x14ac:dyDescent="0.2">
      <c r="E70" s="295"/>
      <c r="F70" s="175"/>
      <c r="G70" s="159">
        <f t="shared" si="3"/>
        <v>5</v>
      </c>
      <c r="H70" s="159"/>
      <c r="I70" s="177" t="s">
        <v>31</v>
      </c>
      <c r="J70" s="259" t="s">
        <v>257</v>
      </c>
      <c r="K70" s="185" t="s">
        <v>165</v>
      </c>
      <c r="L70" s="215" t="s">
        <v>125</v>
      </c>
      <c r="M70" s="245"/>
      <c r="N70" s="197">
        <f t="shared" si="4"/>
        <v>0.48611111111111099</v>
      </c>
      <c r="O70" s="84"/>
    </row>
    <row r="71" spans="5:15" ht="15.75" customHeight="1" x14ac:dyDescent="0.25">
      <c r="E71" s="295"/>
      <c r="F71" s="175"/>
      <c r="G71" s="159">
        <f t="shared" si="3"/>
        <v>6</v>
      </c>
      <c r="H71" s="159"/>
      <c r="I71" s="177" t="s">
        <v>31</v>
      </c>
      <c r="J71" s="157" t="s">
        <v>331</v>
      </c>
      <c r="K71" s="185" t="s">
        <v>165</v>
      </c>
      <c r="L71" s="215" t="s">
        <v>125</v>
      </c>
      <c r="M71" s="245"/>
      <c r="N71" s="197">
        <f t="shared" si="4"/>
        <v>0.48611111111111099</v>
      </c>
      <c r="O71" s="84"/>
    </row>
    <row r="72" spans="5:15" ht="15.75" customHeight="1" x14ac:dyDescent="0.2">
      <c r="E72" s="313"/>
      <c r="F72" s="159"/>
      <c r="G72" s="159">
        <f t="shared" si="3"/>
        <v>7</v>
      </c>
      <c r="H72" s="159"/>
      <c r="I72" s="198" t="s">
        <v>31</v>
      </c>
      <c r="N72" s="197">
        <f t="shared" si="4"/>
        <v>0.48611111111111099</v>
      </c>
      <c r="O72" s="122"/>
    </row>
    <row r="73" spans="5:15" ht="15.75" customHeight="1" x14ac:dyDescent="0.2">
      <c r="E73" s="313"/>
      <c r="F73" s="159"/>
      <c r="G73" s="159">
        <f t="shared" si="3"/>
        <v>8</v>
      </c>
      <c r="H73" s="159"/>
      <c r="I73" s="198" t="s">
        <v>31</v>
      </c>
      <c r="J73" s="277"/>
      <c r="K73" s="215"/>
      <c r="L73" s="198"/>
      <c r="M73" s="245"/>
      <c r="N73" s="197">
        <f t="shared" si="4"/>
        <v>0.48611111111111099</v>
      </c>
      <c r="O73" s="122"/>
    </row>
    <row r="74" spans="5:15" ht="15.75" customHeight="1" x14ac:dyDescent="0.2">
      <c r="E74" s="321"/>
      <c r="F74" s="213"/>
      <c r="G74" s="159">
        <f t="shared" si="3"/>
        <v>9</v>
      </c>
      <c r="H74" s="159"/>
      <c r="I74" s="198" t="s">
        <v>31</v>
      </c>
      <c r="J74" s="215" t="s">
        <v>49</v>
      </c>
      <c r="K74" s="215" t="s">
        <v>165</v>
      </c>
      <c r="L74" s="175" t="s">
        <v>101</v>
      </c>
      <c r="M74" s="245">
        <v>1</v>
      </c>
      <c r="N74" s="197">
        <f t="shared" si="4"/>
        <v>0.48611111111111099</v>
      </c>
      <c r="O74" s="122"/>
    </row>
    <row r="75" spans="5:15" ht="15.75" customHeight="1" x14ac:dyDescent="0.2">
      <c r="E75" s="321"/>
      <c r="F75" s="213"/>
      <c r="G75" s="159">
        <f t="shared" si="3"/>
        <v>10</v>
      </c>
      <c r="H75" s="159"/>
      <c r="I75" s="198" t="s">
        <v>31</v>
      </c>
      <c r="J75" s="600" t="s">
        <v>358</v>
      </c>
      <c r="K75" s="215" t="s">
        <v>165</v>
      </c>
      <c r="L75" s="175" t="s">
        <v>101</v>
      </c>
      <c r="M75" s="245">
        <v>1</v>
      </c>
      <c r="N75" s="197">
        <f t="shared" si="4"/>
        <v>0.48680555555555544</v>
      </c>
      <c r="O75" s="84"/>
    </row>
    <row r="76" spans="5:15" ht="15.75" customHeight="1" x14ac:dyDescent="0.2">
      <c r="E76" s="321"/>
      <c r="F76" s="213"/>
      <c r="G76" s="159"/>
      <c r="H76" s="159"/>
      <c r="I76" s="198"/>
      <c r="J76" s="526" t="s">
        <v>50</v>
      </c>
      <c r="K76" s="215"/>
      <c r="L76" s="175"/>
      <c r="M76" s="245"/>
      <c r="N76" s="197"/>
      <c r="O76" s="84"/>
    </row>
    <row r="77" spans="5:15" ht="15.75" customHeight="1" x14ac:dyDescent="0.25">
      <c r="E77" s="321"/>
      <c r="F77" s="213"/>
      <c r="G77" s="159">
        <f>G75+1</f>
        <v>11</v>
      </c>
      <c r="H77" s="159"/>
      <c r="I77" s="198" t="s">
        <v>31</v>
      </c>
      <c r="J77" s="259" t="s">
        <v>227</v>
      </c>
      <c r="K77" s="215" t="s">
        <v>165</v>
      </c>
      <c r="L77" s="445" t="s">
        <v>14</v>
      </c>
      <c r="M77" s="245">
        <v>1</v>
      </c>
      <c r="N77" s="197">
        <f>N75+TIME(0,M75,0)</f>
        <v>0.48749999999999988</v>
      </c>
      <c r="O77" s="85"/>
    </row>
    <row r="78" spans="5:15" ht="16.5" customHeight="1" x14ac:dyDescent="0.2">
      <c r="E78" s="299"/>
      <c r="F78" s="198"/>
      <c r="G78" s="159">
        <f t="shared" si="3"/>
        <v>12</v>
      </c>
      <c r="H78" s="190"/>
      <c r="I78" s="198" t="s">
        <v>31</v>
      </c>
      <c r="J78" s="1153" t="s">
        <v>608</v>
      </c>
      <c r="K78" s="215"/>
      <c r="L78" s="215" t="s">
        <v>125</v>
      </c>
      <c r="M78" s="245">
        <v>1</v>
      </c>
      <c r="N78" s="197">
        <f>N77+TIME(0,M77,0)</f>
        <v>0.48819444444444432</v>
      </c>
      <c r="O78" s="124"/>
    </row>
    <row r="79" spans="5:15" ht="16.5" customHeight="1" x14ac:dyDescent="0.2">
      <c r="E79" s="195"/>
      <c r="F79" s="204"/>
      <c r="G79" s="204"/>
      <c r="H79" s="271"/>
      <c r="I79" s="185"/>
      <c r="J79" s="279"/>
      <c r="K79" s="185"/>
      <c r="L79" s="185"/>
      <c r="M79" s="245"/>
      <c r="N79" s="197"/>
      <c r="O79" s="125"/>
    </row>
    <row r="80" spans="5:15" ht="16.5" customHeight="1" x14ac:dyDescent="0.2">
      <c r="E80" s="299"/>
      <c r="F80" s="198">
        <v>5.2</v>
      </c>
      <c r="G80" s="198"/>
      <c r="H80" s="271"/>
      <c r="I80" s="198" t="s">
        <v>31</v>
      </c>
      <c r="J80" s="526" t="s">
        <v>346</v>
      </c>
      <c r="K80" s="215"/>
      <c r="L80" s="215"/>
      <c r="M80" s="245"/>
      <c r="N80" s="197">
        <f>N78+TIME(0,M78,0)</f>
        <v>0.48888888888888876</v>
      </c>
      <c r="O80" s="124"/>
    </row>
    <row r="81" spans="1:15" ht="15.75" customHeight="1" x14ac:dyDescent="0.2">
      <c r="E81" s="295"/>
      <c r="F81" s="213"/>
      <c r="G81" s="213">
        <v>1</v>
      </c>
      <c r="H81" s="271"/>
      <c r="I81" s="175" t="s">
        <v>31</v>
      </c>
      <c r="J81" s="215" t="s">
        <v>243</v>
      </c>
      <c r="K81" s="215" t="s">
        <v>165</v>
      </c>
      <c r="L81" s="198" t="s">
        <v>747</v>
      </c>
      <c r="M81" s="245">
        <v>1</v>
      </c>
      <c r="N81" s="197">
        <f>N80+TIME(0,M80,0)</f>
        <v>0.48888888888888876</v>
      </c>
      <c r="O81" s="84"/>
    </row>
    <row r="82" spans="1:15" ht="15.75" customHeight="1" x14ac:dyDescent="0.25">
      <c r="E82" s="295"/>
      <c r="F82" s="159"/>
      <c r="G82" s="159">
        <f>G81+1</f>
        <v>2</v>
      </c>
      <c r="H82" s="271"/>
      <c r="I82" s="175" t="s">
        <v>31</v>
      </c>
      <c r="J82" s="215" t="s">
        <v>236</v>
      </c>
      <c r="K82" s="156" t="s">
        <v>165</v>
      </c>
      <c r="L82" s="185" t="s">
        <v>405</v>
      </c>
      <c r="M82" s="910">
        <v>1</v>
      </c>
      <c r="N82" s="197">
        <f>N81+TIME(0,M81,0)</f>
        <v>0.4895833333333332</v>
      </c>
      <c r="O82" s="122"/>
    </row>
    <row r="83" spans="1:15" ht="15.75" customHeight="1" x14ac:dyDescent="0.2">
      <c r="E83" s="295"/>
      <c r="F83" s="159"/>
      <c r="G83" s="159">
        <f>G82+1</f>
        <v>3</v>
      </c>
      <c r="H83" s="271"/>
      <c r="I83" s="175" t="s">
        <v>31</v>
      </c>
      <c r="J83" s="215" t="s">
        <v>273</v>
      </c>
      <c r="K83" s="215" t="s">
        <v>165</v>
      </c>
      <c r="L83" s="185" t="s">
        <v>139</v>
      </c>
      <c r="M83" s="910">
        <v>1</v>
      </c>
      <c r="N83" s="197">
        <f>N82+TIME(0,M82,0)</f>
        <v>0.49027777777777765</v>
      </c>
      <c r="O83" s="122"/>
    </row>
    <row r="84" spans="1:15" ht="15.75" customHeight="1" x14ac:dyDescent="0.2">
      <c r="E84" s="295"/>
      <c r="F84" s="159"/>
      <c r="G84" s="159">
        <f>G83+1</f>
        <v>4</v>
      </c>
      <c r="H84" s="271"/>
      <c r="I84" s="175" t="s">
        <v>31</v>
      </c>
      <c r="J84" s="215" t="s">
        <v>67</v>
      </c>
      <c r="K84" s="215" t="s">
        <v>165</v>
      </c>
      <c r="L84" s="185" t="s">
        <v>107</v>
      </c>
      <c r="M84" s="278">
        <v>1</v>
      </c>
      <c r="N84" s="197">
        <f>N83+TIME(0,M83,0)</f>
        <v>0.49097222222222209</v>
      </c>
      <c r="O84" s="122"/>
    </row>
    <row r="85" spans="1:15" ht="15.75" customHeight="1" x14ac:dyDescent="0.2">
      <c r="E85" s="295"/>
      <c r="F85" s="159"/>
      <c r="G85" s="159"/>
      <c r="H85" s="271"/>
      <c r="I85" s="175"/>
      <c r="J85" s="277"/>
      <c r="K85" s="215"/>
      <c r="L85" s="198"/>
      <c r="M85" s="245"/>
      <c r="N85" s="197"/>
      <c r="O85" s="122"/>
    </row>
    <row r="86" spans="1:15" ht="15.75" customHeight="1" x14ac:dyDescent="0.2">
      <c r="E86" s="299"/>
      <c r="F86" s="198">
        <v>5.3</v>
      </c>
      <c r="G86" s="198"/>
      <c r="H86" s="271"/>
      <c r="I86" s="198"/>
      <c r="J86" s="526" t="s">
        <v>193</v>
      </c>
      <c r="K86" s="215"/>
      <c r="L86" s="215"/>
      <c r="M86" s="245"/>
      <c r="N86" s="197">
        <f>N84+TIME(0,M84,0)</f>
        <v>0.49166666666666653</v>
      </c>
      <c r="O86" s="81"/>
    </row>
    <row r="87" spans="1:15" ht="15.75" customHeight="1" x14ac:dyDescent="0.25">
      <c r="E87" s="299"/>
      <c r="F87" s="159"/>
      <c r="G87" s="159">
        <f>1</f>
        <v>1</v>
      </c>
      <c r="H87" s="190"/>
      <c r="I87" s="198" t="s">
        <v>31</v>
      </c>
      <c r="J87" s="594" t="s">
        <v>411</v>
      </c>
      <c r="K87" s="215" t="s">
        <v>165</v>
      </c>
      <c r="L87" s="445" t="s">
        <v>137</v>
      </c>
      <c r="M87" s="245">
        <v>1</v>
      </c>
      <c r="N87" s="197">
        <f t="shared" ref="N87:N104" si="5">N86+TIME(0,M86,0)</f>
        <v>0.49166666666666653</v>
      </c>
      <c r="O87" s="81"/>
    </row>
    <row r="88" spans="1:15" ht="15.75" customHeight="1" x14ac:dyDescent="0.2">
      <c r="E88" s="195"/>
      <c r="F88" s="204"/>
      <c r="G88" s="159">
        <f>G87+1</f>
        <v>2</v>
      </c>
      <c r="H88" s="271"/>
      <c r="I88" s="175" t="s">
        <v>31</v>
      </c>
      <c r="J88" s="594" t="s">
        <v>323</v>
      </c>
      <c r="K88" s="215" t="s">
        <v>165</v>
      </c>
      <c r="L88" s="185" t="s">
        <v>326</v>
      </c>
      <c r="M88" s="278">
        <v>1</v>
      </c>
      <c r="N88" s="197">
        <f t="shared" si="5"/>
        <v>0.49236111111111097</v>
      </c>
      <c r="O88" s="81"/>
    </row>
    <row r="89" spans="1:15" ht="15.75" customHeight="1" x14ac:dyDescent="0.2">
      <c r="E89" s="195"/>
      <c r="F89" s="204"/>
      <c r="G89" s="159">
        <f>G88+1</f>
        <v>3</v>
      </c>
      <c r="H89" s="271"/>
      <c r="I89" s="175" t="s">
        <v>31</v>
      </c>
      <c r="J89" s="594" t="s">
        <v>332</v>
      </c>
      <c r="K89" s="215" t="s">
        <v>165</v>
      </c>
      <c r="L89" s="185" t="s">
        <v>142</v>
      </c>
      <c r="M89" s="278">
        <v>1</v>
      </c>
      <c r="N89" s="197">
        <f t="shared" si="5"/>
        <v>0.49305555555555541</v>
      </c>
      <c r="O89" s="81"/>
    </row>
    <row r="90" spans="1:15" ht="15.75" customHeight="1" x14ac:dyDescent="0.2">
      <c r="E90" s="195"/>
      <c r="F90" s="204"/>
      <c r="G90" s="159">
        <f>G89+1</f>
        <v>4</v>
      </c>
      <c r="H90" s="271"/>
      <c r="I90" s="175" t="s">
        <v>31</v>
      </c>
      <c r="J90" s="594" t="s">
        <v>337</v>
      </c>
      <c r="K90" s="215" t="s">
        <v>165</v>
      </c>
      <c r="L90" s="185" t="s">
        <v>107</v>
      </c>
      <c r="M90" s="278">
        <v>1</v>
      </c>
      <c r="N90" s="197">
        <f t="shared" si="5"/>
        <v>0.49374999999999986</v>
      </c>
      <c r="O90" s="81"/>
    </row>
    <row r="91" spans="1:15" ht="15.75" customHeight="1" x14ac:dyDescent="0.2">
      <c r="E91" s="195"/>
      <c r="F91" s="204"/>
      <c r="G91" s="159">
        <f>G90+1</f>
        <v>5</v>
      </c>
      <c r="H91" s="271"/>
      <c r="I91" s="175" t="s">
        <v>31</v>
      </c>
      <c r="J91" s="594" t="s">
        <v>357</v>
      </c>
      <c r="K91" s="215" t="s">
        <v>165</v>
      </c>
      <c r="L91" s="185" t="s">
        <v>38</v>
      </c>
      <c r="M91" s="278">
        <v>1</v>
      </c>
      <c r="N91" s="197">
        <f t="shared" si="5"/>
        <v>0.4944444444444443</v>
      </c>
      <c r="O91" s="81"/>
    </row>
    <row r="92" spans="1:15" ht="15.75" customHeight="1" x14ac:dyDescent="0.2">
      <c r="E92" s="195"/>
      <c r="F92" s="204"/>
      <c r="G92" s="159">
        <f>G91+1</f>
        <v>6</v>
      </c>
      <c r="H92" s="271"/>
      <c r="I92" s="175" t="s">
        <v>31</v>
      </c>
      <c r="J92" s="594" t="s">
        <v>15</v>
      </c>
      <c r="K92" s="215" t="s">
        <v>165</v>
      </c>
      <c r="L92" s="185" t="s">
        <v>353</v>
      </c>
      <c r="M92" s="278">
        <v>1</v>
      </c>
      <c r="N92" s="197">
        <f t="shared" si="5"/>
        <v>0.49513888888888874</v>
      </c>
      <c r="O92" s="81"/>
    </row>
    <row r="93" spans="1:15" s="1067" customFormat="1" ht="15.75" customHeight="1" x14ac:dyDescent="0.2">
      <c r="A93" s="1155"/>
      <c r="B93" s="1155"/>
      <c r="C93" s="1155"/>
      <c r="D93" s="561"/>
      <c r="E93" s="195"/>
      <c r="F93" s="204"/>
      <c r="G93" s="159">
        <v>8</v>
      </c>
      <c r="H93" s="271"/>
      <c r="I93" s="175" t="s">
        <v>31</v>
      </c>
      <c r="J93" s="594" t="s">
        <v>461</v>
      </c>
      <c r="K93" s="215" t="s">
        <v>6</v>
      </c>
      <c r="L93" s="185" t="s">
        <v>142</v>
      </c>
      <c r="M93" s="278">
        <v>1</v>
      </c>
      <c r="N93" s="197">
        <f t="shared" si="5"/>
        <v>0.49583333333333318</v>
      </c>
      <c r="O93" s="81"/>
    </row>
    <row r="94" spans="1:15" s="1129" customFormat="1" ht="15.75" customHeight="1" x14ac:dyDescent="0.2">
      <c r="A94" s="1155"/>
      <c r="B94" s="1155"/>
      <c r="C94" s="1155"/>
      <c r="D94" s="561"/>
      <c r="E94" s="195"/>
      <c r="F94" s="204"/>
      <c r="G94" s="159">
        <v>9</v>
      </c>
      <c r="H94" s="271"/>
      <c r="I94" s="175" t="s">
        <v>31</v>
      </c>
      <c r="J94" s="594" t="s">
        <v>532</v>
      </c>
      <c r="K94" s="109"/>
      <c r="L94" s="342" t="s">
        <v>462</v>
      </c>
      <c r="M94" s="278">
        <v>1</v>
      </c>
      <c r="N94" s="197">
        <f t="shared" si="5"/>
        <v>0.49652777777777762</v>
      </c>
      <c r="O94" s="81"/>
    </row>
    <row r="95" spans="1:15" s="1129" customFormat="1" ht="15.75" customHeight="1" x14ac:dyDescent="0.2">
      <c r="A95" s="1155"/>
      <c r="B95" s="1155"/>
      <c r="C95" s="1155"/>
      <c r="D95" s="561"/>
      <c r="E95" s="195"/>
      <c r="F95" s="204"/>
      <c r="G95" s="159">
        <v>10</v>
      </c>
      <c r="H95" s="271"/>
      <c r="I95" s="175" t="s">
        <v>31</v>
      </c>
      <c r="J95" s="594" t="s">
        <v>533</v>
      </c>
      <c r="K95" s="215"/>
      <c r="L95" s="185" t="s">
        <v>101</v>
      </c>
      <c r="M95" s="278">
        <v>1</v>
      </c>
      <c r="N95" s="197">
        <f t="shared" si="5"/>
        <v>0.49722222222222207</v>
      </c>
      <c r="O95" s="81"/>
    </row>
    <row r="96" spans="1:15" s="1129" customFormat="1" ht="15.75" customHeight="1" x14ac:dyDescent="0.2">
      <c r="A96" s="1155"/>
      <c r="B96" s="1155"/>
      <c r="C96" s="1155"/>
      <c r="D96" s="561"/>
      <c r="E96" s="195"/>
      <c r="F96" s="204"/>
      <c r="G96" s="159"/>
      <c r="H96" s="271"/>
      <c r="I96" s="175"/>
      <c r="M96" s="278"/>
      <c r="N96" s="197">
        <f t="shared" si="5"/>
        <v>0.49791666666666651</v>
      </c>
      <c r="O96" s="81"/>
    </row>
    <row r="97" spans="5:16" ht="15.75" customHeight="1" x14ac:dyDescent="0.2">
      <c r="E97" s="195"/>
      <c r="F97" s="204"/>
      <c r="G97" s="159"/>
      <c r="H97" s="271"/>
      <c r="I97" s="175"/>
      <c r="J97" s="277"/>
      <c r="K97" s="215"/>
      <c r="L97" s="185"/>
      <c r="M97" s="278"/>
      <c r="N97" s="197">
        <f t="shared" si="5"/>
        <v>0.49791666666666651</v>
      </c>
      <c r="O97" s="81"/>
    </row>
    <row r="98" spans="5:16" ht="15.75" customHeight="1" x14ac:dyDescent="0.2">
      <c r="E98" s="299"/>
      <c r="F98" s="198">
        <v>5.4</v>
      </c>
      <c r="G98" s="198"/>
      <c r="H98" s="271"/>
      <c r="I98" s="198" t="s">
        <v>31</v>
      </c>
      <c r="J98" s="526" t="s">
        <v>120</v>
      </c>
      <c r="K98" s="215"/>
      <c r="L98" s="215"/>
      <c r="M98" s="272"/>
      <c r="N98" s="197">
        <f t="shared" si="5"/>
        <v>0.49791666666666651</v>
      </c>
      <c r="O98" s="83"/>
    </row>
    <row r="99" spans="5:16" ht="15.75" customHeight="1" x14ac:dyDescent="0.2">
      <c r="E99" s="295"/>
      <c r="F99" s="213"/>
      <c r="G99" s="213">
        <v>1</v>
      </c>
      <c r="H99" s="271"/>
      <c r="I99" s="175" t="s">
        <v>31</v>
      </c>
      <c r="N99" s="197">
        <f t="shared" si="5"/>
        <v>0.49791666666666651</v>
      </c>
      <c r="O99" s="81"/>
    </row>
    <row r="100" spans="5:16" ht="15.75" customHeight="1" x14ac:dyDescent="0.2">
      <c r="E100" s="295"/>
      <c r="F100" s="175"/>
      <c r="G100" s="213">
        <f>G99+1</f>
        <v>2</v>
      </c>
      <c r="H100" s="271"/>
      <c r="I100" s="175" t="s">
        <v>31</v>
      </c>
      <c r="N100" s="197">
        <f>N99+TIME(0,M94,0)</f>
        <v>0.49861111111111095</v>
      </c>
      <c r="O100" s="81"/>
    </row>
    <row r="101" spans="5:16" ht="15.75" customHeight="1" x14ac:dyDescent="0.2">
      <c r="E101" s="195"/>
      <c r="F101" s="204"/>
      <c r="G101" s="204"/>
      <c r="H101" s="271"/>
      <c r="I101" s="185"/>
      <c r="J101" s="279"/>
      <c r="K101" s="185"/>
      <c r="L101" s="185"/>
      <c r="M101" s="278"/>
      <c r="N101" s="197">
        <f>N100+TIME(0,M95,0)</f>
        <v>0.49930555555555539</v>
      </c>
      <c r="O101" s="81"/>
    </row>
    <row r="102" spans="5:16" ht="15.75" customHeight="1" x14ac:dyDescent="0.2">
      <c r="E102" s="299"/>
      <c r="F102" s="159"/>
      <c r="G102" s="159"/>
      <c r="H102" s="271"/>
      <c r="I102" s="175"/>
      <c r="J102" s="277"/>
      <c r="K102" s="215"/>
      <c r="L102" s="185"/>
      <c r="M102" s="278"/>
      <c r="N102" s="197">
        <f t="shared" si="5"/>
        <v>0.49930555555555539</v>
      </c>
      <c r="O102" s="81"/>
    </row>
    <row r="103" spans="5:16" ht="15.75" customHeight="1" x14ac:dyDescent="0.2">
      <c r="E103" s="299"/>
      <c r="F103" s="198">
        <v>6</v>
      </c>
      <c r="G103" s="198"/>
      <c r="H103" s="271"/>
      <c r="I103" s="198" t="s">
        <v>31</v>
      </c>
      <c r="J103" s="526" t="s">
        <v>355</v>
      </c>
      <c r="K103" s="215"/>
      <c r="L103" s="185"/>
      <c r="M103" s="278"/>
      <c r="N103" s="197">
        <f t="shared" si="5"/>
        <v>0.49930555555555539</v>
      </c>
      <c r="O103" s="81"/>
    </row>
    <row r="104" spans="5:16" ht="15.75" customHeight="1" x14ac:dyDescent="0.2">
      <c r="E104" s="296"/>
      <c r="F104" s="210"/>
      <c r="G104" s="210">
        <v>1</v>
      </c>
      <c r="H104" s="261"/>
      <c r="I104" s="189" t="s">
        <v>31</v>
      </c>
      <c r="J104" s="280"/>
      <c r="K104" s="172"/>
      <c r="L104" s="171"/>
      <c r="M104" s="570"/>
      <c r="N104" s="197">
        <f t="shared" si="5"/>
        <v>0.49930555555555539</v>
      </c>
      <c r="O104" s="81"/>
    </row>
    <row r="105" spans="5:16" ht="15.75" customHeight="1" x14ac:dyDescent="0.2">
      <c r="E105" s="175"/>
      <c r="F105" s="213"/>
      <c r="G105" s="213"/>
      <c r="H105" s="271"/>
      <c r="I105" s="175"/>
      <c r="J105" s="277" t="s">
        <v>356</v>
      </c>
      <c r="K105" s="215"/>
      <c r="L105" s="185"/>
      <c r="M105" s="278"/>
      <c r="N105" s="191">
        <f>N104+M105</f>
        <v>0.49930555555555539</v>
      </c>
      <c r="O105" s="110"/>
    </row>
    <row r="106" spans="5:16" ht="15.75" customHeight="1" x14ac:dyDescent="0.2">
      <c r="E106" s="27"/>
      <c r="F106" s="27"/>
      <c r="G106" s="27"/>
      <c r="H106" s="27"/>
      <c r="I106" s="276"/>
      <c r="J106" s="281" t="s">
        <v>339</v>
      </c>
      <c r="K106" s="282"/>
      <c r="L106" s="282"/>
      <c r="M106" s="265"/>
      <c r="N106" s="283">
        <f>IF(N107-N105&lt;0,"OVERTIME",N107-N105)</f>
        <v>2.1527777777777979E-2</v>
      </c>
      <c r="O106" s="110"/>
      <c r="P106" s="1070"/>
    </row>
    <row r="107" spans="5:16" ht="15.75" customHeight="1" x14ac:dyDescent="0.2">
      <c r="E107" s="322">
        <v>6</v>
      </c>
      <c r="F107" s="284"/>
      <c r="G107" s="284"/>
      <c r="H107" s="284"/>
      <c r="I107" s="285" t="s">
        <v>28</v>
      </c>
      <c r="J107" s="286" t="s">
        <v>32</v>
      </c>
      <c r="K107" s="287"/>
      <c r="L107" s="288"/>
      <c r="M107" s="289"/>
      <c r="N107" s="474">
        <f>TIME(12,30,0)</f>
        <v>0.52083333333333337</v>
      </c>
      <c r="O107" s="81"/>
    </row>
    <row r="108" spans="5:16" ht="15.75" customHeight="1" x14ac:dyDescent="0.2">
      <c r="E108" s="323"/>
      <c r="F108" s="324"/>
      <c r="G108" s="324"/>
      <c r="H108" s="1"/>
      <c r="I108" s="2"/>
      <c r="J108" s="98"/>
      <c r="K108" s="2"/>
      <c r="L108" s="475"/>
      <c r="M108" s="146"/>
      <c r="N108" s="350"/>
      <c r="O108" s="82"/>
    </row>
    <row r="109" spans="5:16" ht="15.75" customHeight="1" x14ac:dyDescent="0.2">
      <c r="E109" s="325"/>
      <c r="F109" s="326"/>
      <c r="G109" s="326"/>
      <c r="H109" s="4"/>
      <c r="I109" s="2"/>
      <c r="J109" s="440" t="s">
        <v>537</v>
      </c>
      <c r="K109" s="126"/>
      <c r="L109" s="476"/>
      <c r="M109" s="235">
        <v>60</v>
      </c>
      <c r="N109" s="351">
        <f>TIME(12,30,0)</f>
        <v>0.52083333333333337</v>
      </c>
      <c r="O109" s="82"/>
    </row>
    <row r="110" spans="5:16" ht="15.75" customHeight="1" x14ac:dyDescent="0.2">
      <c r="E110" s="325"/>
      <c r="F110" s="326"/>
      <c r="G110" s="326"/>
      <c r="H110" s="4"/>
      <c r="I110" s="2"/>
      <c r="J110" s="3"/>
      <c r="K110" s="98"/>
      <c r="L110" s="477"/>
      <c r="M110" s="137"/>
      <c r="N110" s="352"/>
      <c r="O110" s="82"/>
    </row>
    <row r="111" spans="5:16" ht="15.75" customHeight="1" x14ac:dyDescent="0.2">
      <c r="E111" s="327"/>
      <c r="F111" s="328"/>
      <c r="G111" s="328"/>
      <c r="H111" s="29"/>
      <c r="I111" s="26"/>
      <c r="J111" s="441" t="s">
        <v>200</v>
      </c>
      <c r="K111" s="127"/>
      <c r="L111" s="478"/>
      <c r="M111" s="236"/>
      <c r="N111" s="353">
        <f>N107+TIME(0,M109,0)</f>
        <v>0.5625</v>
      </c>
      <c r="O111" s="115"/>
    </row>
    <row r="112" spans="5:16" ht="15.75" customHeight="1" x14ac:dyDescent="0.2">
      <c r="E112" s="329"/>
      <c r="F112" s="330"/>
      <c r="G112" s="330"/>
      <c r="H112" s="87"/>
      <c r="I112" s="88"/>
      <c r="J112" s="89"/>
      <c r="K112" s="128"/>
      <c r="L112" s="482"/>
      <c r="M112" s="238"/>
      <c r="N112" s="355"/>
      <c r="O112" s="83"/>
    </row>
    <row r="113" spans="5:15" ht="15.75" customHeight="1" x14ac:dyDescent="0.2">
      <c r="E113" s="331"/>
      <c r="F113" s="332"/>
      <c r="G113" s="332"/>
      <c r="H113" s="39"/>
      <c r="I113" s="34"/>
      <c r="J113" s="44"/>
      <c r="K113" s="129"/>
      <c r="L113" s="483"/>
      <c r="M113" s="239"/>
      <c r="N113" s="356"/>
      <c r="O113" s="114"/>
    </row>
    <row r="114" spans="5:15" ht="15.75" customHeight="1" x14ac:dyDescent="0.2">
      <c r="E114" s="333"/>
      <c r="F114" s="334"/>
      <c r="G114" s="334"/>
      <c r="H114" s="90"/>
      <c r="I114" s="91"/>
      <c r="J114" s="92"/>
      <c r="K114" s="130"/>
      <c r="L114" s="484"/>
      <c r="M114" s="240"/>
      <c r="N114" s="357"/>
      <c r="O114" s="114"/>
    </row>
    <row r="115" spans="5:15" ht="15.75" customHeight="1" x14ac:dyDescent="0.2">
      <c r="E115" s="335"/>
      <c r="F115" s="335"/>
      <c r="G115" s="335"/>
      <c r="H115" s="131"/>
      <c r="I115" s="97"/>
      <c r="J115" s="97"/>
      <c r="K115" s="97"/>
      <c r="L115" s="485"/>
      <c r="M115" s="237"/>
      <c r="N115" s="358"/>
      <c r="O115" s="82"/>
    </row>
    <row r="116" spans="5:15" ht="15.75" customHeight="1" x14ac:dyDescent="0.2">
      <c r="E116" s="1586" t="s">
        <v>164</v>
      </c>
      <c r="F116" s="1587"/>
      <c r="G116" s="1587"/>
      <c r="H116" s="1587"/>
      <c r="I116" s="1587"/>
      <c r="J116" s="1587"/>
      <c r="K116" s="1587"/>
      <c r="L116" s="1587"/>
      <c r="M116" s="1587"/>
      <c r="N116" s="1588"/>
      <c r="O116" s="82"/>
    </row>
    <row r="117" spans="5:15" ht="15.75" customHeight="1" x14ac:dyDescent="0.2">
      <c r="E117" s="1605" t="str">
        <f>E3</f>
        <v>138th IEEE 802.11 WIRELESS LOCAL AREA NETWORKS SESSION</v>
      </c>
      <c r="F117" s="1581"/>
      <c r="G117" s="1581"/>
      <c r="H117" s="1581"/>
      <c r="I117" s="1581"/>
      <c r="J117" s="1581"/>
      <c r="K117" s="1581"/>
      <c r="L117" s="1581"/>
      <c r="M117" s="1581"/>
      <c r="N117" s="1582"/>
      <c r="O117" s="84"/>
    </row>
    <row r="118" spans="5:15" ht="15.75" customHeight="1" x14ac:dyDescent="0.2">
      <c r="E118" s="1592" t="str">
        <f>E4</f>
        <v>Caribe Royale,  Orlando,  Florida, US</v>
      </c>
      <c r="F118" s="1593"/>
      <c r="G118" s="1593"/>
      <c r="H118" s="1593"/>
      <c r="I118" s="1593"/>
      <c r="J118" s="1593"/>
      <c r="K118" s="1593"/>
      <c r="L118" s="1593"/>
      <c r="M118" s="1593"/>
      <c r="N118" s="1594"/>
      <c r="O118" s="84"/>
    </row>
    <row r="119" spans="5:15" ht="15.75" customHeight="1" x14ac:dyDescent="0.2">
      <c r="E119" s="1595" t="str">
        <f>E5</f>
        <v>March 17 - 22, 2013</v>
      </c>
      <c r="F119" s="1596"/>
      <c r="G119" s="1596"/>
      <c r="H119" s="1597"/>
      <c r="I119" s="1597"/>
      <c r="J119" s="1597"/>
      <c r="K119" s="1597"/>
      <c r="L119" s="1597"/>
      <c r="M119" s="1597"/>
      <c r="N119" s="1598"/>
      <c r="O119" s="81"/>
    </row>
    <row r="120" spans="5:15" ht="15.75" customHeight="1" x14ac:dyDescent="0.2">
      <c r="E120" s="309"/>
      <c r="F120" s="310"/>
      <c r="G120" s="310"/>
      <c r="H120" s="111"/>
      <c r="I120" s="112"/>
      <c r="J120" s="112"/>
      <c r="K120" s="112"/>
      <c r="L120" s="112"/>
      <c r="M120" s="229"/>
      <c r="N120" s="113"/>
      <c r="O120" s="81"/>
    </row>
    <row r="121" spans="5:15" ht="15.75" customHeight="1" x14ac:dyDescent="0.2">
      <c r="E121" s="336"/>
      <c r="F121" s="337"/>
      <c r="G121" s="337"/>
      <c r="H121" s="22"/>
      <c r="I121" s="23"/>
      <c r="J121" s="23"/>
      <c r="K121" s="23"/>
      <c r="L121" s="480"/>
      <c r="M121" s="230"/>
      <c r="N121" s="347"/>
      <c r="O121" s="81"/>
    </row>
    <row r="122" spans="5:15" ht="15.75" customHeight="1" x14ac:dyDescent="0.2">
      <c r="E122" s="1575" t="s">
        <v>741</v>
      </c>
      <c r="F122" s="1576"/>
      <c r="G122" s="1576"/>
      <c r="H122" s="1577"/>
      <c r="I122" s="1577"/>
      <c r="J122" s="1577"/>
      <c r="K122" s="1577"/>
      <c r="L122" s="1577"/>
      <c r="M122" s="1577"/>
      <c r="N122" s="1578"/>
      <c r="O122" s="84"/>
    </row>
    <row r="123" spans="5:15" ht="15.75" customHeight="1" x14ac:dyDescent="0.2">
      <c r="E123" s="1569" t="str">
        <f>E9</f>
        <v>WG CHAIR - Bruce Kraemer (Marvell)</v>
      </c>
      <c r="F123" s="1570"/>
      <c r="G123" s="1570"/>
      <c r="H123" s="1570"/>
      <c r="I123" s="1570"/>
      <c r="J123" s="1570"/>
      <c r="K123" s="1570"/>
      <c r="L123" s="1570"/>
      <c r="M123" s="1570"/>
      <c r="N123" s="1571"/>
      <c r="O123" s="84"/>
    </row>
    <row r="124" spans="5:15" ht="15.75" customHeight="1" x14ac:dyDescent="0.2">
      <c r="E124" s="1589" t="str">
        <f>E10</f>
        <v>WG  VICE-CHAIR - Jon Rosdahl (CSR) -- WG  VICE-CHAIR - Adrian Stephens (Intel)</v>
      </c>
      <c r="F124" s="1590"/>
      <c r="G124" s="1590"/>
      <c r="H124" s="1590"/>
      <c r="I124" s="1590"/>
      <c r="J124" s="1590"/>
      <c r="K124" s="1590"/>
      <c r="L124" s="1590"/>
      <c r="M124" s="1590"/>
      <c r="N124" s="1591"/>
      <c r="O124" s="82"/>
    </row>
    <row r="125" spans="5:15" ht="15.75" customHeight="1" x14ac:dyDescent="0.2">
      <c r="E125" s="1572" t="str">
        <f>E11</f>
        <v>WG SECRETARY - STEPHEN MCCANN (RIM)</v>
      </c>
      <c r="F125" s="1573"/>
      <c r="G125" s="1573"/>
      <c r="H125" s="1573"/>
      <c r="I125" s="1573"/>
      <c r="J125" s="1573"/>
      <c r="K125" s="1573"/>
      <c r="L125" s="1573"/>
      <c r="M125" s="1573"/>
      <c r="N125" s="1574"/>
      <c r="O125" s="82"/>
    </row>
    <row r="126" spans="5:15" ht="15.75" customHeight="1" thickBot="1" x14ac:dyDescent="0.25">
      <c r="E126" s="338"/>
      <c r="F126" s="338"/>
      <c r="G126" s="338"/>
      <c r="H126" s="36"/>
      <c r="I126" s="36"/>
      <c r="J126" s="1611" t="str">
        <f>Title!$B$4</f>
        <v>R6</v>
      </c>
      <c r="K126" s="36"/>
      <c r="L126" s="338"/>
      <c r="M126" s="241"/>
      <c r="N126" s="359"/>
      <c r="O126" s="82"/>
    </row>
    <row r="127" spans="5:15" ht="27" customHeight="1" thickBot="1" x14ac:dyDescent="0.25">
      <c r="E127" s="204"/>
      <c r="F127" s="204"/>
      <c r="G127" s="204"/>
      <c r="H127" s="159"/>
      <c r="I127" s="160"/>
      <c r="J127" s="1612"/>
      <c r="K127" s="160"/>
      <c r="L127" s="160"/>
      <c r="N127" s="444" t="s">
        <v>330</v>
      </c>
      <c r="O127" s="82"/>
    </row>
    <row r="128" spans="5:15" ht="15.75" customHeight="1" x14ac:dyDescent="0.2">
      <c r="E128" s="161">
        <v>1</v>
      </c>
      <c r="F128" s="162"/>
      <c r="G128" s="162"/>
      <c r="H128" s="162"/>
      <c r="I128" s="163"/>
      <c r="J128" s="164" t="s">
        <v>118</v>
      </c>
      <c r="K128" s="165" t="s">
        <v>165</v>
      </c>
      <c r="L128" s="165" t="s">
        <v>415</v>
      </c>
      <c r="M128" s="242">
        <v>1</v>
      </c>
      <c r="N128" s="196">
        <f>TIME(10,30,0)</f>
        <v>0.4375</v>
      </c>
      <c r="O128" s="93"/>
    </row>
    <row r="129" spans="5:15" ht="15.75" customHeight="1" x14ac:dyDescent="0.2">
      <c r="E129" s="167"/>
      <c r="F129" s="168">
        <v>1.1000000000000001</v>
      </c>
      <c r="G129" s="168"/>
      <c r="H129" s="168"/>
      <c r="I129" s="169" t="s">
        <v>60</v>
      </c>
      <c r="J129" s="170" t="s">
        <v>145</v>
      </c>
      <c r="K129" s="171" t="s">
        <v>165</v>
      </c>
      <c r="L129" s="172" t="s">
        <v>415</v>
      </c>
      <c r="M129" s="243">
        <v>1</v>
      </c>
      <c r="N129" s="173">
        <f>N128+TIME(0,M128,0)</f>
        <v>0.43819444444444444</v>
      </c>
      <c r="O129" s="82"/>
    </row>
    <row r="130" spans="5:15" ht="15.75" customHeight="1" x14ac:dyDescent="0.2">
      <c r="E130" s="175"/>
      <c r="F130" s="175"/>
      <c r="G130" s="175"/>
      <c r="H130" s="174"/>
      <c r="I130" s="175"/>
      <c r="J130" s="176"/>
      <c r="K130" s="177"/>
      <c r="L130" s="177"/>
      <c r="M130" s="255"/>
      <c r="N130" s="256"/>
      <c r="O130"/>
    </row>
    <row r="131" spans="5:15" ht="15.75" customHeight="1" x14ac:dyDescent="0.2">
      <c r="E131" s="297">
        <v>2</v>
      </c>
      <c r="F131" s="180"/>
      <c r="G131" s="180"/>
      <c r="H131" s="179"/>
      <c r="I131" s="180"/>
      <c r="J131" s="181" t="s">
        <v>173</v>
      </c>
      <c r="K131" s="182" t="s">
        <v>165</v>
      </c>
      <c r="L131" s="182" t="s">
        <v>174</v>
      </c>
      <c r="M131" s="244"/>
      <c r="N131" s="197">
        <f>N129+TIME(0,M129,0)</f>
        <v>0.43888888888888888</v>
      </c>
      <c r="O131"/>
    </row>
    <row r="132" spans="5:15" ht="15.75" customHeight="1" x14ac:dyDescent="0.2">
      <c r="E132" s="195"/>
      <c r="F132" s="343">
        <f>E131+0.1</f>
        <v>2.1</v>
      </c>
      <c r="G132" s="204"/>
      <c r="H132" s="159"/>
      <c r="I132" s="175" t="s">
        <v>171</v>
      </c>
      <c r="J132" s="184" t="s">
        <v>266</v>
      </c>
      <c r="K132" s="185" t="s">
        <v>165</v>
      </c>
      <c r="L132" s="185" t="s">
        <v>415</v>
      </c>
      <c r="M132" s="244">
        <v>1</v>
      </c>
      <c r="N132" s="197">
        <f>N131+TIME(0,M131,0)</f>
        <v>0.43888888888888888</v>
      </c>
      <c r="O132"/>
    </row>
    <row r="133" spans="5:15" ht="15.75" customHeight="1" x14ac:dyDescent="0.2">
      <c r="E133" s="195"/>
      <c r="F133" s="343">
        <f t="shared" ref="F133:F138" si="6">F132+0.1</f>
        <v>2.2000000000000002</v>
      </c>
      <c r="G133" s="204"/>
      <c r="H133" s="159"/>
      <c r="I133" s="175" t="s">
        <v>171</v>
      </c>
      <c r="J133" s="592" t="s">
        <v>121</v>
      </c>
      <c r="K133" s="721" t="s">
        <v>165</v>
      </c>
      <c r="L133" s="721" t="s">
        <v>124</v>
      </c>
      <c r="M133" s="244">
        <v>1</v>
      </c>
      <c r="N133" s="197">
        <f t="shared" ref="N133:N150" si="7">N132+TIME(0,M132,0)</f>
        <v>0.43958333333333333</v>
      </c>
      <c r="O133"/>
    </row>
    <row r="134" spans="5:15" ht="15.75" customHeight="1" x14ac:dyDescent="0.2">
      <c r="E134" s="195"/>
      <c r="F134" s="343">
        <f t="shared" si="6"/>
        <v>2.3000000000000003</v>
      </c>
      <c r="G134" s="204"/>
      <c r="H134" s="159"/>
      <c r="I134" s="175" t="s">
        <v>171</v>
      </c>
      <c r="J134" s="592" t="s">
        <v>757</v>
      </c>
      <c r="K134" s="215" t="s">
        <v>165</v>
      </c>
      <c r="L134" s="185" t="s">
        <v>476</v>
      </c>
      <c r="M134" s="244">
        <v>2</v>
      </c>
      <c r="N134" s="197">
        <f t="shared" si="7"/>
        <v>0.44027777777777777</v>
      </c>
      <c r="O134"/>
    </row>
    <row r="135" spans="5:15" ht="15.75" customHeight="1" x14ac:dyDescent="0.2">
      <c r="E135" s="195"/>
      <c r="F135" s="343">
        <f t="shared" si="6"/>
        <v>2.4000000000000004</v>
      </c>
      <c r="G135" s="204"/>
      <c r="H135" s="159"/>
      <c r="I135" s="175" t="s">
        <v>31</v>
      </c>
      <c r="J135" s="592"/>
      <c r="K135" s="215" t="s">
        <v>165</v>
      </c>
      <c r="L135" s="215"/>
      <c r="M135" s="272"/>
      <c r="N135" s="197">
        <f t="shared" si="7"/>
        <v>0.44166666666666665</v>
      </c>
      <c r="O135"/>
    </row>
    <row r="136" spans="5:15" ht="15.75" customHeight="1" x14ac:dyDescent="0.2">
      <c r="E136" s="195"/>
      <c r="F136" s="343">
        <f t="shared" si="6"/>
        <v>2.5000000000000004</v>
      </c>
      <c r="G136" s="204"/>
      <c r="H136" s="159"/>
      <c r="I136" s="175" t="s">
        <v>31</v>
      </c>
      <c r="J136" s="187"/>
      <c r="K136" s="215" t="s">
        <v>165</v>
      </c>
      <c r="L136" s="185"/>
      <c r="M136" s="272"/>
      <c r="N136" s="197">
        <f t="shared" si="7"/>
        <v>0.44166666666666665</v>
      </c>
      <c r="O136"/>
    </row>
    <row r="137" spans="5:15" ht="15.75" customHeight="1" x14ac:dyDescent="0.2">
      <c r="E137" s="195"/>
      <c r="F137" s="343">
        <f t="shared" si="6"/>
        <v>2.6000000000000005</v>
      </c>
      <c r="G137" s="204"/>
      <c r="H137" s="159"/>
      <c r="I137" s="175" t="s">
        <v>31</v>
      </c>
      <c r="J137" s="592"/>
      <c r="K137" s="215" t="s">
        <v>165</v>
      </c>
      <c r="L137" s="185"/>
      <c r="M137" s="272"/>
      <c r="N137" s="197">
        <f t="shared" si="7"/>
        <v>0.44166666666666665</v>
      </c>
      <c r="O137"/>
    </row>
    <row r="138" spans="5:15" ht="15.75" customHeight="1" x14ac:dyDescent="0.2">
      <c r="E138" s="296"/>
      <c r="F138" s="373">
        <f t="shared" si="6"/>
        <v>2.7000000000000006</v>
      </c>
      <c r="G138" s="189"/>
      <c r="H138" s="188"/>
      <c r="I138" s="189" t="s">
        <v>31</v>
      </c>
      <c r="J138" s="602" t="s">
        <v>10</v>
      </c>
      <c r="K138" s="171" t="s">
        <v>165</v>
      </c>
      <c r="L138" s="171" t="s">
        <v>476</v>
      </c>
      <c r="M138" s="246">
        <v>2</v>
      </c>
      <c r="N138" s="197">
        <f t="shared" si="7"/>
        <v>0.44166666666666665</v>
      </c>
      <c r="O138"/>
    </row>
    <row r="139" spans="5:15" ht="15.75" customHeight="1" x14ac:dyDescent="0.2">
      <c r="E139" s="175"/>
      <c r="F139" s="175"/>
      <c r="G139" s="175"/>
      <c r="H139" s="190"/>
      <c r="I139" s="175"/>
      <c r="J139" s="185"/>
      <c r="K139" s="177"/>
      <c r="L139" s="177"/>
      <c r="M139" s="255"/>
      <c r="N139" s="257"/>
      <c r="O139"/>
    </row>
    <row r="140" spans="5:15" ht="15.75" customHeight="1" x14ac:dyDescent="0.2">
      <c r="E140" s="192">
        <v>3</v>
      </c>
      <c r="F140" s="219"/>
      <c r="G140" s="219"/>
      <c r="H140" s="193"/>
      <c r="I140" s="180" t="s">
        <v>171</v>
      </c>
      <c r="J140" s="164" t="s">
        <v>160</v>
      </c>
      <c r="K140" s="194"/>
      <c r="L140" s="194"/>
      <c r="M140" s="244"/>
      <c r="N140" s="197"/>
      <c r="O140"/>
    </row>
    <row r="141" spans="5:15" ht="15.75" customHeight="1" x14ac:dyDescent="0.2">
      <c r="E141" s="195"/>
      <c r="F141" s="204"/>
      <c r="G141" s="204"/>
      <c r="H141" s="174"/>
      <c r="I141" s="175"/>
      <c r="J141" s="185"/>
      <c r="K141" s="185"/>
      <c r="L141" s="185"/>
      <c r="M141" s="244"/>
      <c r="N141" s="197"/>
      <c r="O141"/>
    </row>
    <row r="142" spans="5:15" ht="15.75" customHeight="1" x14ac:dyDescent="0.2">
      <c r="E142" s="195"/>
      <c r="F142" s="343">
        <f>E140+0.1</f>
        <v>3.1</v>
      </c>
      <c r="G142" s="204"/>
      <c r="H142" s="174"/>
      <c r="I142" s="175"/>
      <c r="J142" s="528" t="s">
        <v>269</v>
      </c>
      <c r="K142" s="185"/>
      <c r="L142" s="185"/>
      <c r="M142" s="244"/>
      <c r="N142" s="197"/>
      <c r="O142"/>
    </row>
    <row r="143" spans="5:15" ht="15.75" customHeight="1" x14ac:dyDescent="0.2">
      <c r="E143" s="195"/>
      <c r="F143" s="343"/>
      <c r="G143" s="204">
        <v>1</v>
      </c>
      <c r="H143" s="190"/>
      <c r="I143" s="198" t="s">
        <v>171</v>
      </c>
      <c r="N143" s="197">
        <f>N138+TIME(0,M138,0)</f>
        <v>0.44305555555555554</v>
      </c>
      <c r="O143"/>
    </row>
    <row r="144" spans="5:15" ht="15.75" customHeight="1" x14ac:dyDescent="0.2">
      <c r="E144" s="195"/>
      <c r="F144" s="343"/>
      <c r="G144" s="204">
        <f>G143+1</f>
        <v>2</v>
      </c>
      <c r="H144" s="190"/>
      <c r="I144" s="198" t="s">
        <v>171</v>
      </c>
      <c r="J144" s="759" t="s">
        <v>764</v>
      </c>
      <c r="K144" s="200" t="s">
        <v>166</v>
      </c>
      <c r="L144" s="99" t="s">
        <v>142</v>
      </c>
      <c r="M144" s="245">
        <v>5</v>
      </c>
      <c r="N144" s="197">
        <f>N143+TIME(0,M266,0)</f>
        <v>0.44652777777777775</v>
      </c>
      <c r="O144"/>
    </row>
    <row r="145" spans="1:15" ht="15.75" customHeight="1" x14ac:dyDescent="0.25">
      <c r="D145" s="564"/>
      <c r="E145" s="195"/>
      <c r="F145" s="343"/>
      <c r="G145" s="204">
        <f>G144+1</f>
        <v>3</v>
      </c>
      <c r="H145" s="190"/>
      <c r="I145" s="759" t="s">
        <v>31</v>
      </c>
      <c r="J145" s="900"/>
      <c r="K145" s="907"/>
      <c r="L145" s="902"/>
      <c r="M145" s="245"/>
      <c r="N145" s="197">
        <f t="shared" si="7"/>
        <v>0.44999999999999996</v>
      </c>
      <c r="O145"/>
    </row>
    <row r="146" spans="1:15" ht="15.75" customHeight="1" x14ac:dyDescent="0.2">
      <c r="E146" s="195"/>
      <c r="F146" s="204"/>
      <c r="G146" s="204"/>
      <c r="H146" s="190"/>
      <c r="I146" s="198"/>
      <c r="J146" s="199"/>
      <c r="K146" s="200"/>
      <c r="L146" s="99"/>
      <c r="M146" s="245"/>
      <c r="N146" s="197">
        <f t="shared" si="7"/>
        <v>0.44999999999999996</v>
      </c>
      <c r="O146"/>
    </row>
    <row r="147" spans="1:15" ht="15.75" customHeight="1" x14ac:dyDescent="0.2">
      <c r="E147" s="195"/>
      <c r="F147" s="343">
        <v>3.2</v>
      </c>
      <c r="G147" s="204"/>
      <c r="H147" s="174"/>
      <c r="I147" s="198"/>
      <c r="J147" s="528" t="s">
        <v>268</v>
      </c>
      <c r="K147" s="185"/>
      <c r="L147" s="185"/>
      <c r="M147" s="245"/>
      <c r="N147" s="197">
        <f t="shared" si="7"/>
        <v>0.44999999999999996</v>
      </c>
      <c r="O147"/>
    </row>
    <row r="148" spans="1:15" ht="15.75" customHeight="1" x14ac:dyDescent="0.2">
      <c r="E148" s="195"/>
      <c r="F148" s="204"/>
      <c r="G148" s="204">
        <v>1</v>
      </c>
      <c r="H148" s="190"/>
      <c r="I148" s="198" t="s">
        <v>171</v>
      </c>
      <c r="J148" s="522" t="s">
        <v>33</v>
      </c>
      <c r="K148" s="523" t="s">
        <v>29</v>
      </c>
      <c r="L148" s="522" t="s">
        <v>765</v>
      </c>
      <c r="M148" s="245"/>
      <c r="N148" s="197">
        <f t="shared" si="7"/>
        <v>0.44999999999999996</v>
      </c>
      <c r="O148"/>
    </row>
    <row r="149" spans="1:15" ht="15.75" customHeight="1" x14ac:dyDescent="0.2">
      <c r="E149" s="195"/>
      <c r="F149" s="204"/>
      <c r="G149" s="204">
        <f t="shared" ref="G149:G154" si="8">G148+1</f>
        <v>2</v>
      </c>
      <c r="H149" s="190"/>
      <c r="I149" s="198" t="s">
        <v>171</v>
      </c>
      <c r="J149" s="1264" t="s">
        <v>512</v>
      </c>
      <c r="K149" s="1265" t="s">
        <v>166</v>
      </c>
      <c r="L149" s="1266" t="s">
        <v>370</v>
      </c>
      <c r="M149" s="1267"/>
      <c r="N149" s="197">
        <f t="shared" si="7"/>
        <v>0.44999999999999996</v>
      </c>
      <c r="O149"/>
    </row>
    <row r="150" spans="1:15" ht="15.75" customHeight="1" x14ac:dyDescent="0.2">
      <c r="E150" s="195"/>
      <c r="F150" s="204"/>
      <c r="G150" s="204">
        <f t="shared" si="8"/>
        <v>3</v>
      </c>
      <c r="H150" s="190"/>
      <c r="I150" s="198" t="s">
        <v>171</v>
      </c>
      <c r="J150" s="522" t="s">
        <v>743</v>
      </c>
      <c r="K150" s="523" t="s">
        <v>166</v>
      </c>
      <c r="L150" s="522" t="s">
        <v>137</v>
      </c>
      <c r="M150" s="549">
        <v>10</v>
      </c>
      <c r="N150" s="197">
        <f t="shared" si="7"/>
        <v>0.44999999999999996</v>
      </c>
      <c r="O150"/>
    </row>
    <row r="151" spans="1:15" s="1128" customFormat="1" ht="15.75" customHeight="1" x14ac:dyDescent="0.2">
      <c r="A151" s="1155"/>
      <c r="B151" s="1155"/>
      <c r="C151" s="1155"/>
      <c r="D151" s="561"/>
      <c r="E151" s="195"/>
      <c r="F151" s="204"/>
      <c r="G151" s="204">
        <f t="shared" si="8"/>
        <v>4</v>
      </c>
      <c r="H151" s="190"/>
      <c r="I151" s="759" t="s">
        <v>31</v>
      </c>
      <c r="J151" s="522" t="s">
        <v>518</v>
      </c>
      <c r="K151" s="523" t="s">
        <v>6</v>
      </c>
      <c r="L151" s="522" t="s">
        <v>519</v>
      </c>
      <c r="M151" s="549">
        <v>5</v>
      </c>
      <c r="N151" s="197">
        <f>N150+TIME(0,M150,0)</f>
        <v>0.45694444444444438</v>
      </c>
    </row>
    <row r="152" spans="1:15" ht="15.75" customHeight="1" x14ac:dyDescent="0.2">
      <c r="E152" s="195"/>
      <c r="F152" s="204"/>
      <c r="G152" s="204">
        <f t="shared" si="8"/>
        <v>5</v>
      </c>
      <c r="H152" s="190"/>
      <c r="I152" s="198" t="s">
        <v>171</v>
      </c>
      <c r="J152" s="1264" t="s">
        <v>742</v>
      </c>
      <c r="K152" s="1265" t="s">
        <v>29</v>
      </c>
      <c r="L152" s="1264" t="s">
        <v>152</v>
      </c>
      <c r="M152" s="549">
        <v>0</v>
      </c>
      <c r="N152" s="197">
        <f>N151+TIME(0,M151,0)</f>
        <v>0.46041666666666659</v>
      </c>
      <c r="O152"/>
    </row>
    <row r="153" spans="1:15" s="1134" customFormat="1" ht="15.75" customHeight="1" x14ac:dyDescent="0.2">
      <c r="A153" s="1155"/>
      <c r="B153" s="1155"/>
      <c r="C153" s="1155"/>
      <c r="D153" s="561"/>
      <c r="E153" s="195"/>
      <c r="F153" s="204"/>
      <c r="G153" s="204">
        <f t="shared" si="8"/>
        <v>6</v>
      </c>
      <c r="H153" s="190"/>
      <c r="I153" s="759" t="s">
        <v>31</v>
      </c>
      <c r="J153" s="759">
        <v>802.24</v>
      </c>
      <c r="K153" s="215" t="s">
        <v>165</v>
      </c>
      <c r="L153" s="185" t="s">
        <v>476</v>
      </c>
      <c r="M153" s="244">
        <v>2</v>
      </c>
      <c r="N153" s="197">
        <f>N152+TIME(0,M152,0)</f>
        <v>0.46041666666666659</v>
      </c>
    </row>
    <row r="154" spans="1:15" ht="15.75" customHeight="1" x14ac:dyDescent="0.2">
      <c r="E154" s="201"/>
      <c r="F154" s="169"/>
      <c r="G154" s="169">
        <f t="shared" si="8"/>
        <v>7</v>
      </c>
      <c r="H154" s="188"/>
      <c r="I154" s="202" t="s">
        <v>171</v>
      </c>
      <c r="J154" s="1147" t="s">
        <v>577</v>
      </c>
      <c r="K154" s="171" t="s">
        <v>165</v>
      </c>
      <c r="L154" s="171" t="s">
        <v>586</v>
      </c>
      <c r="M154" s="246">
        <v>5</v>
      </c>
      <c r="N154" s="211">
        <f>N153+TIME(0,M153,0)</f>
        <v>0.46180555555555547</v>
      </c>
      <c r="O154"/>
    </row>
    <row r="155" spans="1:15" ht="15.75" customHeight="1" x14ac:dyDescent="0.2">
      <c r="E155" s="204"/>
      <c r="F155" s="204"/>
      <c r="G155" s="204"/>
      <c r="H155" s="174"/>
      <c r="I155" s="198"/>
      <c r="J155" s="205"/>
      <c r="K155" s="200"/>
      <c r="L155" s="206"/>
      <c r="M155" s="245"/>
      <c r="N155" s="178"/>
      <c r="O155"/>
    </row>
    <row r="156" spans="1:15" ht="15.75" customHeight="1" x14ac:dyDescent="0.2">
      <c r="E156" s="192">
        <v>4</v>
      </c>
      <c r="F156" s="219"/>
      <c r="G156" s="219"/>
      <c r="H156" s="207"/>
      <c r="I156" s="182"/>
      <c r="J156" s="208" t="s">
        <v>116</v>
      </c>
      <c r="K156" s="194"/>
      <c r="L156" s="194"/>
      <c r="M156" s="591"/>
      <c r="N156" s="183"/>
      <c r="O156"/>
    </row>
    <row r="157" spans="1:15" ht="15.75" customHeight="1" x14ac:dyDescent="0.25">
      <c r="E157" s="195"/>
      <c r="F157" s="343">
        <f>E156+0.1</f>
        <v>4.0999999999999996</v>
      </c>
      <c r="G157" s="204"/>
      <c r="H157" s="209"/>
      <c r="I157" s="177" t="s">
        <v>2</v>
      </c>
      <c r="J157" s="1133" t="s">
        <v>756</v>
      </c>
      <c r="K157" s="200" t="s">
        <v>6</v>
      </c>
      <c r="L157" s="445" t="s">
        <v>107</v>
      </c>
      <c r="M157" s="244">
        <v>5</v>
      </c>
      <c r="N157" s="197">
        <f>N154+TIME(0,M154,0)</f>
        <v>0.46527777777777768</v>
      </c>
      <c r="O157"/>
    </row>
    <row r="158" spans="1:15" ht="15.75" customHeight="1" x14ac:dyDescent="0.2">
      <c r="E158" s="195"/>
      <c r="F158" s="343">
        <f t="shared" ref="F158:F164" si="9">F157+0.1</f>
        <v>4.1999999999999993</v>
      </c>
      <c r="G158" s="204"/>
      <c r="H158" s="209"/>
      <c r="I158" s="177" t="s">
        <v>2</v>
      </c>
      <c r="J158" s="1133" t="s">
        <v>759</v>
      </c>
      <c r="K158" s="523" t="s">
        <v>6</v>
      </c>
      <c r="L158" s="909" t="s">
        <v>578</v>
      </c>
      <c r="M158" s="913">
        <v>5</v>
      </c>
      <c r="N158" s="197">
        <f t="shared" ref="N158:N164" si="10">N157+TIME(0,M157,0)</f>
        <v>0.46874999999999989</v>
      </c>
      <c r="O158"/>
    </row>
    <row r="159" spans="1:15" ht="15.75" customHeight="1" x14ac:dyDescent="0.2">
      <c r="E159" s="195"/>
      <c r="F159" s="343">
        <f t="shared" si="9"/>
        <v>4.2999999999999989</v>
      </c>
      <c r="G159" s="204"/>
      <c r="H159" s="209"/>
      <c r="I159" s="177" t="s">
        <v>2</v>
      </c>
      <c r="J159" s="1133" t="s">
        <v>749</v>
      </c>
      <c r="K159" s="523" t="s">
        <v>6</v>
      </c>
      <c r="L159" s="909" t="s">
        <v>578</v>
      </c>
      <c r="M159" s="913">
        <v>5</v>
      </c>
      <c r="N159" s="197">
        <f t="shared" si="10"/>
        <v>0.4722222222222221</v>
      </c>
      <c r="O159"/>
    </row>
    <row r="160" spans="1:15" s="1257" customFormat="1" ht="15.75" customHeight="1" x14ac:dyDescent="0.2">
      <c r="D160" s="561"/>
      <c r="E160" s="195"/>
      <c r="F160" s="343">
        <f t="shared" si="9"/>
        <v>4.3999999999999986</v>
      </c>
      <c r="G160" s="204"/>
      <c r="H160" s="209"/>
      <c r="I160" s="177" t="s">
        <v>41</v>
      </c>
      <c r="J160" s="1133" t="s">
        <v>763</v>
      </c>
      <c r="K160" s="523" t="s">
        <v>6</v>
      </c>
      <c r="L160" s="909" t="s">
        <v>578</v>
      </c>
      <c r="M160" s="913">
        <v>3</v>
      </c>
      <c r="N160" s="197">
        <f t="shared" si="10"/>
        <v>0.47569444444444431</v>
      </c>
    </row>
    <row r="161" spans="1:15" s="1257" customFormat="1" ht="15.75" customHeight="1" x14ac:dyDescent="0.2">
      <c r="D161" s="561"/>
      <c r="E161" s="195"/>
      <c r="F161" s="343">
        <f t="shared" si="9"/>
        <v>4.4999999999999982</v>
      </c>
      <c r="G161" s="204"/>
      <c r="H161" s="209"/>
      <c r="I161" s="177" t="s">
        <v>41</v>
      </c>
      <c r="J161" s="1133" t="s">
        <v>760</v>
      </c>
      <c r="K161" s="523" t="s">
        <v>6</v>
      </c>
      <c r="L161" s="909" t="s">
        <v>578</v>
      </c>
      <c r="M161" s="913">
        <v>3</v>
      </c>
      <c r="N161" s="197">
        <f t="shared" si="10"/>
        <v>0.47777777777777763</v>
      </c>
    </row>
    <row r="162" spans="1:15" s="1257" customFormat="1" ht="15.75" customHeight="1" x14ac:dyDescent="0.2">
      <c r="D162" s="561"/>
      <c r="E162" s="195"/>
      <c r="F162" s="343">
        <f t="shared" si="9"/>
        <v>4.5999999999999979</v>
      </c>
      <c r="G162" s="204"/>
      <c r="H162" s="209"/>
      <c r="I162" s="177" t="s">
        <v>41</v>
      </c>
      <c r="J162" s="1133" t="s">
        <v>761</v>
      </c>
      <c r="K162" s="523" t="s">
        <v>6</v>
      </c>
      <c r="L162" s="909" t="s">
        <v>578</v>
      </c>
      <c r="M162" s="913">
        <v>3</v>
      </c>
      <c r="N162" s="197">
        <f t="shared" si="10"/>
        <v>0.47986111111111096</v>
      </c>
    </row>
    <row r="163" spans="1:15" ht="15.75" customHeight="1" x14ac:dyDescent="0.2">
      <c r="E163" s="195"/>
      <c r="F163" s="343">
        <f t="shared" si="9"/>
        <v>4.6999999999999975</v>
      </c>
      <c r="G163" s="204"/>
      <c r="H163" s="209"/>
      <c r="I163" s="177" t="s">
        <v>41</v>
      </c>
      <c r="J163" s="1133" t="s">
        <v>762</v>
      </c>
      <c r="K163" s="523" t="s">
        <v>6</v>
      </c>
      <c r="L163" s="909" t="s">
        <v>578</v>
      </c>
      <c r="M163" s="913">
        <v>3</v>
      </c>
      <c r="N163" s="197">
        <f t="shared" si="10"/>
        <v>0.48194444444444429</v>
      </c>
      <c r="O163"/>
    </row>
    <row r="164" spans="1:15" ht="15.75" customHeight="1" x14ac:dyDescent="0.2">
      <c r="E164" s="201"/>
      <c r="F164" s="373">
        <f t="shared" si="9"/>
        <v>4.7999999999999972</v>
      </c>
      <c r="G164" s="169"/>
      <c r="H164" s="210"/>
      <c r="I164" s="202"/>
      <c r="J164" s="508"/>
      <c r="K164" s="601"/>
      <c r="L164" s="509"/>
      <c r="M164" s="246"/>
      <c r="N164" s="211">
        <f t="shared" si="10"/>
        <v>0.48402777777777761</v>
      </c>
      <c r="O164"/>
    </row>
    <row r="165" spans="1:15" ht="15.75" customHeight="1" x14ac:dyDescent="0.2">
      <c r="E165" s="204"/>
      <c r="F165" s="204"/>
      <c r="G165" s="204"/>
      <c r="H165" s="213"/>
      <c r="I165" s="198"/>
      <c r="J165" s="214"/>
      <c r="K165" s="215"/>
      <c r="L165" s="198"/>
      <c r="M165" s="245"/>
      <c r="N165" s="216"/>
      <c r="O165"/>
    </row>
    <row r="166" spans="1:15" ht="15.75" customHeight="1" x14ac:dyDescent="0.2">
      <c r="E166" s="298">
        <v>5</v>
      </c>
      <c r="F166" s="163"/>
      <c r="G166" s="163"/>
      <c r="H166" s="179"/>
      <c r="I166" s="182"/>
      <c r="J166" s="217" t="s">
        <v>172</v>
      </c>
      <c r="K166" s="165"/>
      <c r="L166" s="218"/>
      <c r="M166" s="242"/>
      <c r="N166" s="183">
        <f>N164+TIME(0,M164,0)</f>
        <v>0.48402777777777761</v>
      </c>
      <c r="O166"/>
    </row>
    <row r="167" spans="1:15" ht="15.75" customHeight="1" x14ac:dyDescent="0.25">
      <c r="E167" s="299"/>
      <c r="F167" s="343">
        <f>E166+0.1</f>
        <v>5.0999999999999996</v>
      </c>
      <c r="G167" s="198"/>
      <c r="H167" s="190"/>
      <c r="I167" s="177" t="s">
        <v>60</v>
      </c>
      <c r="J167" s="215" t="s">
        <v>108</v>
      </c>
      <c r="K167" s="200" t="s">
        <v>166</v>
      </c>
      <c r="L167" s="445" t="s">
        <v>509</v>
      </c>
      <c r="M167" s="244">
        <v>5</v>
      </c>
      <c r="N167" s="197">
        <f>N166+TIME(0,M166,0)</f>
        <v>0.48402777777777761</v>
      </c>
      <c r="O167"/>
    </row>
    <row r="168" spans="1:15" ht="15.75" customHeight="1" x14ac:dyDescent="0.25">
      <c r="E168" s="299"/>
      <c r="F168" s="343">
        <f>F167+0.1</f>
        <v>5.1999999999999993</v>
      </c>
      <c r="G168" s="198"/>
      <c r="H168" s="190"/>
      <c r="I168" s="177" t="s">
        <v>2</v>
      </c>
      <c r="J168" s="215" t="s">
        <v>766</v>
      </c>
      <c r="K168" s="200" t="s">
        <v>6</v>
      </c>
      <c r="L168" s="445" t="s">
        <v>476</v>
      </c>
      <c r="M168" s="244">
        <v>1</v>
      </c>
      <c r="N168" s="197">
        <f t="shared" ref="N168:N174" si="11">N167+TIME(0,M167,0)</f>
        <v>0.48749999999999982</v>
      </c>
      <c r="O168"/>
    </row>
    <row r="169" spans="1:15" ht="15.75" customHeight="1" x14ac:dyDescent="0.25">
      <c r="E169" s="299"/>
      <c r="F169" s="343">
        <f>F168+0.1</f>
        <v>5.2999999999999989</v>
      </c>
      <c r="G169" s="198"/>
      <c r="H169" s="190"/>
      <c r="I169" s="177" t="s">
        <v>2</v>
      </c>
      <c r="J169" s="215" t="s">
        <v>767</v>
      </c>
      <c r="K169" s="200" t="s">
        <v>6</v>
      </c>
      <c r="L169" s="445" t="s">
        <v>476</v>
      </c>
      <c r="M169" s="244">
        <v>1</v>
      </c>
      <c r="N169" s="197">
        <f t="shared" si="11"/>
        <v>0.48819444444444426</v>
      </c>
      <c r="O169"/>
    </row>
    <row r="170" spans="1:15" ht="15.75" customHeight="1" x14ac:dyDescent="0.2">
      <c r="E170" s="299"/>
      <c r="F170" s="343">
        <f t="shared" ref="F170:F175" si="12">F169+0.1</f>
        <v>5.3999999999999986</v>
      </c>
      <c r="G170" s="198"/>
      <c r="H170" s="190"/>
      <c r="I170" s="177" t="s">
        <v>2</v>
      </c>
      <c r="J170" s="342" t="s">
        <v>748</v>
      </c>
      <c r="K170" s="200" t="s">
        <v>6</v>
      </c>
      <c r="L170" s="185" t="s">
        <v>326</v>
      </c>
      <c r="M170" s="244">
        <v>6</v>
      </c>
      <c r="N170" s="197">
        <f t="shared" si="11"/>
        <v>0.48888888888888871</v>
      </c>
      <c r="O170"/>
    </row>
    <row r="171" spans="1:15" ht="15.75" customHeight="1" x14ac:dyDescent="0.2">
      <c r="E171" s="299"/>
      <c r="F171" s="343">
        <f t="shared" si="12"/>
        <v>5.4999999999999982</v>
      </c>
      <c r="G171" s="198"/>
      <c r="H171" s="190"/>
      <c r="I171" s="177" t="s">
        <v>41</v>
      </c>
      <c r="J171" s="342" t="s">
        <v>579</v>
      </c>
      <c r="K171" s="908" t="s">
        <v>6</v>
      </c>
      <c r="L171" s="342" t="s">
        <v>125</v>
      </c>
      <c r="M171" s="910">
        <v>5</v>
      </c>
      <c r="N171" s="197">
        <f t="shared" si="11"/>
        <v>0.49305555555555536</v>
      </c>
      <c r="O171"/>
    </row>
    <row r="172" spans="1:15" ht="15.75" customHeight="1" x14ac:dyDescent="0.25">
      <c r="E172" s="299"/>
      <c r="F172" s="343">
        <f t="shared" si="12"/>
        <v>5.5999999999999979</v>
      </c>
      <c r="G172" s="198"/>
      <c r="H172" s="190"/>
      <c r="I172" s="177" t="s">
        <v>41</v>
      </c>
      <c r="J172" s="534"/>
      <c r="K172" s="908" t="s">
        <v>6</v>
      </c>
      <c r="L172" s="342"/>
      <c r="N172" s="197">
        <f t="shared" si="11"/>
        <v>0.49652777777777757</v>
      </c>
      <c r="O172"/>
    </row>
    <row r="173" spans="1:15" ht="15.75" customHeight="1" x14ac:dyDescent="0.2">
      <c r="E173" s="299"/>
      <c r="F173" s="343">
        <f t="shared" si="12"/>
        <v>5.6999999999999975</v>
      </c>
      <c r="G173" s="198"/>
      <c r="H173" s="190"/>
      <c r="I173" s="177" t="s">
        <v>2</v>
      </c>
      <c r="J173" s="901" t="s">
        <v>750</v>
      </c>
      <c r="K173" s="908" t="s">
        <v>6</v>
      </c>
      <c r="L173" s="909" t="s">
        <v>758</v>
      </c>
      <c r="M173" s="227">
        <v>5</v>
      </c>
      <c r="N173" s="197">
        <f t="shared" si="11"/>
        <v>0.49652777777777757</v>
      </c>
      <c r="O173"/>
    </row>
    <row r="174" spans="1:15" ht="15.75" customHeight="1" x14ac:dyDescent="0.2">
      <c r="E174" s="299"/>
      <c r="F174" s="343">
        <f t="shared" si="12"/>
        <v>5.7999999999999972</v>
      </c>
      <c r="G174" s="198"/>
      <c r="H174" s="190"/>
      <c r="I174" s="177" t="s">
        <v>2</v>
      </c>
      <c r="N174" s="197">
        <f t="shared" si="11"/>
        <v>0.49999999999999978</v>
      </c>
      <c r="O174"/>
    </row>
    <row r="175" spans="1:15" s="811" customFormat="1" ht="15.75" customHeight="1" x14ac:dyDescent="0.2">
      <c r="A175" s="1155"/>
      <c r="B175" s="1155"/>
      <c r="C175" s="1155"/>
      <c r="D175" s="561"/>
      <c r="E175" s="299"/>
      <c r="F175" s="343">
        <f t="shared" si="12"/>
        <v>5.8999999999999968</v>
      </c>
      <c r="G175" s="759"/>
      <c r="H175" s="190"/>
      <c r="I175" s="177" t="s">
        <v>41</v>
      </c>
      <c r="J175" s="901"/>
      <c r="K175" s="908" t="s">
        <v>6</v>
      </c>
      <c r="L175" s="909"/>
      <c r="M175" s="910"/>
      <c r="N175" s="197">
        <f>N174+TIME(0,M171,0)</f>
        <v>0.50347222222222199</v>
      </c>
    </row>
    <row r="176" spans="1:15" s="811" customFormat="1" ht="15.75" customHeight="1" x14ac:dyDescent="0.25">
      <c r="A176" s="1155"/>
      <c r="B176" s="1155"/>
      <c r="C176" s="1155"/>
      <c r="D176" s="561"/>
      <c r="E176" s="299"/>
      <c r="F176" s="812">
        <v>5.0999999999999996</v>
      </c>
      <c r="G176" s="759"/>
      <c r="H176" s="190"/>
      <c r="I176" s="177" t="s">
        <v>41</v>
      </c>
      <c r="J176" s="901"/>
      <c r="K176" s="908"/>
      <c r="L176" s="902"/>
      <c r="M176" s="911"/>
      <c r="N176" s="197">
        <f t="shared" ref="N176:N179" si="13">N175+TIME(0,M175,0)</f>
        <v>0.50347222222222199</v>
      </c>
    </row>
    <row r="177" spans="1:15" s="811" customFormat="1" ht="15.75" customHeight="1" x14ac:dyDescent="0.25">
      <c r="A177" s="1155"/>
      <c r="B177" s="1155"/>
      <c r="C177" s="1155"/>
      <c r="D177" s="561"/>
      <c r="E177" s="299"/>
      <c r="F177" s="812">
        <f>F176+0.01</f>
        <v>5.1099999999999994</v>
      </c>
      <c r="G177" s="759"/>
      <c r="H177" s="190"/>
      <c r="I177" s="177" t="s">
        <v>41</v>
      </c>
      <c r="J177" s="215"/>
      <c r="K177" s="200"/>
      <c r="L177" s="445"/>
      <c r="M177" s="244"/>
      <c r="N177" s="197">
        <f t="shared" si="13"/>
        <v>0.50347222222222199</v>
      </c>
    </row>
    <row r="178" spans="1:15" ht="15.75" customHeight="1" x14ac:dyDescent="0.25">
      <c r="E178" s="299"/>
      <c r="F178" s="812">
        <f>F177+0.01</f>
        <v>5.1199999999999992</v>
      </c>
      <c r="G178" s="198"/>
      <c r="H178" s="190"/>
      <c r="I178" s="177" t="s">
        <v>41</v>
      </c>
      <c r="K178" s="200"/>
      <c r="L178" s="445"/>
      <c r="M178" s="244"/>
      <c r="N178" s="197">
        <f t="shared" si="13"/>
        <v>0.50347222222222199</v>
      </c>
      <c r="O178"/>
    </row>
    <row r="179" spans="1:15" ht="15.75" customHeight="1" x14ac:dyDescent="0.25">
      <c r="E179" s="201"/>
      <c r="F179" s="470">
        <f>F178+0.01</f>
        <v>5.129999999999999</v>
      </c>
      <c r="G179" s="169"/>
      <c r="H179" s="210"/>
      <c r="I179" s="471" t="s">
        <v>41</v>
      </c>
      <c r="J179" s="455" t="s">
        <v>751</v>
      </c>
      <c r="K179" s="203" t="s">
        <v>6</v>
      </c>
      <c r="L179" s="473" t="s">
        <v>509</v>
      </c>
      <c r="M179" s="246">
        <v>15</v>
      </c>
      <c r="N179" s="211">
        <f t="shared" si="13"/>
        <v>0.50347222222222199</v>
      </c>
      <c r="O179"/>
    </row>
    <row r="180" spans="1:15" ht="15.75" customHeight="1" x14ac:dyDescent="0.2">
      <c r="E180" s="204"/>
      <c r="F180" s="204"/>
      <c r="G180" s="204"/>
      <c r="H180" s="213"/>
      <c r="I180" s="175"/>
      <c r="J180" s="214"/>
      <c r="K180" s="177"/>
      <c r="L180" s="177"/>
      <c r="M180" s="244"/>
      <c r="N180" s="191"/>
      <c r="O180"/>
    </row>
    <row r="181" spans="1:15" ht="15.75" customHeight="1" x14ac:dyDescent="0.2">
      <c r="E181" s="192">
        <v>6</v>
      </c>
      <c r="F181" s="219"/>
      <c r="G181" s="219"/>
      <c r="H181" s="207"/>
      <c r="I181" s="182"/>
      <c r="J181" s="208" t="s">
        <v>112</v>
      </c>
      <c r="K181" s="194"/>
      <c r="L181" s="194"/>
      <c r="M181" s="242">
        <v>0</v>
      </c>
      <c r="N181" s="183">
        <f>N179+TIME(0,M179,0)</f>
        <v>0.51388888888888862</v>
      </c>
      <c r="O181"/>
    </row>
    <row r="182" spans="1:15" ht="15.75" customHeight="1" x14ac:dyDescent="0.25">
      <c r="E182" s="201"/>
      <c r="F182" s="169"/>
      <c r="G182" s="169"/>
      <c r="H182" s="210"/>
      <c r="I182" s="202" t="s">
        <v>170</v>
      </c>
      <c r="J182" s="455"/>
      <c r="K182" s="203" t="s">
        <v>166</v>
      </c>
      <c r="L182" s="473" t="s">
        <v>420</v>
      </c>
      <c r="M182" s="456">
        <v>0</v>
      </c>
      <c r="N182" s="211">
        <f>N181+TIME(0,M181,0)</f>
        <v>0.51388888888888862</v>
      </c>
      <c r="O182"/>
    </row>
    <row r="183" spans="1:15" ht="15.75" customHeight="1" x14ac:dyDescent="0.2">
      <c r="E183" s="204"/>
      <c r="F183" s="204"/>
      <c r="G183" s="204"/>
      <c r="H183" s="213"/>
      <c r="I183" s="198"/>
      <c r="J183" s="281" t="s">
        <v>339</v>
      </c>
      <c r="K183" s="215"/>
      <c r="L183" s="198"/>
      <c r="M183" s="245"/>
      <c r="N183" s="283">
        <f>N186-N182</f>
        <v>6.9444444444447528E-3</v>
      </c>
      <c r="O183"/>
    </row>
    <row r="184" spans="1:15" ht="15.75" customHeight="1" x14ac:dyDescent="0.2">
      <c r="E184" s="298">
        <v>7</v>
      </c>
      <c r="F184" s="163"/>
      <c r="G184" s="163"/>
      <c r="H184" s="179"/>
      <c r="I184" s="163" t="s">
        <v>60</v>
      </c>
      <c r="J184" s="220" t="s">
        <v>511</v>
      </c>
      <c r="K184" s="269" t="s">
        <v>6</v>
      </c>
      <c r="L184" s="269"/>
      <c r="M184" s="270"/>
      <c r="N184" s="221">
        <f>N181+TIME(0,M181,0)</f>
        <v>0.51388888888888862</v>
      </c>
      <c r="O184"/>
    </row>
    <row r="185" spans="1:15" ht="15.75" customHeight="1" x14ac:dyDescent="0.2">
      <c r="E185" s="195"/>
      <c r="F185" s="204"/>
      <c r="G185" s="204"/>
      <c r="H185" s="209"/>
      <c r="I185" s="185"/>
      <c r="J185" s="212"/>
      <c r="K185" s="185"/>
      <c r="L185" s="185"/>
      <c r="M185" s="245"/>
      <c r="N185" s="186"/>
      <c r="O185"/>
    </row>
    <row r="186" spans="1:15" ht="15.75" customHeight="1" x14ac:dyDescent="0.2">
      <c r="E186" s="195"/>
      <c r="F186" s="204"/>
      <c r="G186" s="204"/>
      <c r="H186" s="213"/>
      <c r="I186" s="185"/>
      <c r="J186" s="222" t="s">
        <v>510</v>
      </c>
      <c r="K186" s="223"/>
      <c r="L186" s="223"/>
      <c r="M186" s="247">
        <v>60</v>
      </c>
      <c r="N186" s="224">
        <f>TIME(12,30,0)</f>
        <v>0.52083333333333337</v>
      </c>
      <c r="O186"/>
    </row>
    <row r="187" spans="1:15" ht="15.75" customHeight="1" x14ac:dyDescent="0.2">
      <c r="E187" s="195"/>
      <c r="F187" s="204"/>
      <c r="G187" s="204"/>
      <c r="H187" s="213"/>
      <c r="I187" s="185"/>
      <c r="J187" s="204"/>
      <c r="K187" s="212"/>
      <c r="L187" s="212"/>
      <c r="M187" s="248"/>
      <c r="N187" s="196"/>
      <c r="O187"/>
    </row>
    <row r="188" spans="1:15" ht="15.75" customHeight="1" x14ac:dyDescent="0.2">
      <c r="E188" s="201"/>
      <c r="F188" s="169"/>
      <c r="G188" s="169"/>
      <c r="H188" s="210"/>
      <c r="I188" s="171"/>
      <c r="J188" s="225" t="s">
        <v>148</v>
      </c>
      <c r="K188" s="226"/>
      <c r="L188" s="226"/>
      <c r="M188" s="249"/>
      <c r="N188" s="221">
        <f>N186+TIME(0,M186,0)</f>
        <v>0.5625</v>
      </c>
      <c r="O188"/>
    </row>
    <row r="189" spans="1:15" ht="15.75" customHeight="1" x14ac:dyDescent="0.2">
      <c r="E189" s="204"/>
      <c r="F189" s="204"/>
      <c r="G189" s="204"/>
      <c r="H189" s="153"/>
      <c r="I189" s="152"/>
      <c r="J189" s="151"/>
      <c r="K189" s="158"/>
      <c r="L189" s="212"/>
      <c r="M189" s="250"/>
      <c r="N189" s="178"/>
      <c r="O189"/>
    </row>
    <row r="190" spans="1:15" ht="15.75" customHeight="1" x14ac:dyDescent="0.2">
      <c r="E190" s="204"/>
      <c r="F190" s="204"/>
      <c r="G190" s="204"/>
      <c r="H190" s="153"/>
      <c r="I190" s="152"/>
      <c r="J190" s="151"/>
      <c r="K190" s="158"/>
      <c r="L190" s="212"/>
      <c r="M190" s="250"/>
      <c r="N190" s="178"/>
      <c r="O190"/>
    </row>
    <row r="191" spans="1:15" ht="15.75" customHeight="1" x14ac:dyDescent="0.25">
      <c r="E191" s="157"/>
      <c r="F191" s="157"/>
      <c r="G191" s="157"/>
      <c r="H191"/>
      <c r="I191"/>
      <c r="J191"/>
      <c r="K191"/>
      <c r="L191" s="360"/>
      <c r="M191" s="148"/>
      <c r="N191" s="360"/>
      <c r="O191"/>
    </row>
    <row r="192" spans="1:15" ht="15.75" customHeight="1" x14ac:dyDescent="0.2">
      <c r="E192" s="335"/>
      <c r="F192" s="335"/>
      <c r="G192" s="335"/>
      <c r="H192" s="18"/>
      <c r="I192" s="19"/>
      <c r="J192" s="20"/>
      <c r="K192" s="97"/>
      <c r="L192" s="485"/>
      <c r="M192" s="237"/>
      <c r="N192" s="354"/>
      <c r="O192"/>
    </row>
    <row r="193" spans="4:15" ht="15.75" customHeight="1" x14ac:dyDescent="0.2">
      <c r="D193" s="565"/>
      <c r="E193" s="1586"/>
      <c r="F193" s="1587"/>
      <c r="G193" s="1587"/>
      <c r="H193" s="1587"/>
      <c r="I193" s="1587"/>
      <c r="J193" s="1587"/>
      <c r="K193" s="1587"/>
      <c r="L193" s="1587"/>
      <c r="M193" s="1587"/>
      <c r="N193" s="1588"/>
      <c r="O193"/>
    </row>
    <row r="194" spans="4:15" ht="15.75" customHeight="1" x14ac:dyDescent="0.2">
      <c r="E194" s="1579" t="str">
        <f>'802.11 Cover'!$E$2</f>
        <v>138th IEEE 802.11 WIRELESS LOCAL AREA NETWORKS SESSION</v>
      </c>
      <c r="F194" s="1580"/>
      <c r="G194" s="1580"/>
      <c r="H194" s="1581"/>
      <c r="I194" s="1581"/>
      <c r="J194" s="1581"/>
      <c r="K194" s="1581"/>
      <c r="L194" s="1581"/>
      <c r="M194" s="1581"/>
      <c r="N194" s="1582"/>
      <c r="O194"/>
    </row>
    <row r="195" spans="4:15" ht="15.75" customHeight="1" x14ac:dyDescent="0.2">
      <c r="E195" s="1583" t="str">
        <f>'802.11 Cover'!$E$5</f>
        <v>Caribe Royale,  Orlando,  Florida, US</v>
      </c>
      <c r="F195" s="1584"/>
      <c r="G195" s="1584"/>
      <c r="H195" s="1584"/>
      <c r="I195" s="1584"/>
      <c r="J195" s="1584"/>
      <c r="K195" s="1584"/>
      <c r="L195" s="1584"/>
      <c r="M195" s="1584"/>
      <c r="N195" s="1585"/>
      <c r="O195"/>
    </row>
    <row r="196" spans="4:15" ht="15.75" customHeight="1" x14ac:dyDescent="0.2">
      <c r="D196" s="564"/>
      <c r="E196" s="1606" t="str">
        <f>'802.11 Cover'!$E$7</f>
        <v>March 17 - 22, 2013</v>
      </c>
      <c r="F196" s="1597"/>
      <c r="G196" s="1597"/>
      <c r="H196" s="1597"/>
      <c r="I196" s="1597"/>
      <c r="J196" s="1597"/>
      <c r="K196" s="1597"/>
      <c r="L196" s="1597"/>
      <c r="M196" s="1597"/>
      <c r="N196" s="1598"/>
      <c r="O196"/>
    </row>
    <row r="197" spans="4:15" ht="15.75" customHeight="1" x14ac:dyDescent="0.2">
      <c r="D197" s="564"/>
      <c r="E197" s="339"/>
      <c r="F197" s="340"/>
      <c r="G197" s="340"/>
      <c r="H197" s="38"/>
      <c r="I197" s="38"/>
      <c r="J197" s="38"/>
      <c r="K197" s="38"/>
      <c r="L197" s="486"/>
      <c r="M197" s="251"/>
      <c r="N197" s="361"/>
      <c r="O197"/>
    </row>
    <row r="198" spans="4:15" ht="15.75" customHeight="1" x14ac:dyDescent="0.2">
      <c r="E198" s="1575" t="s">
        <v>744</v>
      </c>
      <c r="F198" s="1576"/>
      <c r="G198" s="1576"/>
      <c r="H198" s="1577"/>
      <c r="I198" s="1577"/>
      <c r="J198" s="1577"/>
      <c r="K198" s="1577"/>
      <c r="L198" s="1577"/>
      <c r="M198" s="1577"/>
      <c r="N198" s="1578"/>
      <c r="O198"/>
    </row>
    <row r="199" spans="4:15" ht="15.75" customHeight="1" x14ac:dyDescent="0.2">
      <c r="E199" s="1569" t="str">
        <f>E9</f>
        <v>WG CHAIR - Bruce Kraemer (Marvell)</v>
      </c>
      <c r="F199" s="1570"/>
      <c r="G199" s="1570"/>
      <c r="H199" s="1570"/>
      <c r="I199" s="1570"/>
      <c r="J199" s="1570"/>
      <c r="K199" s="1570"/>
      <c r="L199" s="1570"/>
      <c r="M199" s="1570"/>
      <c r="N199" s="1571"/>
      <c r="O199"/>
    </row>
    <row r="200" spans="4:15" ht="15.75" customHeight="1" x14ac:dyDescent="0.2">
      <c r="E200" s="1569" t="str">
        <f>E10</f>
        <v>WG  VICE-CHAIR - Jon Rosdahl (CSR) -- WG  VICE-CHAIR - Adrian Stephens (Intel)</v>
      </c>
      <c r="F200" s="1570"/>
      <c r="G200" s="1570"/>
      <c r="H200" s="1570"/>
      <c r="I200" s="1570"/>
      <c r="J200" s="1570"/>
      <c r="K200" s="1570"/>
      <c r="L200" s="1570"/>
      <c r="M200" s="1570"/>
      <c r="N200" s="1571"/>
      <c r="O200"/>
    </row>
    <row r="201" spans="4:15" ht="15.75" customHeight="1" x14ac:dyDescent="0.2">
      <c r="E201" s="1569" t="str">
        <f>E11</f>
        <v>WG SECRETARY - STEPHEN MCCANN (RIM)</v>
      </c>
      <c r="F201" s="1570"/>
      <c r="G201" s="1570"/>
      <c r="H201" s="1570"/>
      <c r="I201" s="1570"/>
      <c r="J201" s="1570"/>
      <c r="K201" s="1570"/>
      <c r="L201" s="1570"/>
      <c r="M201" s="1570"/>
      <c r="N201" s="1571"/>
      <c r="O201"/>
    </row>
    <row r="202" spans="4:15" ht="15.75" customHeight="1" x14ac:dyDescent="0.2">
      <c r="E202" s="338"/>
      <c r="F202" s="338"/>
      <c r="G202" s="338"/>
      <c r="H202" s="36"/>
      <c r="I202" s="36"/>
      <c r="J202" s="1544" t="str">
        <f>Title!$B$4</f>
        <v>R6</v>
      </c>
      <c r="K202" s="36"/>
      <c r="L202" s="338"/>
      <c r="M202" s="241"/>
      <c r="N202" s="359"/>
      <c r="O202"/>
    </row>
    <row r="203" spans="4:15" ht="15.75" customHeight="1" x14ac:dyDescent="0.2">
      <c r="E203" s="338"/>
      <c r="F203" s="338"/>
      <c r="G203" s="338"/>
      <c r="H203" s="36"/>
      <c r="I203" s="36"/>
      <c r="J203" s="1545"/>
      <c r="K203" s="36"/>
      <c r="L203" s="338"/>
      <c r="M203" s="1549" t="s">
        <v>122</v>
      </c>
      <c r="N203" s="1549"/>
      <c r="O203"/>
    </row>
    <row r="204" spans="4:15" ht="15.75" customHeight="1" x14ac:dyDescent="0.25">
      <c r="E204" s="157"/>
      <c r="F204" s="157"/>
      <c r="G204" s="157"/>
      <c r="H204" s="27"/>
      <c r="I204" s="28"/>
      <c r="J204" s="154"/>
      <c r="K204" s="154"/>
      <c r="L204" s="28"/>
      <c r="M204" s="1550"/>
      <c r="N204" s="1550"/>
      <c r="O204"/>
    </row>
    <row r="205" spans="4:15" ht="15.75" customHeight="1" x14ac:dyDescent="0.25">
      <c r="E205" s="157">
        <v>1</v>
      </c>
      <c r="F205" s="157"/>
      <c r="G205" s="157"/>
      <c r="H205" s="155"/>
      <c r="I205" s="155"/>
      <c r="J205" s="527" t="s">
        <v>118</v>
      </c>
      <c r="K205" s="156" t="s">
        <v>165</v>
      </c>
      <c r="L205" s="445" t="s">
        <v>476</v>
      </c>
      <c r="M205" s="252"/>
      <c r="N205" s="362">
        <f>TIME(8,0,0)</f>
        <v>0.33333333333333331</v>
      </c>
      <c r="O205"/>
    </row>
    <row r="206" spans="4:15" ht="15.75" customHeight="1" x14ac:dyDescent="0.25">
      <c r="E206" s="157"/>
      <c r="F206" s="341">
        <v>1.1000000000000001</v>
      </c>
      <c r="G206" s="157"/>
      <c r="H206" s="155"/>
      <c r="I206" s="155" t="s">
        <v>60</v>
      </c>
      <c r="J206" s="157" t="s">
        <v>145</v>
      </c>
      <c r="K206" s="156" t="s">
        <v>165</v>
      </c>
      <c r="L206" s="445" t="s">
        <v>476</v>
      </c>
      <c r="M206" s="252">
        <v>3</v>
      </c>
      <c r="N206" s="362">
        <f>N205+TIME(0,M205,0)</f>
        <v>0.33333333333333331</v>
      </c>
      <c r="O206"/>
    </row>
    <row r="207" spans="4:15" ht="15.75" customHeight="1" x14ac:dyDescent="0.25">
      <c r="E207" s="157"/>
      <c r="F207" s="157"/>
      <c r="G207" s="157"/>
      <c r="H207" s="155"/>
      <c r="I207" s="155"/>
      <c r="J207" s="157"/>
      <c r="K207" s="156"/>
      <c r="L207" s="445"/>
      <c r="M207" s="252"/>
      <c r="N207" s="362"/>
      <c r="O207"/>
    </row>
    <row r="208" spans="4:15" ht="15.75" customHeight="1" x14ac:dyDescent="0.25">
      <c r="E208" s="157">
        <v>2</v>
      </c>
      <c r="F208" s="157"/>
      <c r="G208" s="157"/>
      <c r="H208" s="155"/>
      <c r="I208" s="155" t="s">
        <v>61</v>
      </c>
      <c r="J208" s="527" t="s">
        <v>173</v>
      </c>
      <c r="K208" s="156"/>
      <c r="L208" s="445" t="s">
        <v>476</v>
      </c>
      <c r="M208" s="252">
        <v>3</v>
      </c>
      <c r="N208" s="362">
        <f>N206+TIME(0,M206,0)</f>
        <v>0.33541666666666664</v>
      </c>
      <c r="O208"/>
    </row>
    <row r="209" spans="4:15" ht="15.75" customHeight="1" x14ac:dyDescent="0.25">
      <c r="E209" s="157"/>
      <c r="F209" s="454">
        <f>E208+0.01</f>
        <v>2.0099999999999998</v>
      </c>
      <c r="G209" s="157"/>
      <c r="H209" s="155"/>
      <c r="I209" s="155" t="s">
        <v>61</v>
      </c>
      <c r="J209" s="951" t="s">
        <v>266</v>
      </c>
      <c r="K209" s="156" t="s">
        <v>165</v>
      </c>
      <c r="L209" s="445" t="s">
        <v>476</v>
      </c>
      <c r="M209" s="252"/>
      <c r="N209" s="362"/>
      <c r="O209"/>
    </row>
    <row r="210" spans="4:15" ht="19.5" customHeight="1" x14ac:dyDescent="0.25">
      <c r="E210" s="157"/>
      <c r="F210" s="454">
        <f>F209+0.01</f>
        <v>2.0199999999999996</v>
      </c>
      <c r="G210" s="157"/>
      <c r="H210" s="155"/>
      <c r="I210" s="155" t="s">
        <v>61</v>
      </c>
      <c r="J210" s="445" t="s">
        <v>105</v>
      </c>
      <c r="K210" s="156" t="s">
        <v>165</v>
      </c>
      <c r="L210" s="445" t="s">
        <v>239</v>
      </c>
      <c r="M210" s="1560" t="s">
        <v>132</v>
      </c>
      <c r="N210" s="1561"/>
      <c r="O210"/>
    </row>
    <row r="211" spans="4:15" ht="15.75" customHeight="1" x14ac:dyDescent="0.25">
      <c r="E211" s="157"/>
      <c r="F211" s="454">
        <f t="shared" ref="F211:F221" si="14">F210+0.01</f>
        <v>2.0299999999999994</v>
      </c>
      <c r="G211" s="157"/>
      <c r="H211" s="155"/>
      <c r="I211" s="155" t="s">
        <v>61</v>
      </c>
      <c r="J211" s="445" t="s">
        <v>157</v>
      </c>
      <c r="K211" s="156" t="s">
        <v>165</v>
      </c>
      <c r="L211" s="445" t="s">
        <v>167</v>
      </c>
      <c r="M211" s="1560"/>
      <c r="N211" s="1561"/>
      <c r="O211"/>
    </row>
    <row r="212" spans="4:15" ht="15.75" customHeight="1" x14ac:dyDescent="0.25">
      <c r="E212" s="157"/>
      <c r="F212" s="454">
        <f t="shared" si="14"/>
        <v>2.0399999999999991</v>
      </c>
      <c r="G212" s="157"/>
      <c r="H212" s="155"/>
      <c r="I212" s="155" t="s">
        <v>61</v>
      </c>
      <c r="J212" s="445" t="s">
        <v>156</v>
      </c>
      <c r="K212" s="156" t="s">
        <v>165</v>
      </c>
      <c r="L212" s="445" t="s">
        <v>167</v>
      </c>
      <c r="M212" s="1560"/>
      <c r="N212" s="1561"/>
      <c r="O212"/>
    </row>
    <row r="213" spans="4:15" ht="15.75" customHeight="1" x14ac:dyDescent="0.25">
      <c r="E213" s="157"/>
      <c r="F213" s="454">
        <f t="shared" si="14"/>
        <v>2.0499999999999989</v>
      </c>
      <c r="G213" s="157"/>
      <c r="H213" s="155"/>
      <c r="I213" s="155" t="s">
        <v>61</v>
      </c>
      <c r="J213" s="445" t="s">
        <v>151</v>
      </c>
      <c r="K213" s="156" t="s">
        <v>165</v>
      </c>
      <c r="L213" s="445" t="s">
        <v>155</v>
      </c>
      <c r="M213" s="1560"/>
      <c r="N213" s="1561"/>
      <c r="O213"/>
    </row>
    <row r="214" spans="4:15" ht="15.75" customHeight="1" x14ac:dyDescent="0.25">
      <c r="E214" s="157"/>
      <c r="F214" s="454">
        <f t="shared" si="14"/>
        <v>2.0599999999999987</v>
      </c>
      <c r="G214" s="157"/>
      <c r="H214" s="155"/>
      <c r="I214" s="155" t="s">
        <v>61</v>
      </c>
      <c r="J214" s="445" t="s">
        <v>154</v>
      </c>
      <c r="K214" s="156" t="s">
        <v>165</v>
      </c>
      <c r="L214" s="445" t="s">
        <v>167</v>
      </c>
      <c r="M214" s="1560"/>
      <c r="N214" s="1562"/>
      <c r="O214"/>
    </row>
    <row r="215" spans="4:15" ht="15.75" customHeight="1" x14ac:dyDescent="0.25">
      <c r="E215" s="157"/>
      <c r="F215" s="454">
        <f t="shared" si="14"/>
        <v>2.0699999999999985</v>
      </c>
      <c r="G215" s="157"/>
      <c r="H215" s="155"/>
      <c r="I215" s="155" t="s">
        <v>61</v>
      </c>
      <c r="J215" s="445" t="s">
        <v>736</v>
      </c>
      <c r="K215" s="156" t="s">
        <v>165</v>
      </c>
      <c r="L215" s="445" t="s">
        <v>477</v>
      </c>
      <c r="M215" s="252"/>
      <c r="N215" s="362"/>
      <c r="O215"/>
    </row>
    <row r="216" spans="4:15" ht="15.75" customHeight="1" x14ac:dyDescent="0.25">
      <c r="E216" s="157"/>
      <c r="F216" s="454">
        <f t="shared" si="14"/>
        <v>2.0799999999999983</v>
      </c>
      <c r="G216" s="157"/>
      <c r="H216" s="155"/>
      <c r="I216" s="155" t="s">
        <v>61</v>
      </c>
      <c r="J216" s="459" t="s">
        <v>737</v>
      </c>
      <c r="K216" s="156" t="s">
        <v>165</v>
      </c>
      <c r="L216" s="445" t="s">
        <v>476</v>
      </c>
      <c r="M216" s="252">
        <v>2</v>
      </c>
      <c r="N216" s="362">
        <f>N208+TIME(0,M208,0)</f>
        <v>0.33749999999999997</v>
      </c>
      <c r="O216"/>
    </row>
    <row r="217" spans="4:15" ht="15.75" customHeight="1" x14ac:dyDescent="0.25">
      <c r="E217" s="157"/>
      <c r="F217" s="454">
        <f t="shared" si="14"/>
        <v>2.0899999999999981</v>
      </c>
      <c r="G217" s="157"/>
      <c r="H217" s="155"/>
      <c r="I217" s="155" t="s">
        <v>61</v>
      </c>
      <c r="J217" s="459" t="s">
        <v>738</v>
      </c>
      <c r="K217" s="156" t="s">
        <v>165</v>
      </c>
      <c r="L217" s="445" t="s">
        <v>476</v>
      </c>
      <c r="M217" s="252">
        <v>3</v>
      </c>
      <c r="N217" s="362">
        <f>N216+TIME(0,M216,0)</f>
        <v>0.33888888888888885</v>
      </c>
      <c r="O217"/>
    </row>
    <row r="218" spans="4:15" ht="15.75" customHeight="1" x14ac:dyDescent="0.25">
      <c r="E218" s="157"/>
      <c r="F218" s="454">
        <f t="shared" si="14"/>
        <v>2.0999999999999979</v>
      </c>
      <c r="G218" s="157"/>
      <c r="H218" s="155"/>
      <c r="I218" s="155" t="s">
        <v>61</v>
      </c>
      <c r="J218" s="569" t="s">
        <v>739</v>
      </c>
      <c r="K218" s="156" t="s">
        <v>165</v>
      </c>
      <c r="L218" s="445" t="s">
        <v>476</v>
      </c>
      <c r="M218" s="252">
        <v>3</v>
      </c>
      <c r="N218" s="362">
        <f>N217+TIME(0,M217,0)</f>
        <v>0.34097222222222218</v>
      </c>
      <c r="O218"/>
    </row>
    <row r="219" spans="4:15" ht="15.75" customHeight="1" x14ac:dyDescent="0.25">
      <c r="E219" s="157"/>
      <c r="F219" s="454">
        <f t="shared" si="14"/>
        <v>2.1099999999999977</v>
      </c>
      <c r="G219" s="157"/>
      <c r="H219" s="155"/>
      <c r="I219" s="155" t="s">
        <v>61</v>
      </c>
      <c r="J219" s="459" t="s">
        <v>774</v>
      </c>
      <c r="K219" s="525" t="s">
        <v>165</v>
      </c>
      <c r="L219" s="445" t="s">
        <v>476</v>
      </c>
      <c r="M219" s="252">
        <v>2</v>
      </c>
      <c r="N219" s="362">
        <f>N218+TIME(0,M218,0)</f>
        <v>0.3430555555555555</v>
      </c>
      <c r="O219"/>
    </row>
    <row r="220" spans="4:15" ht="15.75" customHeight="1" x14ac:dyDescent="0.25">
      <c r="E220" s="157"/>
      <c r="F220" s="454">
        <f t="shared" si="14"/>
        <v>2.1199999999999974</v>
      </c>
      <c r="G220" s="157"/>
      <c r="H220" s="155"/>
      <c r="I220" s="155" t="s">
        <v>61</v>
      </c>
      <c r="J220" s="817"/>
      <c r="K220" s="814" t="s">
        <v>165</v>
      </c>
      <c r="L220" s="815"/>
      <c r="M220" s="816"/>
      <c r="N220" s="362">
        <f>N219+TIME(0,M219,0)</f>
        <v>0.34444444444444439</v>
      </c>
      <c r="O220"/>
    </row>
    <row r="221" spans="4:15" ht="15.75" customHeight="1" x14ac:dyDescent="0.25">
      <c r="D221" s="565"/>
      <c r="E221" s="157"/>
      <c r="F221" s="454">
        <f t="shared" si="14"/>
        <v>2.1299999999999972</v>
      </c>
      <c r="G221" s="157"/>
      <c r="H221" s="155"/>
      <c r="I221" s="155" t="s">
        <v>61</v>
      </c>
      <c r="J221" s="290"/>
      <c r="K221" s="156"/>
      <c r="L221" s="445"/>
      <c r="M221" s="252"/>
      <c r="N221" s="362">
        <f>N220+TIME(0,M220,0)</f>
        <v>0.34444444444444439</v>
      </c>
      <c r="O221"/>
    </row>
    <row r="222" spans="4:15" ht="15.75" customHeight="1" x14ac:dyDescent="0.25">
      <c r="D222" s="565"/>
      <c r="E222" s="157">
        <v>3</v>
      </c>
      <c r="F222" s="157"/>
      <c r="G222" s="157"/>
      <c r="H222" s="155"/>
      <c r="I222" s="155"/>
      <c r="J222" s="527" t="s">
        <v>158</v>
      </c>
      <c r="K222" s="156"/>
      <c r="L222" s="445"/>
      <c r="M222" s="252"/>
      <c r="N222" s="362"/>
      <c r="O222" s="122"/>
    </row>
    <row r="223" spans="4:15" ht="15.75" customHeight="1" x14ac:dyDescent="0.25">
      <c r="E223" s="157"/>
      <c r="F223" s="341"/>
      <c r="G223" s="157"/>
      <c r="H223" s="155"/>
      <c r="I223" s="155"/>
      <c r="J223" s="157"/>
      <c r="K223" s="156"/>
      <c r="L223" s="445"/>
      <c r="M223" s="252"/>
      <c r="N223" s="362"/>
      <c r="O223" s="122"/>
    </row>
    <row r="224" spans="4:15" ht="15.75" customHeight="1" x14ac:dyDescent="0.25">
      <c r="E224" s="157"/>
      <c r="F224" s="341">
        <v>3.1</v>
      </c>
      <c r="G224" s="157"/>
      <c r="H224" s="155"/>
      <c r="I224" s="155"/>
      <c r="J224" s="291" t="s">
        <v>194</v>
      </c>
      <c r="K224" s="156"/>
      <c r="L224" s="445"/>
      <c r="M224" s="252"/>
      <c r="N224" s="362"/>
      <c r="O224" s="84"/>
    </row>
    <row r="225" spans="5:15" ht="15.75" customHeight="1" x14ac:dyDescent="0.25">
      <c r="E225" s="157"/>
      <c r="F225" s="341">
        <v>3.1</v>
      </c>
      <c r="G225" s="157">
        <v>1</v>
      </c>
      <c r="H225" s="155"/>
      <c r="I225" s="155" t="s">
        <v>31</v>
      </c>
      <c r="J225" s="157" t="s">
        <v>134</v>
      </c>
      <c r="K225" s="156" t="s">
        <v>165</v>
      </c>
      <c r="L225" s="445" t="s">
        <v>476</v>
      </c>
      <c r="M225" s="252">
        <v>1</v>
      </c>
      <c r="N225" s="362">
        <f>N221+TIME(0,M221,0)</f>
        <v>0.34444444444444439</v>
      </c>
      <c r="O225" s="84"/>
    </row>
    <row r="226" spans="5:15" ht="15.75" customHeight="1" x14ac:dyDescent="0.25">
      <c r="E226" s="157"/>
      <c r="F226" s="341">
        <v>3.1</v>
      </c>
      <c r="G226" s="157">
        <f>G225+1</f>
        <v>2</v>
      </c>
      <c r="H226" s="155"/>
      <c r="I226" s="155" t="s">
        <v>171</v>
      </c>
      <c r="J226" s="157" t="s">
        <v>263</v>
      </c>
      <c r="K226" s="156" t="s">
        <v>166</v>
      </c>
      <c r="L226" s="445" t="s">
        <v>125</v>
      </c>
      <c r="M226" s="252">
        <v>3</v>
      </c>
      <c r="N226" s="362">
        <f t="shared" ref="N226:N236" si="15">N225+TIME(0,M225,0)</f>
        <v>0.34513888888888883</v>
      </c>
      <c r="O226" s="122"/>
    </row>
    <row r="227" spans="5:15" ht="15.75" customHeight="1" x14ac:dyDescent="0.25">
      <c r="E227" s="157"/>
      <c r="F227" s="341">
        <v>3.1</v>
      </c>
      <c r="G227" s="157">
        <f>G226+1</f>
        <v>3</v>
      </c>
      <c r="H227" s="155"/>
      <c r="I227" s="155" t="s">
        <v>171</v>
      </c>
      <c r="J227" s="157" t="s">
        <v>262</v>
      </c>
      <c r="K227" s="156" t="s">
        <v>165</v>
      </c>
      <c r="L227" s="445" t="s">
        <v>101</v>
      </c>
      <c r="M227" s="252">
        <v>0</v>
      </c>
      <c r="N227" s="362">
        <f t="shared" si="15"/>
        <v>0.34722222222222215</v>
      </c>
      <c r="O227" s="122"/>
    </row>
    <row r="228" spans="5:15" ht="15.75" customHeight="1" x14ac:dyDescent="0.25">
      <c r="E228" s="157"/>
      <c r="F228" s="341">
        <v>3.1</v>
      </c>
      <c r="G228" s="157">
        <f>G227+1</f>
        <v>4</v>
      </c>
      <c r="H228" s="155"/>
      <c r="I228" s="155" t="s">
        <v>171</v>
      </c>
      <c r="J228" s="558" t="s">
        <v>133</v>
      </c>
      <c r="K228" s="559" t="s">
        <v>165</v>
      </c>
      <c r="L228" s="560" t="s">
        <v>101</v>
      </c>
      <c r="M228" s="252">
        <v>3</v>
      </c>
      <c r="N228" s="362">
        <f t="shared" si="15"/>
        <v>0.34722222222222215</v>
      </c>
      <c r="O228" s="84"/>
    </row>
    <row r="229" spans="5:15" ht="15.75" customHeight="1" x14ac:dyDescent="0.25">
      <c r="E229" s="157"/>
      <c r="F229" s="341">
        <v>3.1</v>
      </c>
      <c r="G229" s="157">
        <f t="shared" ref="G229:G236" si="16">G228+1</f>
        <v>5</v>
      </c>
      <c r="H229" s="155"/>
      <c r="I229" s="155" t="s">
        <v>171</v>
      </c>
      <c r="J229" s="900"/>
      <c r="K229" s="559" t="s">
        <v>165</v>
      </c>
      <c r="L229" s="560"/>
      <c r="M229" s="252"/>
      <c r="N229" s="362">
        <f t="shared" si="15"/>
        <v>0.34930555555555548</v>
      </c>
      <c r="O229" s="122"/>
    </row>
    <row r="230" spans="5:15" ht="15.75" customHeight="1" x14ac:dyDescent="0.25">
      <c r="E230" s="157"/>
      <c r="F230" s="341">
        <v>3.1</v>
      </c>
      <c r="G230" s="157">
        <f t="shared" si="16"/>
        <v>6</v>
      </c>
      <c r="H230" s="155"/>
      <c r="I230" s="155" t="s">
        <v>171</v>
      </c>
      <c r="N230" s="362">
        <f t="shared" si="15"/>
        <v>0.34930555555555548</v>
      </c>
      <c r="O230" s="81"/>
    </row>
    <row r="231" spans="5:15" ht="15.75" customHeight="1" x14ac:dyDescent="0.25">
      <c r="E231" s="157"/>
      <c r="F231" s="341">
        <v>3.1</v>
      </c>
      <c r="G231" s="157">
        <f t="shared" si="16"/>
        <v>7</v>
      </c>
      <c r="H231" s="155"/>
      <c r="I231" s="155" t="s">
        <v>171</v>
      </c>
      <c r="J231" s="157"/>
      <c r="K231" s="156"/>
      <c r="L231" s="445"/>
      <c r="M231" s="252"/>
      <c r="N231" s="362">
        <f t="shared" si="15"/>
        <v>0.34930555555555548</v>
      </c>
      <c r="O231" s="81"/>
    </row>
    <row r="232" spans="5:15" ht="15.75" customHeight="1" x14ac:dyDescent="0.25">
      <c r="E232" s="157"/>
      <c r="F232" s="341">
        <v>3.1</v>
      </c>
      <c r="G232" s="157">
        <f t="shared" si="16"/>
        <v>8</v>
      </c>
      <c r="H232" s="155"/>
      <c r="I232" s="155" t="s">
        <v>171</v>
      </c>
      <c r="J232" s="1132"/>
      <c r="K232" s="523"/>
      <c r="L232" s="522"/>
      <c r="M232" s="244"/>
      <c r="N232" s="362">
        <f t="shared" si="15"/>
        <v>0.34930555555555548</v>
      </c>
      <c r="O232" s="81"/>
    </row>
    <row r="233" spans="5:15" ht="15.75" customHeight="1" x14ac:dyDescent="0.25">
      <c r="E233" s="157"/>
      <c r="F233" s="341">
        <v>3.1</v>
      </c>
      <c r="G233" s="157">
        <f t="shared" si="16"/>
        <v>9</v>
      </c>
      <c r="H233" s="155"/>
      <c r="I233" s="155" t="s">
        <v>171</v>
      </c>
      <c r="N233" s="362">
        <f t="shared" si="15"/>
        <v>0.34930555555555548</v>
      </c>
      <c r="O233" s="81"/>
    </row>
    <row r="234" spans="5:15" ht="15.75" customHeight="1" x14ac:dyDescent="0.25">
      <c r="E234" s="157"/>
      <c r="F234" s="341">
        <v>3.1</v>
      </c>
      <c r="G234" s="157">
        <f t="shared" si="16"/>
        <v>10</v>
      </c>
      <c r="H234" s="155"/>
      <c r="I234" s="155" t="s">
        <v>31</v>
      </c>
      <c r="J234" s="290"/>
      <c r="K234" s="156" t="s">
        <v>165</v>
      </c>
      <c r="L234" s="445"/>
      <c r="M234" s="252"/>
      <c r="N234" s="362">
        <f t="shared" si="15"/>
        <v>0.34930555555555548</v>
      </c>
      <c r="O234" s="81"/>
    </row>
    <row r="235" spans="5:15" ht="15.75" customHeight="1" x14ac:dyDescent="0.25">
      <c r="E235" s="157"/>
      <c r="F235" s="341">
        <v>3.1</v>
      </c>
      <c r="G235" s="157">
        <f t="shared" si="16"/>
        <v>11</v>
      </c>
      <c r="H235" s="155"/>
      <c r="I235" s="155" t="s">
        <v>31</v>
      </c>
      <c r="J235" s="157" t="s">
        <v>261</v>
      </c>
      <c r="K235" s="156" t="s">
        <v>165</v>
      </c>
      <c r="L235" s="445" t="s">
        <v>351</v>
      </c>
      <c r="M235" s="252">
        <v>3</v>
      </c>
      <c r="N235" s="362">
        <f t="shared" si="15"/>
        <v>0.34930555555555548</v>
      </c>
      <c r="O235" s="122"/>
    </row>
    <row r="236" spans="5:15" ht="15.75" customHeight="1" x14ac:dyDescent="0.25">
      <c r="E236" s="157"/>
      <c r="F236" s="341">
        <v>3.1</v>
      </c>
      <c r="G236" s="157">
        <f t="shared" si="16"/>
        <v>12</v>
      </c>
      <c r="H236" s="155"/>
      <c r="I236" s="155" t="s">
        <v>31</v>
      </c>
      <c r="J236" s="290"/>
      <c r="K236" s="156" t="s">
        <v>165</v>
      </c>
      <c r="L236" s="445"/>
      <c r="M236" s="252"/>
      <c r="N236" s="362">
        <f t="shared" si="15"/>
        <v>0.35138888888888881</v>
      </c>
      <c r="O236" s="122"/>
    </row>
    <row r="237" spans="5:15" ht="15.75" customHeight="1" x14ac:dyDescent="0.25">
      <c r="E237" s="157"/>
      <c r="F237" s="341"/>
      <c r="G237" s="157"/>
      <c r="H237" s="155"/>
      <c r="I237" s="155"/>
      <c r="J237" s="290"/>
      <c r="K237" s="156"/>
      <c r="L237" s="445"/>
      <c r="M237" s="252"/>
      <c r="N237" s="362"/>
      <c r="O237" s="122"/>
    </row>
    <row r="238" spans="5:15" ht="15.75" customHeight="1" x14ac:dyDescent="0.25">
      <c r="E238" s="157"/>
      <c r="F238" s="341">
        <v>3.2</v>
      </c>
      <c r="G238" s="157"/>
      <c r="H238" s="155"/>
      <c r="I238" s="155"/>
      <c r="J238" s="291" t="s">
        <v>346</v>
      </c>
      <c r="K238" s="156"/>
      <c r="L238" s="445"/>
      <c r="M238" s="252"/>
      <c r="N238" s="362">
        <f>N236+TIME(0,M236,0)</f>
        <v>0.35138888888888881</v>
      </c>
      <c r="O238" s="122"/>
    </row>
    <row r="239" spans="5:15" ht="15.75" customHeight="1" x14ac:dyDescent="0.25">
      <c r="E239" s="157"/>
      <c r="F239" s="341">
        <v>3.2</v>
      </c>
      <c r="G239" s="157">
        <v>1</v>
      </c>
      <c r="H239" s="155"/>
      <c r="I239" s="155" t="s">
        <v>171</v>
      </c>
      <c r="J239" s="157" t="s">
        <v>248</v>
      </c>
      <c r="K239" s="156" t="s">
        <v>165</v>
      </c>
      <c r="L239" s="759" t="s">
        <v>747</v>
      </c>
      <c r="M239" s="252">
        <v>3</v>
      </c>
      <c r="N239" s="362">
        <f>N238+TIME(0,M238,0)</f>
        <v>0.35138888888888881</v>
      </c>
      <c r="O239" s="122"/>
    </row>
    <row r="240" spans="5:15" ht="15.75" customHeight="1" x14ac:dyDescent="0.25">
      <c r="E240" s="157"/>
      <c r="F240" s="341">
        <v>3.2</v>
      </c>
      <c r="G240" s="157">
        <f>G239+1</f>
        <v>2</v>
      </c>
      <c r="H240" s="155"/>
      <c r="I240" s="155" t="s">
        <v>171</v>
      </c>
      <c r="J240" s="157" t="s">
        <v>237</v>
      </c>
      <c r="K240" s="156" t="s">
        <v>165</v>
      </c>
      <c r="L240" s="185" t="s">
        <v>405</v>
      </c>
      <c r="M240" s="252">
        <v>3</v>
      </c>
      <c r="N240" s="362">
        <f>N239+TIME(0,M239,0)</f>
        <v>0.35347222222222213</v>
      </c>
      <c r="O240" s="122"/>
    </row>
    <row r="241" spans="1:15" ht="15.75" customHeight="1" x14ac:dyDescent="0.25">
      <c r="E241" s="157"/>
      <c r="F241" s="341">
        <v>3.2</v>
      </c>
      <c r="G241" s="157">
        <f>G240+1</f>
        <v>3</v>
      </c>
      <c r="H241" s="155"/>
      <c r="I241" s="155" t="s">
        <v>31</v>
      </c>
      <c r="J241" s="215" t="s">
        <v>273</v>
      </c>
      <c r="K241" s="215" t="s">
        <v>165</v>
      </c>
      <c r="L241" s="185" t="s">
        <v>139</v>
      </c>
      <c r="M241" s="252">
        <v>3</v>
      </c>
      <c r="N241" s="362">
        <f t="shared" ref="N241:N248" si="17">N240+TIME(0,M240,0)</f>
        <v>0.35555555555555546</v>
      </c>
      <c r="O241" s="122"/>
    </row>
    <row r="242" spans="1:15" ht="15.75" customHeight="1" x14ac:dyDescent="0.25">
      <c r="E242" s="157"/>
      <c r="F242" s="341">
        <v>3.2</v>
      </c>
      <c r="G242" s="157">
        <f>G241+1</f>
        <v>4</v>
      </c>
      <c r="H242" s="155"/>
      <c r="I242" s="155" t="s">
        <v>31</v>
      </c>
      <c r="J242" s="215" t="s">
        <v>67</v>
      </c>
      <c r="K242" s="215" t="s">
        <v>165</v>
      </c>
      <c r="L242" s="185" t="s">
        <v>107</v>
      </c>
      <c r="M242" s="252">
        <v>3</v>
      </c>
      <c r="N242" s="362">
        <f t="shared" si="17"/>
        <v>0.35763888888888878</v>
      </c>
      <c r="O242" s="122"/>
    </row>
    <row r="243" spans="1:15" ht="15.75" customHeight="1" x14ac:dyDescent="0.25">
      <c r="E243" s="157"/>
      <c r="F243" s="341">
        <v>3.2</v>
      </c>
      <c r="G243" s="157">
        <f>G242+1</f>
        <v>5</v>
      </c>
      <c r="H243" s="155"/>
      <c r="I243" s="155" t="s">
        <v>31</v>
      </c>
      <c r="J243" s="215"/>
      <c r="K243" s="215" t="s">
        <v>165</v>
      </c>
      <c r="L243" s="185"/>
      <c r="M243" s="252"/>
      <c r="N243" s="362">
        <f t="shared" si="17"/>
        <v>0.35972222222222211</v>
      </c>
      <c r="O243" s="122"/>
    </row>
    <row r="244" spans="1:15" ht="15.75" customHeight="1" x14ac:dyDescent="0.25">
      <c r="E244" s="157"/>
      <c r="F244" s="341"/>
      <c r="G244" s="157"/>
      <c r="H244" s="155"/>
      <c r="I244" s="155"/>
      <c r="J244" s="566"/>
      <c r="K244" s="567"/>
      <c r="L244" s="568"/>
      <c r="M244" s="593"/>
      <c r="N244" s="362">
        <f t="shared" si="17"/>
        <v>0.35972222222222211</v>
      </c>
      <c r="O244" s="122"/>
    </row>
    <row r="245" spans="1:15" ht="15.75" customHeight="1" x14ac:dyDescent="0.25">
      <c r="E245" s="157"/>
      <c r="F245" s="341"/>
      <c r="G245" s="157"/>
      <c r="H245" s="155"/>
      <c r="I245" s="155"/>
      <c r="J245" s="157"/>
      <c r="K245" s="156"/>
      <c r="L245" s="445"/>
      <c r="M245" s="252"/>
      <c r="N245" s="362">
        <f t="shared" si="17"/>
        <v>0.35972222222222211</v>
      </c>
      <c r="O245" s="122"/>
    </row>
    <row r="246" spans="1:15" ht="15.75" customHeight="1" x14ac:dyDescent="0.25">
      <c r="E246" s="157"/>
      <c r="F246" s="341">
        <v>3.3</v>
      </c>
      <c r="G246" s="157"/>
      <c r="H246" s="155"/>
      <c r="I246" s="155"/>
      <c r="J246" s="526" t="s">
        <v>193</v>
      </c>
      <c r="K246" s="215"/>
      <c r="L246" s="215"/>
      <c r="M246" s="252"/>
      <c r="N246" s="362">
        <f>N245+TIME(0,M245,0)</f>
        <v>0.35972222222222211</v>
      </c>
      <c r="O246" s="155"/>
    </row>
    <row r="247" spans="1:15" ht="15.75" customHeight="1" x14ac:dyDescent="0.25">
      <c r="E247" s="157"/>
      <c r="F247" s="341">
        <v>3.3</v>
      </c>
      <c r="G247" s="157">
        <v>1</v>
      </c>
      <c r="H247" s="155"/>
      <c r="I247" s="155" t="s">
        <v>171</v>
      </c>
      <c r="J247" s="215" t="s">
        <v>421</v>
      </c>
      <c r="K247" s="215" t="s">
        <v>6</v>
      </c>
      <c r="L247" s="185" t="s">
        <v>137</v>
      </c>
      <c r="M247" s="252">
        <v>3</v>
      </c>
      <c r="N247" s="362">
        <f t="shared" si="17"/>
        <v>0.35972222222222211</v>
      </c>
      <c r="O247" s="155"/>
    </row>
    <row r="248" spans="1:15" ht="15.75" customHeight="1" x14ac:dyDescent="0.25">
      <c r="E248" s="157"/>
      <c r="F248" s="341">
        <v>3.3</v>
      </c>
      <c r="G248" s="157">
        <f t="shared" ref="G248:G255" si="18">G247+1</f>
        <v>2</v>
      </c>
      <c r="H248" s="155"/>
      <c r="I248" s="155" t="s">
        <v>171</v>
      </c>
      <c r="J248" s="215" t="s">
        <v>323</v>
      </c>
      <c r="K248" s="215" t="s">
        <v>165</v>
      </c>
      <c r="L248" s="185" t="s">
        <v>326</v>
      </c>
      <c r="M248" s="252">
        <v>3</v>
      </c>
      <c r="N248" s="362">
        <f t="shared" si="17"/>
        <v>0.36180555555555544</v>
      </c>
      <c r="O248" s="155"/>
    </row>
    <row r="249" spans="1:15" ht="15.75" customHeight="1" x14ac:dyDescent="0.25">
      <c r="E249" s="157"/>
      <c r="F249" s="341">
        <v>3.3</v>
      </c>
      <c r="G249" s="157">
        <f t="shared" si="18"/>
        <v>3</v>
      </c>
      <c r="H249" s="155"/>
      <c r="I249" s="155" t="s">
        <v>171</v>
      </c>
      <c r="J249" s="215"/>
      <c r="K249" s="215" t="s">
        <v>165</v>
      </c>
      <c r="L249" s="185"/>
      <c r="M249" s="252"/>
      <c r="N249" s="362">
        <f>N248+TIME(0,M248,0)</f>
        <v>0.36388888888888876</v>
      </c>
      <c r="O249" s="155"/>
    </row>
    <row r="250" spans="1:15" ht="15.75" customHeight="1" x14ac:dyDescent="0.25">
      <c r="E250" s="157"/>
      <c r="F250" s="341">
        <v>3.3</v>
      </c>
      <c r="G250" s="157">
        <f t="shared" si="18"/>
        <v>4</v>
      </c>
      <c r="H250" s="155"/>
      <c r="I250" s="155" t="s">
        <v>171</v>
      </c>
      <c r="J250" s="215" t="s">
        <v>337</v>
      </c>
      <c r="K250" s="215" t="s">
        <v>165</v>
      </c>
      <c r="L250" s="185" t="s">
        <v>107</v>
      </c>
      <c r="M250" s="252">
        <v>3</v>
      </c>
      <c r="N250" s="362">
        <f>N249+TIME(0,M249,0)</f>
        <v>0.36388888888888876</v>
      </c>
      <c r="O250" s="155"/>
    </row>
    <row r="251" spans="1:15" ht="15.75" customHeight="1" x14ac:dyDescent="0.25">
      <c r="E251" s="157"/>
      <c r="F251" s="341">
        <v>3.3</v>
      </c>
      <c r="G251" s="157">
        <f t="shared" si="18"/>
        <v>5</v>
      </c>
      <c r="H251" s="155"/>
      <c r="I251" s="155" t="s">
        <v>171</v>
      </c>
      <c r="J251" s="215" t="s">
        <v>357</v>
      </c>
      <c r="K251" s="215" t="s">
        <v>165</v>
      </c>
      <c r="L251" s="185" t="s">
        <v>38</v>
      </c>
      <c r="M251" s="252">
        <v>3</v>
      </c>
      <c r="N251" s="362">
        <f>N250+TIME(0,M250,0)</f>
        <v>0.36597222222222209</v>
      </c>
      <c r="O251" s="155"/>
    </row>
    <row r="252" spans="1:15" ht="15.75" customHeight="1" x14ac:dyDescent="0.25">
      <c r="E252" s="157"/>
      <c r="F252" s="341">
        <v>3.3</v>
      </c>
      <c r="G252" s="157">
        <f t="shared" si="18"/>
        <v>6</v>
      </c>
      <c r="H252" s="155"/>
      <c r="I252" s="155" t="s">
        <v>43</v>
      </c>
      <c r="J252" s="215" t="s">
        <v>15</v>
      </c>
      <c r="K252" s="215" t="s">
        <v>165</v>
      </c>
      <c r="L252" s="185" t="s">
        <v>353</v>
      </c>
      <c r="M252" s="252">
        <v>3</v>
      </c>
      <c r="N252" s="362">
        <f>N251+TIME(0,M251,0)</f>
        <v>0.36805555555555541</v>
      </c>
      <c r="O252" s="155"/>
    </row>
    <row r="253" spans="1:15" ht="15.75" customHeight="1" x14ac:dyDescent="0.25">
      <c r="E253" s="157"/>
      <c r="F253" s="341">
        <v>3.3</v>
      </c>
      <c r="G253" s="157">
        <f t="shared" si="18"/>
        <v>7</v>
      </c>
      <c r="H253" s="155"/>
      <c r="I253" s="155" t="s">
        <v>31</v>
      </c>
      <c r="J253" s="1071" t="s">
        <v>464</v>
      </c>
      <c r="K253" s="952" t="s">
        <v>6</v>
      </c>
      <c r="L253" s="1071" t="s">
        <v>142</v>
      </c>
      <c r="M253" s="252">
        <v>3</v>
      </c>
      <c r="N253" s="362">
        <f t="shared" ref="N253:N259" si="19">N252+TIME(0,M252,0)</f>
        <v>0.37013888888888874</v>
      </c>
      <c r="O253" s="155"/>
    </row>
    <row r="254" spans="1:15" ht="15.75" customHeight="1" x14ac:dyDescent="0.25">
      <c r="E254" s="157"/>
      <c r="F254" s="341">
        <v>3.3</v>
      </c>
      <c r="G254" s="157">
        <f t="shared" si="18"/>
        <v>8</v>
      </c>
      <c r="H254" s="155"/>
      <c r="I254" s="155" t="s">
        <v>31</v>
      </c>
      <c r="J254" s="1071" t="s">
        <v>532</v>
      </c>
      <c r="K254" s="805" t="s">
        <v>165</v>
      </c>
      <c r="L254" s="185" t="s">
        <v>462</v>
      </c>
      <c r="M254" s="917">
        <v>3</v>
      </c>
      <c r="N254" s="362">
        <f t="shared" si="19"/>
        <v>0.37222222222222207</v>
      </c>
      <c r="O254" s="155"/>
    </row>
    <row r="255" spans="1:15" ht="15.75" customHeight="1" x14ac:dyDescent="0.25">
      <c r="E255" s="157"/>
      <c r="F255" s="341">
        <v>3.3</v>
      </c>
      <c r="G255" s="157">
        <f t="shared" si="18"/>
        <v>9</v>
      </c>
      <c r="H255" s="155"/>
      <c r="I255" s="155" t="s">
        <v>31</v>
      </c>
      <c r="J255" s="1071" t="s">
        <v>572</v>
      </c>
      <c r="K255" s="805" t="s">
        <v>165</v>
      </c>
      <c r="L255" s="185" t="s">
        <v>101</v>
      </c>
      <c r="M255" s="917">
        <v>3</v>
      </c>
      <c r="N255" s="362">
        <f t="shared" si="19"/>
        <v>0.37430555555555539</v>
      </c>
      <c r="O255" s="155"/>
    </row>
    <row r="256" spans="1:15" s="1129" customFormat="1" ht="15.75" customHeight="1" x14ac:dyDescent="0.25">
      <c r="A256" s="1155"/>
      <c r="B256" s="1155"/>
      <c r="C256" s="1155"/>
      <c r="D256" s="561"/>
      <c r="E256" s="157"/>
      <c r="F256" s="341"/>
      <c r="G256" s="157"/>
      <c r="H256" s="155"/>
      <c r="I256" s="155"/>
      <c r="J256" s="1071"/>
      <c r="K256" s="805"/>
      <c r="M256" s="917"/>
      <c r="N256" s="362">
        <f t="shared" si="19"/>
        <v>0.37638888888888872</v>
      </c>
      <c r="O256" s="155"/>
    </row>
    <row r="257" spans="1:15" ht="15.75" customHeight="1" x14ac:dyDescent="0.25">
      <c r="E257" s="157"/>
      <c r="F257" s="341">
        <v>3.4</v>
      </c>
      <c r="G257" s="488"/>
      <c r="H257" s="271"/>
      <c r="I257" s="175"/>
      <c r="J257" s="526" t="s">
        <v>120</v>
      </c>
      <c r="K257" s="215"/>
      <c r="L257" s="215"/>
      <c r="M257" s="252"/>
      <c r="N257" s="362">
        <f t="shared" si="19"/>
        <v>0.37638888888888872</v>
      </c>
      <c r="O257" s="155"/>
    </row>
    <row r="258" spans="1:15" ht="15.75" customHeight="1" x14ac:dyDescent="0.25">
      <c r="E258" s="157"/>
      <c r="F258" s="341">
        <v>3.4</v>
      </c>
      <c r="G258" s="488">
        <f>G257+1</f>
        <v>1</v>
      </c>
      <c r="H258" s="271"/>
      <c r="I258" s="175" t="s">
        <v>171</v>
      </c>
      <c r="J258" s="905"/>
      <c r="N258" s="362">
        <f t="shared" si="19"/>
        <v>0.37638888888888872</v>
      </c>
      <c r="O258" s="155"/>
    </row>
    <row r="259" spans="1:15" ht="15.75" customHeight="1" x14ac:dyDescent="0.25">
      <c r="E259" s="157"/>
      <c r="F259" s="341">
        <v>3.4</v>
      </c>
      <c r="G259" s="488">
        <f>G258+1</f>
        <v>2</v>
      </c>
      <c r="H259" s="271"/>
      <c r="I259" s="175" t="s">
        <v>171</v>
      </c>
      <c r="J259" s="905"/>
      <c r="N259" s="362">
        <f t="shared" si="19"/>
        <v>0.37638888888888872</v>
      </c>
      <c r="O259" s="155"/>
    </row>
    <row r="260" spans="1:15" s="949" customFormat="1" ht="15.75" customHeight="1" x14ac:dyDescent="0.25">
      <c r="A260" s="1155"/>
      <c r="B260" s="1155"/>
      <c r="C260" s="1155"/>
      <c r="D260" s="561"/>
      <c r="E260" s="157"/>
      <c r="F260" s="341"/>
      <c r="G260" s="488"/>
      <c r="H260" s="271"/>
      <c r="I260" s="175"/>
      <c r="J260" s="905"/>
      <c r="K260" s="805"/>
      <c r="L260" s="185"/>
      <c r="M260" s="917"/>
      <c r="N260" s="362"/>
      <c r="O260" s="155"/>
    </row>
    <row r="261" spans="1:15" ht="15.75" customHeight="1" x14ac:dyDescent="0.25">
      <c r="E261" s="157"/>
      <c r="F261" s="341"/>
      <c r="G261" s="489"/>
      <c r="H261" s="155"/>
      <c r="I261" s="175"/>
      <c r="J261" s="280"/>
      <c r="K261" s="172"/>
      <c r="L261" s="171"/>
      <c r="M261" s="252"/>
      <c r="N261" s="362"/>
      <c r="O261" s="155"/>
    </row>
    <row r="262" spans="1:15" ht="15.75" customHeight="1" x14ac:dyDescent="0.25">
      <c r="E262" s="157"/>
      <c r="F262" s="341"/>
      <c r="G262" s="489"/>
      <c r="H262" s="155"/>
      <c r="I262" s="155"/>
      <c r="J262" s="277"/>
      <c r="K262" s="215"/>
      <c r="L262" s="185"/>
      <c r="M262" s="252"/>
      <c r="N262" s="362"/>
      <c r="O262" s="155"/>
    </row>
    <row r="263" spans="1:15" ht="15.75" customHeight="1" x14ac:dyDescent="0.25">
      <c r="E263" s="157"/>
      <c r="F263" s="341">
        <v>3.6</v>
      </c>
      <c r="G263" s="488"/>
      <c r="H263" s="271"/>
      <c r="I263" s="175"/>
      <c r="J263" s="526" t="s">
        <v>341</v>
      </c>
      <c r="K263" s="215"/>
      <c r="L263" s="185"/>
      <c r="M263" s="252"/>
      <c r="N263" s="362">
        <f>N259+TIME(0,M259,0)</f>
        <v>0.37638888888888872</v>
      </c>
      <c r="O263" s="155"/>
    </row>
    <row r="264" spans="1:15" ht="15.75" customHeight="1" x14ac:dyDescent="0.25">
      <c r="E264" s="157"/>
      <c r="F264" s="341"/>
      <c r="G264" s="252">
        <v>1</v>
      </c>
      <c r="H264" s="155"/>
      <c r="I264" s="175" t="s">
        <v>171</v>
      </c>
      <c r="J264" s="459" t="s">
        <v>68</v>
      </c>
      <c r="K264" s="156" t="s">
        <v>165</v>
      </c>
      <c r="L264" s="445" t="s">
        <v>771</v>
      </c>
      <c r="M264" s="252">
        <v>5</v>
      </c>
      <c r="N264" s="362">
        <f t="shared" ref="N264:N269" si="20">N263+TIME(0,M263,0)</f>
        <v>0.37638888888888872</v>
      </c>
      <c r="O264" s="155"/>
    </row>
    <row r="265" spans="1:15" ht="15.75" customHeight="1" x14ac:dyDescent="0.25">
      <c r="E265" s="157"/>
      <c r="F265" s="341"/>
      <c r="G265" s="252">
        <v>3</v>
      </c>
      <c r="H265" s="155"/>
      <c r="I265" s="175" t="s">
        <v>171</v>
      </c>
      <c r="J265" s="459" t="s">
        <v>374</v>
      </c>
      <c r="K265" s="156" t="s">
        <v>165</v>
      </c>
      <c r="L265" s="1260" t="s">
        <v>220</v>
      </c>
      <c r="M265" s="252">
        <v>0</v>
      </c>
      <c r="N265" s="362">
        <f t="shared" si="20"/>
        <v>0.37986111111111093</v>
      </c>
      <c r="O265" s="155"/>
    </row>
    <row r="266" spans="1:15" ht="15.75" customHeight="1" x14ac:dyDescent="0.25">
      <c r="E266" s="157"/>
      <c r="F266" s="341"/>
      <c r="G266" s="252">
        <v>4</v>
      </c>
      <c r="H266" s="155"/>
      <c r="I266" s="175" t="s">
        <v>171</v>
      </c>
      <c r="J266" s="522" t="s">
        <v>520</v>
      </c>
      <c r="K266" s="571" t="s">
        <v>34</v>
      </c>
      <c r="L266" s="99" t="s">
        <v>107</v>
      </c>
      <c r="M266" s="245">
        <v>5</v>
      </c>
      <c r="N266" s="362">
        <f t="shared" si="20"/>
        <v>0.37986111111111093</v>
      </c>
      <c r="O266" s="155"/>
    </row>
    <row r="267" spans="1:15" ht="15.75" customHeight="1" x14ac:dyDescent="0.25">
      <c r="E267" s="157"/>
      <c r="F267" s="341"/>
      <c r="G267" s="252">
        <v>5</v>
      </c>
      <c r="H267" s="155"/>
      <c r="I267" s="175" t="s">
        <v>31</v>
      </c>
      <c r="J267" s="557" t="s">
        <v>585</v>
      </c>
      <c r="K267" s="571" t="s">
        <v>6</v>
      </c>
      <c r="L267" s="721" t="s">
        <v>586</v>
      </c>
      <c r="M267" s="245">
        <v>5</v>
      </c>
      <c r="N267" s="362">
        <f t="shared" si="20"/>
        <v>0.38333333333333314</v>
      </c>
      <c r="O267" s="155"/>
    </row>
    <row r="268" spans="1:15" ht="15.75" customHeight="1" x14ac:dyDescent="0.25">
      <c r="E268" s="157"/>
      <c r="F268" s="157"/>
      <c r="G268" s="252">
        <v>6</v>
      </c>
      <c r="H268" s="155"/>
      <c r="I268" s="175" t="s">
        <v>31</v>
      </c>
      <c r="J268" s="557" t="s">
        <v>521</v>
      </c>
      <c r="K268" s="571" t="s">
        <v>6</v>
      </c>
      <c r="L268" s="721" t="s">
        <v>476</v>
      </c>
      <c r="M268" s="245">
        <v>1</v>
      </c>
      <c r="N268" s="362">
        <f t="shared" si="20"/>
        <v>0.38680555555555535</v>
      </c>
      <c r="O268" s="155"/>
    </row>
    <row r="269" spans="1:15" ht="15.75" customHeight="1" x14ac:dyDescent="0.25">
      <c r="E269" s="157"/>
      <c r="F269" s="157"/>
      <c r="G269" s="157"/>
      <c r="H269" s="155"/>
      <c r="I269" s="155"/>
      <c r="J269" s="157"/>
      <c r="K269" s="156"/>
      <c r="L269" s="445"/>
      <c r="M269" s="252"/>
      <c r="N269" s="362">
        <f t="shared" si="20"/>
        <v>0.38749999999999979</v>
      </c>
      <c r="O269" s="155"/>
    </row>
    <row r="270" spans="1:15" ht="15.75" customHeight="1" x14ac:dyDescent="0.25">
      <c r="E270" s="157"/>
      <c r="F270" s="157"/>
      <c r="G270" s="157"/>
      <c r="H270" s="155"/>
      <c r="I270" s="155"/>
      <c r="J270" s="157"/>
      <c r="K270" s="156"/>
      <c r="L270" s="445"/>
      <c r="M270" s="252"/>
      <c r="N270" s="362"/>
      <c r="O270" s="155"/>
    </row>
    <row r="271" spans="1:15" ht="15.75" customHeight="1" x14ac:dyDescent="0.25">
      <c r="E271" s="157"/>
      <c r="F271" s="157"/>
      <c r="G271" s="157"/>
      <c r="H271" s="155"/>
      <c r="I271" s="155"/>
      <c r="J271" s="157" t="s">
        <v>136</v>
      </c>
      <c r="K271" s="156"/>
      <c r="L271" s="445"/>
      <c r="M271" s="252"/>
      <c r="N271" s="362"/>
      <c r="O271" s="155"/>
    </row>
    <row r="272" spans="1:15" ht="15.75" customHeight="1" x14ac:dyDescent="0.25">
      <c r="E272" s="157">
        <v>4</v>
      </c>
      <c r="F272" s="157"/>
      <c r="G272" s="157"/>
      <c r="H272" s="155">
        <v>4</v>
      </c>
      <c r="I272" s="155"/>
      <c r="J272" s="527" t="s">
        <v>286</v>
      </c>
      <c r="K272" s="156"/>
      <c r="L272" s="445"/>
      <c r="M272" s="252"/>
      <c r="N272" s="362">
        <f>N269+TIME(0,M269,0)</f>
        <v>0.38749999999999979</v>
      </c>
      <c r="O272" s="155"/>
    </row>
    <row r="273" spans="5:16" ht="15.75" customHeight="1" x14ac:dyDescent="0.25">
      <c r="E273" s="157"/>
      <c r="F273" s="157"/>
      <c r="G273" s="157"/>
      <c r="H273" s="155"/>
      <c r="I273" s="446"/>
      <c r="J273" s="442"/>
      <c r="K273" s="457"/>
      <c r="L273" s="487"/>
      <c r="M273" s="252"/>
      <c r="N273" s="362"/>
      <c r="O273" s="155"/>
    </row>
    <row r="274" spans="5:16" ht="15.75" customHeight="1" x14ac:dyDescent="0.25">
      <c r="E274" s="157"/>
      <c r="F274" s="341"/>
      <c r="G274" s="157"/>
      <c r="H274" s="155"/>
      <c r="I274" s="155"/>
      <c r="J274" s="157"/>
      <c r="K274" s="156"/>
      <c r="L274" s="445"/>
      <c r="M274" s="252"/>
      <c r="N274" s="362"/>
      <c r="O274" s="155"/>
    </row>
    <row r="275" spans="5:16" ht="15.75" customHeight="1" x14ac:dyDescent="0.25">
      <c r="E275" s="157"/>
      <c r="F275" s="341">
        <v>4.0999999999999996</v>
      </c>
      <c r="G275" s="157"/>
      <c r="H275" s="155"/>
      <c r="I275" s="155"/>
      <c r="J275" s="291" t="s">
        <v>195</v>
      </c>
      <c r="K275" s="156"/>
      <c r="L275" s="445"/>
      <c r="M275" s="252"/>
      <c r="N275" s="362">
        <f>N272+TIME(0,M272,0)</f>
        <v>0.38749999999999979</v>
      </c>
      <c r="O275" s="155"/>
    </row>
    <row r="276" spans="5:16" ht="15.75" customHeight="1" x14ac:dyDescent="0.25">
      <c r="E276" s="157"/>
      <c r="F276" s="341">
        <v>4.0999999999999996</v>
      </c>
      <c r="G276" s="157">
        <v>1</v>
      </c>
      <c r="H276" s="155"/>
      <c r="I276" s="155" t="s">
        <v>60</v>
      </c>
      <c r="J276" s="900" t="s">
        <v>153</v>
      </c>
      <c r="K276" s="907" t="s">
        <v>165</v>
      </c>
      <c r="L276" s="902" t="s">
        <v>125</v>
      </c>
      <c r="M276" s="903">
        <v>5</v>
      </c>
      <c r="N276" s="362">
        <f t="shared" ref="N276:N284" si="21">N275+TIME(0,M275,0)</f>
        <v>0.38749999999999979</v>
      </c>
      <c r="O276" s="155"/>
    </row>
    <row r="277" spans="5:16" ht="15.75" customHeight="1" x14ac:dyDescent="0.25">
      <c r="E277" s="157"/>
      <c r="F277" s="341">
        <v>4.0999999999999996</v>
      </c>
      <c r="G277" s="157">
        <f>G276+1</f>
        <v>2</v>
      </c>
      <c r="H277" s="155"/>
      <c r="I277" s="155" t="s">
        <v>60</v>
      </c>
      <c r="J277" s="157" t="s">
        <v>576</v>
      </c>
      <c r="K277" s="156" t="s">
        <v>165</v>
      </c>
      <c r="L277" s="445" t="s">
        <v>513</v>
      </c>
      <c r="M277" s="252"/>
      <c r="N277" s="362">
        <f>N276+TIME(0,M277,0)</f>
        <v>0.38749999999999979</v>
      </c>
      <c r="O277" s="155"/>
    </row>
    <row r="278" spans="5:16" ht="15.75" customHeight="1" x14ac:dyDescent="0.25">
      <c r="E278" s="157"/>
      <c r="F278" s="341">
        <v>4.0999999999999996</v>
      </c>
      <c r="G278" s="157">
        <f>G277+1</f>
        <v>3</v>
      </c>
      <c r="H278" s="155"/>
      <c r="I278" s="155" t="s">
        <v>60</v>
      </c>
      <c r="J278" s="157" t="s">
        <v>429</v>
      </c>
      <c r="K278" s="156" t="s">
        <v>165</v>
      </c>
      <c r="L278" s="445" t="s">
        <v>39</v>
      </c>
      <c r="M278" s="252"/>
      <c r="N278" s="362">
        <f>N277+TIME(0,M276,0)</f>
        <v>0.390972222222222</v>
      </c>
      <c r="O278" s="155"/>
      <c r="P278" s="914"/>
    </row>
    <row r="279" spans="5:16" ht="15.75" customHeight="1" x14ac:dyDescent="0.25">
      <c r="E279" s="157"/>
      <c r="F279" s="341">
        <v>4.0999999999999996</v>
      </c>
      <c r="G279" s="157">
        <f>G278+1</f>
        <v>4</v>
      </c>
      <c r="H279" s="155"/>
      <c r="I279" s="155" t="s">
        <v>60</v>
      </c>
      <c r="J279" s="157" t="s">
        <v>267</v>
      </c>
      <c r="K279" s="156" t="s">
        <v>165</v>
      </c>
      <c r="L279" s="445" t="s">
        <v>39</v>
      </c>
      <c r="M279" s="252"/>
      <c r="N279" s="362">
        <f t="shared" si="21"/>
        <v>0.390972222222222</v>
      </c>
      <c r="O279" s="155"/>
      <c r="P279" s="914"/>
    </row>
    <row r="280" spans="5:16" ht="15.75" customHeight="1" x14ac:dyDescent="0.25">
      <c r="E280" s="157"/>
      <c r="F280" s="341">
        <v>4.0999999999999996</v>
      </c>
      <c r="G280" s="157">
        <f>G279+1</f>
        <v>5</v>
      </c>
      <c r="H280" s="155"/>
      <c r="I280" s="155" t="s">
        <v>60</v>
      </c>
      <c r="J280" s="342" t="s">
        <v>773</v>
      </c>
      <c r="K280" s="805" t="s">
        <v>165</v>
      </c>
      <c r="L280" s="185" t="s">
        <v>578</v>
      </c>
      <c r="M280" s="917">
        <v>5</v>
      </c>
      <c r="N280" s="362">
        <f t="shared" si="21"/>
        <v>0.390972222222222</v>
      </c>
      <c r="O280" s="155"/>
      <c r="P280" s="914"/>
    </row>
    <row r="281" spans="5:16" ht="15.75" customHeight="1" x14ac:dyDescent="0.25">
      <c r="E281" s="157"/>
      <c r="F281" s="341">
        <v>4.0999999999999996</v>
      </c>
      <c r="G281" s="157">
        <f>G280+1</f>
        <v>6</v>
      </c>
      <c r="H281" s="155"/>
      <c r="I281" s="155" t="s">
        <v>60</v>
      </c>
      <c r="J281" s="157"/>
      <c r="K281" s="156" t="s">
        <v>165</v>
      </c>
      <c r="L281" s="445"/>
      <c r="M281" s="252"/>
      <c r="N281" s="362">
        <f t="shared" si="21"/>
        <v>0.39444444444444421</v>
      </c>
      <c r="O281" s="155"/>
      <c r="P281" s="914"/>
    </row>
    <row r="282" spans="5:16" ht="15.75" customHeight="1" x14ac:dyDescent="0.25">
      <c r="E282" s="157"/>
      <c r="F282" s="157"/>
      <c r="G282" s="157"/>
      <c r="H282" s="155"/>
      <c r="I282" s="155"/>
      <c r="J282" s="157"/>
      <c r="K282" s="156"/>
      <c r="L282" s="445"/>
      <c r="M282" s="252"/>
      <c r="N282" s="362">
        <f t="shared" si="21"/>
        <v>0.39444444444444421</v>
      </c>
      <c r="O282" s="155"/>
      <c r="P282" s="914"/>
    </row>
    <row r="283" spans="5:16" ht="15.75" customHeight="1" x14ac:dyDescent="0.25">
      <c r="E283" s="157"/>
      <c r="F283" s="341">
        <v>4.2</v>
      </c>
      <c r="G283" s="157"/>
      <c r="H283" s="155"/>
      <c r="I283" s="155"/>
      <c r="J283" s="291" t="s">
        <v>347</v>
      </c>
      <c r="K283" s="156"/>
      <c r="L283" s="445"/>
      <c r="M283" s="252"/>
      <c r="N283" s="362">
        <f t="shared" si="21"/>
        <v>0.39444444444444421</v>
      </c>
      <c r="O283" s="155"/>
      <c r="P283" s="914"/>
    </row>
    <row r="284" spans="5:16" ht="15.75" customHeight="1" x14ac:dyDescent="0.25">
      <c r="E284" s="157"/>
      <c r="F284" s="341">
        <v>4.2</v>
      </c>
      <c r="G284" s="157">
        <v>1</v>
      </c>
      <c r="H284" s="155"/>
      <c r="I284" s="155" t="s">
        <v>60</v>
      </c>
      <c r="J284" s="157" t="s">
        <v>197</v>
      </c>
      <c r="K284" s="156" t="s">
        <v>165</v>
      </c>
      <c r="L284" s="445" t="s">
        <v>747</v>
      </c>
      <c r="M284" s="252"/>
      <c r="N284" s="362">
        <f t="shared" si="21"/>
        <v>0.39444444444444421</v>
      </c>
      <c r="O284" s="155"/>
      <c r="P284" s="914"/>
    </row>
    <row r="285" spans="5:16" ht="15.75" customHeight="1" x14ac:dyDescent="0.25">
      <c r="E285" s="157"/>
      <c r="F285" s="157"/>
      <c r="G285" s="157">
        <f>G284+1</f>
        <v>2</v>
      </c>
      <c r="H285" s="155"/>
      <c r="I285" s="155" t="s">
        <v>60</v>
      </c>
      <c r="J285" s="157" t="s">
        <v>424</v>
      </c>
      <c r="K285" s="156" t="s">
        <v>165</v>
      </c>
      <c r="L285" s="185" t="s">
        <v>405</v>
      </c>
      <c r="M285" s="252"/>
      <c r="N285" s="362">
        <f t="shared" ref="N285:N335" si="22">N284+TIME(0,M284,0)</f>
        <v>0.39444444444444421</v>
      </c>
      <c r="O285" s="155"/>
      <c r="P285" s="914"/>
    </row>
    <row r="286" spans="5:16" ht="15.75" customHeight="1" x14ac:dyDescent="0.25">
      <c r="E286" s="157"/>
      <c r="F286" s="157"/>
      <c r="G286" s="157">
        <f>G285+1</f>
        <v>3</v>
      </c>
      <c r="H286" s="155"/>
      <c r="I286" s="155" t="s">
        <v>2</v>
      </c>
      <c r="J286" s="215" t="s">
        <v>465</v>
      </c>
      <c r="K286" s="215" t="s">
        <v>165</v>
      </c>
      <c r="L286" s="185" t="s">
        <v>139</v>
      </c>
      <c r="M286" s="252"/>
      <c r="N286" s="362">
        <f t="shared" si="22"/>
        <v>0.39444444444444421</v>
      </c>
      <c r="O286" s="155"/>
      <c r="P286" s="914"/>
    </row>
    <row r="287" spans="5:16" ht="15.75" customHeight="1" x14ac:dyDescent="0.25">
      <c r="E287" s="157"/>
      <c r="F287" s="157"/>
      <c r="G287" s="157">
        <f>G286+1</f>
        <v>4</v>
      </c>
      <c r="H287" s="155"/>
      <c r="I287" s="155" t="s">
        <v>2</v>
      </c>
      <c r="J287" s="215" t="s">
        <v>423</v>
      </c>
      <c r="K287" s="215" t="s">
        <v>165</v>
      </c>
      <c r="L287" s="185" t="s">
        <v>107</v>
      </c>
      <c r="M287" s="252"/>
      <c r="N287" s="362">
        <f t="shared" si="22"/>
        <v>0.39444444444444421</v>
      </c>
      <c r="O287" s="155"/>
      <c r="P287" s="914"/>
    </row>
    <row r="288" spans="5:16" ht="15.75" customHeight="1" x14ac:dyDescent="0.25">
      <c r="E288" s="157"/>
      <c r="F288" s="157"/>
      <c r="G288" s="157"/>
      <c r="H288" s="155"/>
      <c r="I288" s="155"/>
      <c r="J288" s="566"/>
      <c r="K288" s="567"/>
      <c r="L288" s="568"/>
      <c r="M288" s="252"/>
      <c r="N288" s="362">
        <f t="shared" si="22"/>
        <v>0.39444444444444421</v>
      </c>
      <c r="O288" s="155"/>
      <c r="P288" s="914"/>
    </row>
    <row r="289" spans="1:16" ht="15.75" customHeight="1" x14ac:dyDescent="0.25">
      <c r="E289" s="157"/>
      <c r="F289" s="341">
        <v>4.3</v>
      </c>
      <c r="G289" s="157"/>
      <c r="H289" s="155"/>
      <c r="I289" s="155"/>
      <c r="J289" s="291" t="s">
        <v>199</v>
      </c>
      <c r="K289" s="156"/>
      <c r="L289" s="445"/>
      <c r="M289" s="252"/>
      <c r="N289" s="362">
        <f t="shared" si="22"/>
        <v>0.39444444444444421</v>
      </c>
      <c r="O289" s="155"/>
      <c r="P289" s="914"/>
    </row>
    <row r="290" spans="1:16" ht="15.75" customHeight="1" x14ac:dyDescent="0.25">
      <c r="E290" s="157"/>
      <c r="F290" s="341">
        <v>4.3</v>
      </c>
      <c r="G290" s="157">
        <v>1</v>
      </c>
      <c r="H290" s="155"/>
      <c r="I290" s="155" t="s">
        <v>60</v>
      </c>
      <c r="J290" s="157" t="s">
        <v>422</v>
      </c>
      <c r="K290" s="156" t="s">
        <v>6</v>
      </c>
      <c r="L290" s="185" t="s">
        <v>137</v>
      </c>
      <c r="M290" s="252"/>
      <c r="N290" s="362">
        <f t="shared" si="22"/>
        <v>0.39444444444444421</v>
      </c>
      <c r="O290" s="155"/>
      <c r="P290" s="914"/>
    </row>
    <row r="291" spans="1:16" ht="15.75" customHeight="1" x14ac:dyDescent="0.25">
      <c r="E291" s="157"/>
      <c r="F291" s="341">
        <v>4.3</v>
      </c>
      <c r="G291" s="157">
        <f t="shared" ref="G291:G298" si="23">G290+1</f>
        <v>2</v>
      </c>
      <c r="H291" s="155"/>
      <c r="I291" s="155" t="s">
        <v>60</v>
      </c>
      <c r="J291" s="900" t="s">
        <v>587</v>
      </c>
      <c r="K291" s="907" t="s">
        <v>165</v>
      </c>
      <c r="L291" s="902" t="s">
        <v>324</v>
      </c>
      <c r="M291" s="816">
        <v>5</v>
      </c>
      <c r="N291" s="362">
        <f t="shared" si="22"/>
        <v>0.39444444444444421</v>
      </c>
      <c r="O291" s="155">
        <v>1</v>
      </c>
      <c r="P291" s="914"/>
    </row>
    <row r="292" spans="1:16" ht="15.75" customHeight="1" x14ac:dyDescent="0.25">
      <c r="E292" s="157"/>
      <c r="F292" s="341">
        <v>4.3</v>
      </c>
      <c r="G292" s="157">
        <f t="shared" si="23"/>
        <v>3</v>
      </c>
      <c r="H292" s="155"/>
      <c r="I292" s="155" t="s">
        <v>60</v>
      </c>
      <c r="J292" s="157"/>
      <c r="K292" s="156" t="s">
        <v>165</v>
      </c>
      <c r="L292" s="445"/>
      <c r="M292" s="252"/>
      <c r="N292" s="362">
        <f t="shared" si="22"/>
        <v>0.39791666666666642</v>
      </c>
      <c r="O292" s="155"/>
      <c r="P292" s="914"/>
    </row>
    <row r="293" spans="1:16" ht="15.75" customHeight="1" x14ac:dyDescent="0.25">
      <c r="E293" s="157"/>
      <c r="F293" s="341">
        <v>4.3</v>
      </c>
      <c r="G293" s="157">
        <f t="shared" si="23"/>
        <v>4</v>
      </c>
      <c r="H293" s="155"/>
      <c r="I293" s="155" t="s">
        <v>60</v>
      </c>
      <c r="J293" s="157" t="s">
        <v>588</v>
      </c>
      <c r="K293" s="215" t="s">
        <v>165</v>
      </c>
      <c r="L293" s="185" t="s">
        <v>107</v>
      </c>
      <c r="M293" s="252">
        <v>5</v>
      </c>
      <c r="N293" s="362">
        <f>N292+TIME(0,M291,0)</f>
        <v>0.40138888888888863</v>
      </c>
      <c r="O293" s="155">
        <v>1</v>
      </c>
      <c r="P293" s="914"/>
    </row>
    <row r="294" spans="1:16" ht="15.75" customHeight="1" x14ac:dyDescent="0.25">
      <c r="E294" s="157"/>
      <c r="F294" s="341">
        <v>4.3</v>
      </c>
      <c r="G294" s="157">
        <f t="shared" si="23"/>
        <v>5</v>
      </c>
      <c r="H294" s="155"/>
      <c r="I294" s="155" t="s">
        <v>42</v>
      </c>
      <c r="J294" s="215" t="s">
        <v>20</v>
      </c>
      <c r="K294" s="215" t="s">
        <v>165</v>
      </c>
      <c r="L294" s="185" t="s">
        <v>38</v>
      </c>
      <c r="M294" s="278"/>
      <c r="N294" s="362">
        <f>N293+TIME(0,M292,0)</f>
        <v>0.40138888888888863</v>
      </c>
      <c r="O294" s="155"/>
      <c r="P294" s="914"/>
    </row>
    <row r="295" spans="1:16" ht="15.75" customHeight="1" x14ac:dyDescent="0.25">
      <c r="E295" s="157"/>
      <c r="F295" s="341">
        <v>4.3</v>
      </c>
      <c r="G295" s="157">
        <f t="shared" si="23"/>
        <v>6</v>
      </c>
      <c r="H295" s="155"/>
      <c r="I295" s="155" t="s">
        <v>42</v>
      </c>
      <c r="J295" s="215" t="s">
        <v>426</v>
      </c>
      <c r="K295" s="215" t="s">
        <v>165</v>
      </c>
      <c r="L295" s="185" t="s">
        <v>353</v>
      </c>
      <c r="M295" s="252"/>
      <c r="N295" s="362">
        <f>N294+TIME(0,M293,0)</f>
        <v>0.40486111111111084</v>
      </c>
      <c r="O295" s="155"/>
      <c r="P295" s="914"/>
    </row>
    <row r="296" spans="1:16" ht="15.75" customHeight="1" x14ac:dyDescent="0.25">
      <c r="E296" s="157"/>
      <c r="F296" s="341">
        <v>4.3</v>
      </c>
      <c r="G296" s="157">
        <f t="shared" si="23"/>
        <v>7</v>
      </c>
      <c r="H296" s="155"/>
      <c r="I296" s="155" t="s">
        <v>42</v>
      </c>
      <c r="J296" s="215" t="s">
        <v>427</v>
      </c>
      <c r="K296" s="215" t="s">
        <v>165</v>
      </c>
      <c r="L296" s="185" t="s">
        <v>142</v>
      </c>
      <c r="M296" s="252"/>
      <c r="N296" s="362">
        <f t="shared" ref="N296:N301" si="24">N295+TIME(0,M294,0)</f>
        <v>0.40486111111111084</v>
      </c>
      <c r="O296" s="155"/>
      <c r="P296" s="914"/>
    </row>
    <row r="297" spans="1:16" s="1129" customFormat="1" ht="15.75" customHeight="1" x14ac:dyDescent="0.25">
      <c r="A297" s="1155"/>
      <c r="B297" s="1155"/>
      <c r="C297" s="1155"/>
      <c r="D297" s="561"/>
      <c r="E297" s="157"/>
      <c r="F297" s="341">
        <v>4.3</v>
      </c>
      <c r="G297" s="157">
        <f t="shared" si="23"/>
        <v>8</v>
      </c>
      <c r="H297" s="155"/>
      <c r="I297" s="155" t="s">
        <v>2</v>
      </c>
      <c r="J297" s="1071" t="s">
        <v>532</v>
      </c>
      <c r="K297" s="805" t="s">
        <v>165</v>
      </c>
      <c r="L297" s="185" t="s">
        <v>462</v>
      </c>
      <c r="M297" s="917"/>
      <c r="N297" s="362">
        <f t="shared" si="24"/>
        <v>0.40486111111111084</v>
      </c>
      <c r="O297" s="155"/>
    </row>
    <row r="298" spans="1:16" s="1129" customFormat="1" ht="15.75" customHeight="1" x14ac:dyDescent="0.25">
      <c r="A298" s="1155"/>
      <c r="B298" s="1155"/>
      <c r="C298" s="1155"/>
      <c r="D298" s="561"/>
      <c r="E298" s="157"/>
      <c r="F298" s="341">
        <v>4.3</v>
      </c>
      <c r="G298" s="157">
        <f t="shared" si="23"/>
        <v>9</v>
      </c>
      <c r="H298" s="155"/>
      <c r="I298" s="155" t="s">
        <v>2</v>
      </c>
      <c r="J298" s="1071" t="s">
        <v>572</v>
      </c>
      <c r="K298" s="805" t="s">
        <v>165</v>
      </c>
      <c r="L298" s="185" t="s">
        <v>101</v>
      </c>
      <c r="M298" s="917"/>
      <c r="N298" s="362">
        <f t="shared" si="24"/>
        <v>0.40486111111111084</v>
      </c>
      <c r="O298" s="155"/>
    </row>
    <row r="299" spans="1:16" ht="15.75" customHeight="1" x14ac:dyDescent="0.25">
      <c r="E299" s="157"/>
      <c r="F299" s="341"/>
      <c r="G299" s="157"/>
      <c r="H299" s="155"/>
      <c r="I299" s="155"/>
      <c r="J299" s="157"/>
      <c r="K299" s="156"/>
      <c r="L299" s="445"/>
      <c r="M299" s="252"/>
      <c r="N299" s="362">
        <f t="shared" si="24"/>
        <v>0.40486111111111084</v>
      </c>
      <c r="O299" s="155"/>
      <c r="P299" s="914"/>
    </row>
    <row r="300" spans="1:16" ht="15.75" customHeight="1" x14ac:dyDescent="0.25">
      <c r="E300" s="157"/>
      <c r="F300" s="341">
        <v>4.4000000000000004</v>
      </c>
      <c r="G300" s="198"/>
      <c r="H300" s="271"/>
      <c r="I300" s="155"/>
      <c r="J300" s="526" t="s">
        <v>340</v>
      </c>
      <c r="K300" s="215"/>
      <c r="L300" s="215"/>
      <c r="M300" s="252"/>
      <c r="N300" s="362">
        <f t="shared" si="24"/>
        <v>0.40486111111111084</v>
      </c>
      <c r="O300" s="155"/>
      <c r="P300" s="914"/>
    </row>
    <row r="301" spans="1:16" ht="15.75" customHeight="1" x14ac:dyDescent="0.25">
      <c r="E301" s="157"/>
      <c r="F301" s="341"/>
      <c r="G301" s="488">
        <v>1</v>
      </c>
      <c r="H301" s="271"/>
      <c r="I301" s="155" t="s">
        <v>60</v>
      </c>
      <c r="J301" s="905"/>
      <c r="K301" s="905"/>
      <c r="L301" s="904"/>
      <c r="M301" s="906"/>
      <c r="N301" s="362">
        <f t="shared" si="24"/>
        <v>0.40486111111111084</v>
      </c>
      <c r="O301" s="155"/>
      <c r="P301" s="914"/>
    </row>
    <row r="302" spans="1:16" s="1067" customFormat="1" ht="15.75" customHeight="1" x14ac:dyDescent="0.25">
      <c r="A302" s="1155"/>
      <c r="B302" s="1155"/>
      <c r="C302" s="1155"/>
      <c r="D302" s="561"/>
      <c r="E302" s="157"/>
      <c r="F302" s="341"/>
      <c r="G302" s="488">
        <v>2</v>
      </c>
      <c r="H302" s="271"/>
      <c r="I302" s="155" t="s">
        <v>2</v>
      </c>
      <c r="J302" s="905"/>
      <c r="K302" s="905"/>
      <c r="L302" s="904"/>
      <c r="M302" s="906"/>
      <c r="N302" s="362">
        <f>N301+TIME(0,M300,0)</f>
        <v>0.40486111111111084</v>
      </c>
      <c r="O302" s="155"/>
    </row>
    <row r="303" spans="1:16" ht="15.75" customHeight="1" x14ac:dyDescent="0.25">
      <c r="E303" s="157"/>
      <c r="F303" s="341"/>
      <c r="G303" s="157"/>
      <c r="H303" s="155"/>
      <c r="I303" s="155"/>
      <c r="J303" s="157"/>
      <c r="K303" s="156"/>
      <c r="L303" s="445"/>
      <c r="M303" s="252"/>
      <c r="N303" s="362"/>
      <c r="O303" s="155"/>
      <c r="P303" s="914"/>
    </row>
    <row r="304" spans="1:16" ht="15.75" customHeight="1" x14ac:dyDescent="0.25">
      <c r="E304" s="157"/>
      <c r="F304" s="341">
        <v>4.5</v>
      </c>
      <c r="G304" s="157"/>
      <c r="H304" s="155"/>
      <c r="I304" s="155"/>
      <c r="J304" s="291" t="s">
        <v>135</v>
      </c>
      <c r="K304" s="156"/>
      <c r="L304" s="445"/>
      <c r="M304" s="252"/>
      <c r="N304" s="362">
        <f>N302+TIME(0,M302,0)</f>
        <v>0.40486111111111084</v>
      </c>
      <c r="O304" s="155">
        <v>0</v>
      </c>
      <c r="P304" s="914"/>
    </row>
    <row r="305" spans="1:16" ht="15.75" customHeight="1" x14ac:dyDescent="0.25">
      <c r="E305" s="157"/>
      <c r="F305" s="341">
        <v>4.5</v>
      </c>
      <c r="G305" s="157">
        <v>1</v>
      </c>
      <c r="H305" s="155"/>
      <c r="I305" s="155" t="s">
        <v>60</v>
      </c>
      <c r="J305" s="534"/>
      <c r="K305" s="905" t="s">
        <v>165</v>
      </c>
      <c r="L305" s="904"/>
      <c r="M305" s="906"/>
      <c r="N305" s="362">
        <f t="shared" si="22"/>
        <v>0.40486111111111084</v>
      </c>
      <c r="O305" s="155">
        <v>0</v>
      </c>
      <c r="P305" s="914"/>
    </row>
    <row r="306" spans="1:16" ht="15.75" customHeight="1" x14ac:dyDescent="0.25">
      <c r="E306" s="157"/>
      <c r="F306" s="157"/>
      <c r="G306" s="157">
        <f>G305+1</f>
        <v>2</v>
      </c>
      <c r="H306" s="155"/>
      <c r="I306" s="155" t="s">
        <v>170</v>
      </c>
      <c r="N306" s="362">
        <f t="shared" si="22"/>
        <v>0.40486111111111084</v>
      </c>
      <c r="O306" s="155">
        <v>0</v>
      </c>
      <c r="P306" s="914"/>
    </row>
    <row r="307" spans="1:16" ht="15.75" customHeight="1" x14ac:dyDescent="0.25">
      <c r="E307" s="157"/>
      <c r="F307" s="157"/>
      <c r="G307" s="157"/>
      <c r="H307" s="155"/>
      <c r="I307" s="155"/>
      <c r="J307" s="157"/>
      <c r="K307" s="156"/>
      <c r="L307" s="445"/>
      <c r="M307" s="252"/>
      <c r="N307" s="362">
        <f t="shared" si="22"/>
        <v>0.40486111111111084</v>
      </c>
      <c r="O307" s="155">
        <v>0</v>
      </c>
      <c r="P307" s="914"/>
    </row>
    <row r="308" spans="1:16" ht="15.75" customHeight="1" x14ac:dyDescent="0.25">
      <c r="E308" s="157">
        <v>5</v>
      </c>
      <c r="F308" s="157"/>
      <c r="G308" s="157"/>
      <c r="H308" s="155">
        <v>5</v>
      </c>
      <c r="I308" s="155"/>
      <c r="J308" s="527" t="s">
        <v>172</v>
      </c>
      <c r="K308" s="156"/>
      <c r="L308" s="445"/>
      <c r="M308" s="252"/>
      <c r="N308" s="362">
        <f t="shared" si="22"/>
        <v>0.40486111111111084</v>
      </c>
      <c r="O308" s="155">
        <v>0</v>
      </c>
      <c r="P308" s="914"/>
    </row>
    <row r="309" spans="1:16" ht="15.75" customHeight="1" x14ac:dyDescent="0.25">
      <c r="E309" s="157"/>
      <c r="F309" s="157"/>
      <c r="G309" s="157"/>
      <c r="H309" s="155"/>
      <c r="I309" s="155"/>
      <c r="J309" s="157"/>
      <c r="K309" s="156"/>
      <c r="L309" s="445"/>
      <c r="M309" s="252"/>
      <c r="N309" s="362">
        <f t="shared" si="22"/>
        <v>0.40486111111111084</v>
      </c>
      <c r="O309" s="155">
        <v>0</v>
      </c>
      <c r="P309" s="914"/>
    </row>
    <row r="310" spans="1:16" ht="15.75" customHeight="1" x14ac:dyDescent="0.25">
      <c r="E310" s="157"/>
      <c r="F310" s="157">
        <v>5.0999999999999996</v>
      </c>
      <c r="G310" s="157"/>
      <c r="H310" s="155"/>
      <c r="I310" s="155"/>
      <c r="J310" s="291" t="s">
        <v>195</v>
      </c>
      <c r="K310" s="156"/>
      <c r="L310" s="445"/>
      <c r="M310" s="252"/>
      <c r="N310" s="362">
        <f t="shared" si="22"/>
        <v>0.40486111111111084</v>
      </c>
      <c r="O310" s="155">
        <v>0</v>
      </c>
      <c r="P310" s="914"/>
    </row>
    <row r="311" spans="1:16" ht="15.75" customHeight="1" x14ac:dyDescent="0.25">
      <c r="E311" s="157"/>
      <c r="F311" s="157"/>
      <c r="G311" s="157">
        <v>1</v>
      </c>
      <c r="H311" s="155"/>
      <c r="I311" s="155" t="s">
        <v>60</v>
      </c>
      <c r="J311" s="157" t="s">
        <v>573</v>
      </c>
      <c r="K311" s="156" t="s">
        <v>165</v>
      </c>
      <c r="L311" s="445" t="s">
        <v>476</v>
      </c>
      <c r="M311" s="252"/>
      <c r="N311" s="362">
        <f t="shared" si="22"/>
        <v>0.40486111111111084</v>
      </c>
      <c r="O311" s="155">
        <v>0</v>
      </c>
      <c r="P311" s="914"/>
    </row>
    <row r="312" spans="1:16" ht="15.75" customHeight="1" x14ac:dyDescent="0.25">
      <c r="E312" s="157"/>
      <c r="F312" s="157"/>
      <c r="G312" s="157">
        <f>G311+1</f>
        <v>2</v>
      </c>
      <c r="H312" s="155"/>
      <c r="I312" s="155" t="s">
        <v>60</v>
      </c>
      <c r="J312" s="157" t="s">
        <v>143</v>
      </c>
      <c r="K312" s="156" t="s">
        <v>165</v>
      </c>
      <c r="L312" s="445" t="s">
        <v>101</v>
      </c>
      <c r="M312" s="252"/>
      <c r="N312" s="362">
        <f t="shared" si="22"/>
        <v>0.40486111111111084</v>
      </c>
      <c r="O312" s="155">
        <v>0</v>
      </c>
      <c r="P312" s="914"/>
    </row>
    <row r="313" spans="1:16" ht="15.75" customHeight="1" x14ac:dyDescent="0.25">
      <c r="E313" s="157"/>
      <c r="F313" s="157"/>
      <c r="G313" s="157">
        <f>G312+1</f>
        <v>3</v>
      </c>
      <c r="H313" s="155"/>
      <c r="I313" s="155" t="s">
        <v>60</v>
      </c>
      <c r="J313" s="157" t="s">
        <v>196</v>
      </c>
      <c r="K313" s="156" t="s">
        <v>165</v>
      </c>
      <c r="L313" s="445" t="s">
        <v>39</v>
      </c>
      <c r="M313" s="252"/>
      <c r="N313" s="362">
        <f t="shared" si="22"/>
        <v>0.40486111111111084</v>
      </c>
      <c r="O313" s="155">
        <v>0</v>
      </c>
      <c r="P313" s="914"/>
    </row>
    <row r="314" spans="1:16" ht="15.75" customHeight="1" x14ac:dyDescent="0.25">
      <c r="E314" s="157"/>
      <c r="F314" s="157"/>
      <c r="G314" s="157">
        <f>G313+1</f>
        <v>4</v>
      </c>
      <c r="H314" s="155"/>
      <c r="I314" s="155" t="s">
        <v>60</v>
      </c>
      <c r="J314" s="157" t="s">
        <v>267</v>
      </c>
      <c r="K314" s="156" t="s">
        <v>165</v>
      </c>
      <c r="L314" s="445" t="s">
        <v>39</v>
      </c>
      <c r="M314" s="252"/>
      <c r="N314" s="362">
        <f t="shared" si="22"/>
        <v>0.40486111111111084</v>
      </c>
      <c r="O314" s="155">
        <v>0</v>
      </c>
      <c r="P314" s="914"/>
    </row>
    <row r="315" spans="1:16" ht="15.75" customHeight="1" x14ac:dyDescent="0.25">
      <c r="E315" s="157"/>
      <c r="F315" s="157"/>
      <c r="G315" s="157">
        <f>G314+1</f>
        <v>5</v>
      </c>
      <c r="H315" s="155"/>
      <c r="I315" s="155" t="s">
        <v>2</v>
      </c>
      <c r="J315" s="157"/>
      <c r="K315" s="215" t="s">
        <v>165</v>
      </c>
      <c r="L315" s="185"/>
      <c r="M315" s="252"/>
      <c r="N315" s="362">
        <f t="shared" si="22"/>
        <v>0.40486111111111084</v>
      </c>
      <c r="O315" s="155">
        <v>0</v>
      </c>
      <c r="P315" s="914"/>
    </row>
    <row r="316" spans="1:16" s="949" customFormat="1" ht="15.75" customHeight="1" x14ac:dyDescent="0.25">
      <c r="A316" s="1155"/>
      <c r="B316" s="1155"/>
      <c r="C316" s="1155"/>
      <c r="D316" s="561"/>
      <c r="E316" s="157"/>
      <c r="F316" s="157"/>
      <c r="G316" s="157"/>
      <c r="H316" s="155"/>
      <c r="I316" s="155"/>
      <c r="J316" s="157"/>
      <c r="K316" s="215"/>
      <c r="L316" s="185"/>
      <c r="M316" s="252"/>
      <c r="N316" s="362"/>
      <c r="O316" s="155"/>
    </row>
    <row r="317" spans="1:16" ht="15.75" customHeight="1" x14ac:dyDescent="0.25">
      <c r="E317" s="157"/>
      <c r="F317" s="157">
        <v>5.2</v>
      </c>
      <c r="G317" s="157"/>
      <c r="H317" s="155"/>
      <c r="I317" s="155"/>
      <c r="J317" s="291" t="s">
        <v>347</v>
      </c>
      <c r="K317" s="156"/>
      <c r="L317" s="445"/>
      <c r="M317" s="252"/>
      <c r="N317" s="362">
        <f>N315+TIME(0,M315,0)</f>
        <v>0.40486111111111084</v>
      </c>
      <c r="O317" s="155">
        <v>0</v>
      </c>
      <c r="P317" s="914"/>
    </row>
    <row r="318" spans="1:16" ht="15.75" customHeight="1" x14ac:dyDescent="0.25">
      <c r="E318" s="157"/>
      <c r="F318" s="157"/>
      <c r="G318" s="157">
        <v>1</v>
      </c>
      <c r="H318" s="155"/>
      <c r="I318" s="155" t="s">
        <v>60</v>
      </c>
      <c r="J318" s="157" t="s">
        <v>197</v>
      </c>
      <c r="K318" s="156" t="s">
        <v>165</v>
      </c>
      <c r="L318" s="445" t="s">
        <v>747</v>
      </c>
      <c r="M318" s="252"/>
      <c r="N318" s="362">
        <f t="shared" si="22"/>
        <v>0.40486111111111084</v>
      </c>
      <c r="O318" s="155">
        <v>0</v>
      </c>
      <c r="P318" s="914"/>
    </row>
    <row r="319" spans="1:16" ht="15.75" customHeight="1" x14ac:dyDescent="0.25">
      <c r="E319" s="157"/>
      <c r="F319" s="157"/>
      <c r="G319" s="157">
        <f>G318+1</f>
        <v>2</v>
      </c>
      <c r="H319" s="155"/>
      <c r="I319" s="155" t="s">
        <v>60</v>
      </c>
      <c r="J319" s="157" t="s">
        <v>574</v>
      </c>
      <c r="K319" s="156" t="s">
        <v>165</v>
      </c>
      <c r="L319" s="185" t="s">
        <v>405</v>
      </c>
      <c r="M319" s="550"/>
      <c r="N319" s="551">
        <f t="shared" si="22"/>
        <v>0.40486111111111084</v>
      </c>
      <c r="O319" s="155">
        <v>0</v>
      </c>
      <c r="P319" s="914"/>
    </row>
    <row r="320" spans="1:16" ht="15.75" customHeight="1" x14ac:dyDescent="0.25">
      <c r="E320" s="157"/>
      <c r="F320" s="157"/>
      <c r="G320" s="157">
        <f>G319+1</f>
        <v>3</v>
      </c>
      <c r="H320" s="155"/>
      <c r="I320" s="155" t="s">
        <v>2</v>
      </c>
      <c r="J320" s="215" t="s">
        <v>273</v>
      </c>
      <c r="K320" s="215" t="s">
        <v>165</v>
      </c>
      <c r="L320" s="185" t="s">
        <v>139</v>
      </c>
      <c r="M320" s="252"/>
      <c r="N320" s="551">
        <f t="shared" ref="N320:N327" si="25">N319+TIME(0,M319,0)</f>
        <v>0.40486111111111084</v>
      </c>
      <c r="O320" s="155">
        <v>0</v>
      </c>
      <c r="P320" s="914"/>
    </row>
    <row r="321" spans="1:16" ht="15.75" customHeight="1" x14ac:dyDescent="0.25">
      <c r="E321" s="157"/>
      <c r="F321" s="157"/>
      <c r="G321" s="157">
        <f>G320+1</f>
        <v>4</v>
      </c>
      <c r="H321" s="155"/>
      <c r="I321" s="155" t="s">
        <v>2</v>
      </c>
      <c r="J321" s="215" t="s">
        <v>423</v>
      </c>
      <c r="K321" s="215" t="s">
        <v>165</v>
      </c>
      <c r="L321" s="185" t="s">
        <v>107</v>
      </c>
      <c r="M321" s="903"/>
      <c r="N321" s="551">
        <f t="shared" si="25"/>
        <v>0.40486111111111084</v>
      </c>
      <c r="O321" s="155">
        <v>0</v>
      </c>
      <c r="P321" s="914"/>
    </row>
    <row r="322" spans="1:16" ht="15.75" customHeight="1" x14ac:dyDescent="0.25">
      <c r="E322" s="157"/>
      <c r="F322" s="157"/>
      <c r="G322" s="157">
        <f>G321+1</f>
        <v>5</v>
      </c>
      <c r="H322" s="155"/>
      <c r="I322" s="155"/>
      <c r="J322" s="215"/>
      <c r="K322" s="215" t="s">
        <v>165</v>
      </c>
      <c r="L322" s="185"/>
      <c r="M322" s="252"/>
      <c r="N322" s="551">
        <f t="shared" si="25"/>
        <v>0.40486111111111084</v>
      </c>
      <c r="O322" s="155">
        <v>0</v>
      </c>
      <c r="P322" s="914"/>
    </row>
    <row r="323" spans="1:16" ht="15.75" customHeight="1" x14ac:dyDescent="0.25">
      <c r="E323" s="157"/>
      <c r="F323" s="157"/>
      <c r="G323" s="157"/>
      <c r="H323" s="155"/>
      <c r="I323" s="155"/>
      <c r="J323" s="157"/>
      <c r="K323" s="156"/>
      <c r="L323" s="445"/>
      <c r="M323" s="252"/>
      <c r="N323" s="551">
        <f t="shared" si="25"/>
        <v>0.40486111111111084</v>
      </c>
      <c r="O323" s="155">
        <v>0</v>
      </c>
      <c r="P323" s="914"/>
    </row>
    <row r="324" spans="1:16" ht="15.75" customHeight="1" x14ac:dyDescent="0.25">
      <c r="E324" s="157"/>
      <c r="F324" s="157">
        <v>5.3</v>
      </c>
      <c r="G324" s="157"/>
      <c r="H324" s="155"/>
      <c r="I324" s="155"/>
      <c r="J324" s="291" t="s">
        <v>199</v>
      </c>
      <c r="K324" s="156"/>
      <c r="L324" s="445"/>
      <c r="M324" s="252"/>
      <c r="N324" s="551">
        <f t="shared" si="25"/>
        <v>0.40486111111111084</v>
      </c>
      <c r="O324" s="155">
        <v>0</v>
      </c>
      <c r="P324" s="914"/>
    </row>
    <row r="325" spans="1:16" ht="15.75" customHeight="1" x14ac:dyDescent="0.25">
      <c r="E325" s="157"/>
      <c r="F325" s="157"/>
      <c r="G325" s="157">
        <v>1</v>
      </c>
      <c r="H325" s="155"/>
      <c r="I325" s="155" t="s">
        <v>60</v>
      </c>
      <c r="J325" s="157" t="s">
        <v>425</v>
      </c>
      <c r="K325" s="156"/>
      <c r="L325" s="185" t="s">
        <v>137</v>
      </c>
      <c r="M325" s="252"/>
      <c r="N325" s="551">
        <f t="shared" si="25"/>
        <v>0.40486111111111084</v>
      </c>
      <c r="O325" s="155">
        <v>0</v>
      </c>
      <c r="P325" s="914"/>
    </row>
    <row r="326" spans="1:16" ht="15.75" customHeight="1" x14ac:dyDescent="0.25">
      <c r="E326" s="157"/>
      <c r="F326" s="157"/>
      <c r="G326" s="157">
        <f t="shared" ref="G326:H333" si="26">G325+1</f>
        <v>2</v>
      </c>
      <c r="H326" s="155"/>
      <c r="I326" s="155" t="s">
        <v>60</v>
      </c>
      <c r="J326" s="157" t="s">
        <v>325</v>
      </c>
      <c r="K326" s="156" t="s">
        <v>165</v>
      </c>
      <c r="L326" s="445" t="s">
        <v>324</v>
      </c>
      <c r="M326" s="252"/>
      <c r="N326" s="551">
        <f t="shared" si="25"/>
        <v>0.40486111111111084</v>
      </c>
      <c r="O326" s="155">
        <v>0</v>
      </c>
      <c r="P326" s="914"/>
    </row>
    <row r="327" spans="1:16" ht="15.75" customHeight="1" x14ac:dyDescent="0.25">
      <c r="E327" s="157"/>
      <c r="F327" s="157"/>
      <c r="G327" s="157">
        <f t="shared" si="26"/>
        <v>3</v>
      </c>
      <c r="H327" s="155"/>
      <c r="I327" s="155" t="s">
        <v>60</v>
      </c>
      <c r="J327" s="157"/>
      <c r="K327" s="156" t="s">
        <v>165</v>
      </c>
      <c r="L327" s="445"/>
      <c r="M327" s="252"/>
      <c r="N327" s="551">
        <f t="shared" si="25"/>
        <v>0.40486111111111084</v>
      </c>
      <c r="O327" s="155">
        <v>0</v>
      </c>
      <c r="P327" s="914"/>
    </row>
    <row r="328" spans="1:16" ht="15.75" customHeight="1" x14ac:dyDescent="0.25">
      <c r="E328" s="157"/>
      <c r="F328" s="157"/>
      <c r="G328" s="157">
        <f t="shared" si="26"/>
        <v>4</v>
      </c>
      <c r="H328" s="155"/>
      <c r="I328" s="155" t="s">
        <v>60</v>
      </c>
      <c r="J328" s="900" t="s">
        <v>575</v>
      </c>
      <c r="K328" s="901" t="s">
        <v>165</v>
      </c>
      <c r="L328" s="904" t="s">
        <v>107</v>
      </c>
      <c r="M328" s="252"/>
      <c r="N328" s="362">
        <f t="shared" si="22"/>
        <v>0.40486111111111084</v>
      </c>
      <c r="O328" s="155">
        <v>0</v>
      </c>
      <c r="P328" s="914"/>
    </row>
    <row r="329" spans="1:16" ht="15.75" customHeight="1" x14ac:dyDescent="0.25">
      <c r="E329" s="157"/>
      <c r="F329" s="157"/>
      <c r="G329" s="157">
        <f t="shared" si="26"/>
        <v>5</v>
      </c>
      <c r="H329" s="157">
        <f>H328+1</f>
        <v>1</v>
      </c>
      <c r="I329" s="155" t="s">
        <v>60</v>
      </c>
      <c r="J329" s="215" t="s">
        <v>21</v>
      </c>
      <c r="K329" s="215" t="s">
        <v>165</v>
      </c>
      <c r="L329" s="185" t="s">
        <v>38</v>
      </c>
      <c r="N329" s="362">
        <f t="shared" si="22"/>
        <v>0.40486111111111084</v>
      </c>
      <c r="O329" s="155">
        <v>0</v>
      </c>
      <c r="P329" s="914"/>
    </row>
    <row r="330" spans="1:16" ht="15.75" customHeight="1" x14ac:dyDescent="0.25">
      <c r="E330" s="157"/>
      <c r="F330" s="157"/>
      <c r="G330" s="157">
        <f t="shared" si="26"/>
        <v>6</v>
      </c>
      <c r="H330" s="157">
        <f>H329+1</f>
        <v>2</v>
      </c>
      <c r="I330" s="155" t="s">
        <v>60</v>
      </c>
      <c r="J330" s="215" t="s">
        <v>426</v>
      </c>
      <c r="K330" s="215" t="s">
        <v>165</v>
      </c>
      <c r="L330" s="185" t="s">
        <v>353</v>
      </c>
      <c r="M330" s="278"/>
      <c r="N330" s="362">
        <f t="shared" si="22"/>
        <v>0.40486111111111084</v>
      </c>
      <c r="O330" s="155">
        <v>0</v>
      </c>
      <c r="P330" s="914"/>
    </row>
    <row r="331" spans="1:16" ht="15.75" customHeight="1" x14ac:dyDescent="0.25">
      <c r="E331" s="157"/>
      <c r="F331" s="157"/>
      <c r="G331" s="157">
        <f t="shared" si="26"/>
        <v>7</v>
      </c>
      <c r="H331" s="157">
        <f>H330+1</f>
        <v>3</v>
      </c>
      <c r="I331" s="155" t="s">
        <v>60</v>
      </c>
      <c r="J331" s="215" t="s">
        <v>427</v>
      </c>
      <c r="K331" s="215" t="s">
        <v>165</v>
      </c>
      <c r="L331" s="185" t="s">
        <v>142</v>
      </c>
      <c r="M331" s="252"/>
      <c r="N331" s="362">
        <f t="shared" si="22"/>
        <v>0.40486111111111084</v>
      </c>
      <c r="O331" s="155">
        <v>0</v>
      </c>
      <c r="P331" s="914"/>
    </row>
    <row r="332" spans="1:16" s="1129" customFormat="1" ht="15.75" customHeight="1" x14ac:dyDescent="0.25">
      <c r="A332" s="1155"/>
      <c r="B332" s="1155"/>
      <c r="C332" s="1155"/>
      <c r="D332" s="561"/>
      <c r="E332" s="157"/>
      <c r="F332" s="157"/>
      <c r="G332" s="157">
        <f t="shared" si="26"/>
        <v>8</v>
      </c>
      <c r="H332" s="157">
        <f t="shared" si="26"/>
        <v>4</v>
      </c>
      <c r="I332" s="155" t="s">
        <v>2</v>
      </c>
      <c r="J332" s="1071" t="s">
        <v>532</v>
      </c>
      <c r="K332" s="805" t="s">
        <v>165</v>
      </c>
      <c r="L332" s="185" t="s">
        <v>462</v>
      </c>
      <c r="M332" s="917"/>
      <c r="N332" s="362">
        <f t="shared" si="22"/>
        <v>0.40486111111111084</v>
      </c>
      <c r="O332" s="155"/>
    </row>
    <row r="333" spans="1:16" s="1129" customFormat="1" ht="15.75" customHeight="1" x14ac:dyDescent="0.25">
      <c r="A333" s="1155"/>
      <c r="B333" s="1155"/>
      <c r="C333" s="1155"/>
      <c r="D333" s="561"/>
      <c r="E333" s="157"/>
      <c r="F333" s="157"/>
      <c r="G333" s="157">
        <f t="shared" si="26"/>
        <v>9</v>
      </c>
      <c r="H333" s="157">
        <f t="shared" si="26"/>
        <v>5</v>
      </c>
      <c r="I333" s="155" t="s">
        <v>2</v>
      </c>
      <c r="J333" s="1071" t="s">
        <v>572</v>
      </c>
      <c r="K333" s="805" t="s">
        <v>165</v>
      </c>
      <c r="L333" s="185" t="s">
        <v>101</v>
      </c>
      <c r="M333" s="917"/>
      <c r="N333" s="362">
        <f t="shared" si="22"/>
        <v>0.40486111111111084</v>
      </c>
      <c r="O333" s="155"/>
    </row>
    <row r="334" spans="1:16" ht="15.75" customHeight="1" x14ac:dyDescent="0.25">
      <c r="E334" s="157"/>
      <c r="F334" s="157"/>
      <c r="G334" s="157"/>
      <c r="H334" s="157"/>
      <c r="I334" s="155"/>
      <c r="J334" s="157"/>
      <c r="K334" s="156"/>
      <c r="L334" s="445"/>
      <c r="M334" s="252"/>
      <c r="N334" s="362">
        <f t="shared" si="22"/>
        <v>0.40486111111111084</v>
      </c>
      <c r="O334" s="155"/>
      <c r="P334" s="914"/>
    </row>
    <row r="335" spans="1:16" ht="15.75" customHeight="1" x14ac:dyDescent="0.25">
      <c r="E335" s="157"/>
      <c r="F335" s="157">
        <v>5.4</v>
      </c>
      <c r="G335" s="198"/>
      <c r="H335" s="271"/>
      <c r="I335" s="155"/>
      <c r="J335" s="526" t="s">
        <v>340</v>
      </c>
      <c r="K335" s="215"/>
      <c r="L335" s="215"/>
      <c r="M335" s="252"/>
      <c r="N335" s="362">
        <f t="shared" si="22"/>
        <v>0.40486111111111084</v>
      </c>
      <c r="O335" s="155">
        <v>0</v>
      </c>
      <c r="P335" s="914"/>
    </row>
    <row r="336" spans="1:16" ht="15.75" customHeight="1" x14ac:dyDescent="0.25">
      <c r="E336" s="157"/>
      <c r="F336" s="157"/>
      <c r="G336" s="213">
        <v>1</v>
      </c>
      <c r="H336" s="271"/>
      <c r="I336" s="155" t="s">
        <v>60</v>
      </c>
      <c r="J336" s="805"/>
      <c r="K336" s="805"/>
      <c r="L336" s="445"/>
      <c r="M336" s="917"/>
      <c r="N336" s="362">
        <f t="shared" ref="N336:N346" si="27">N335+TIME(0,M335,0)</f>
        <v>0.40486111111111084</v>
      </c>
      <c r="O336" s="155">
        <v>0</v>
      </c>
      <c r="P336" s="914"/>
    </row>
    <row r="337" spans="1:16" ht="15.75" customHeight="1" x14ac:dyDescent="0.25">
      <c r="E337" s="157"/>
      <c r="F337" s="157"/>
      <c r="G337" s="213">
        <f>G336+1</f>
        <v>2</v>
      </c>
      <c r="H337" s="271"/>
      <c r="I337" s="155" t="s">
        <v>60</v>
      </c>
      <c r="J337" s="805"/>
      <c r="K337" s="805"/>
      <c r="L337" s="185"/>
      <c r="M337" s="806"/>
      <c r="N337" s="362">
        <f t="shared" si="27"/>
        <v>0.40486111111111084</v>
      </c>
      <c r="O337" s="155">
        <v>0</v>
      </c>
      <c r="P337" s="914"/>
    </row>
    <row r="338" spans="1:16" s="949" customFormat="1" ht="15.75" customHeight="1" x14ac:dyDescent="0.25">
      <c r="A338" s="1155"/>
      <c r="B338" s="1155"/>
      <c r="C338" s="1155"/>
      <c r="D338" s="561"/>
      <c r="E338" s="157"/>
      <c r="F338" s="157"/>
      <c r="G338" s="213"/>
      <c r="H338" s="271"/>
      <c r="I338" s="155"/>
      <c r="J338" s="805"/>
      <c r="K338" s="805"/>
      <c r="L338" s="185"/>
      <c r="M338" s="806"/>
      <c r="N338" s="362"/>
      <c r="O338" s="155"/>
    </row>
    <row r="339" spans="1:16" s="949" customFormat="1" ht="15.75" customHeight="1" x14ac:dyDescent="0.25">
      <c r="A339" s="1155"/>
      <c r="B339" s="1155"/>
      <c r="C339" s="1155"/>
      <c r="D339" s="561"/>
      <c r="E339" s="157"/>
      <c r="F339" s="157"/>
      <c r="G339" s="252"/>
      <c r="H339" s="155"/>
      <c r="I339" s="155"/>
      <c r="J339" s="277"/>
      <c r="K339" s="215"/>
      <c r="L339" s="185"/>
      <c r="M339" s="252"/>
      <c r="N339" s="362"/>
      <c r="O339" s="155"/>
    </row>
    <row r="340" spans="1:16" ht="15.75" customHeight="1" x14ac:dyDescent="0.25">
      <c r="E340" s="157"/>
      <c r="F340" s="157">
        <v>5.6</v>
      </c>
      <c r="G340" s="198"/>
      <c r="H340" s="271"/>
      <c r="I340" s="155"/>
      <c r="J340" s="526" t="s">
        <v>350</v>
      </c>
      <c r="K340" s="215"/>
      <c r="L340" s="215"/>
      <c r="M340" s="252"/>
      <c r="N340" s="362">
        <f>N337+TIME(0,N337,0)</f>
        <v>0.40486111111111084</v>
      </c>
      <c r="O340" s="155"/>
      <c r="P340" s="914"/>
    </row>
    <row r="341" spans="1:16" ht="15.75" customHeight="1" x14ac:dyDescent="0.25">
      <c r="E341" s="157"/>
      <c r="F341" s="157"/>
      <c r="G341" s="488">
        <v>1</v>
      </c>
      <c r="H341" s="271"/>
      <c r="I341" s="155" t="s">
        <v>304</v>
      </c>
      <c r="J341" s="916"/>
      <c r="K341" s="805"/>
      <c r="L341" s="185"/>
      <c r="M341" s="535"/>
      <c r="N341" s="443">
        <f t="shared" si="27"/>
        <v>0.40486111111111084</v>
      </c>
      <c r="O341" s="155"/>
      <c r="P341" s="914"/>
    </row>
    <row r="342" spans="1:16" ht="15.75" customHeight="1" x14ac:dyDescent="0.25">
      <c r="E342" s="157"/>
      <c r="G342" s="488">
        <f>G341+1</f>
        <v>2</v>
      </c>
      <c r="H342" s="271"/>
      <c r="I342" s="155" t="s">
        <v>304</v>
      </c>
      <c r="J342" s="1132"/>
      <c r="K342" s="523"/>
      <c r="L342" s="522"/>
      <c r="M342" s="244"/>
      <c r="N342" s="443">
        <f t="shared" si="27"/>
        <v>0.40486111111111084</v>
      </c>
      <c r="O342" s="155">
        <v>0</v>
      </c>
      <c r="P342" s="914"/>
    </row>
    <row r="343" spans="1:16" ht="15.75" customHeight="1" x14ac:dyDescent="0.25">
      <c r="E343" s="157"/>
      <c r="F343" s="157"/>
      <c r="G343" s="488">
        <f>G342+1</f>
        <v>3</v>
      </c>
      <c r="H343" s="271"/>
      <c r="I343" s="155" t="s">
        <v>304</v>
      </c>
      <c r="J343" s="915"/>
      <c r="K343" s="908" t="s">
        <v>6</v>
      </c>
      <c r="L343" s="909"/>
      <c r="M343" s="244"/>
      <c r="N343" s="443">
        <f t="shared" si="27"/>
        <v>0.40486111111111084</v>
      </c>
      <c r="O343" s="155">
        <v>0</v>
      </c>
      <c r="P343" s="914"/>
    </row>
    <row r="344" spans="1:16" s="914" customFormat="1" ht="15.75" customHeight="1" x14ac:dyDescent="0.25">
      <c r="A344" s="1155"/>
      <c r="B344" s="1155"/>
      <c r="C344" s="1155"/>
      <c r="D344" s="561"/>
      <c r="E344" s="157"/>
      <c r="F344" s="157"/>
      <c r="G344" s="488">
        <f>G343+1</f>
        <v>4</v>
      </c>
      <c r="H344" s="271"/>
      <c r="I344" s="155" t="s">
        <v>304</v>
      </c>
      <c r="N344" s="443">
        <f t="shared" si="27"/>
        <v>0.40486111111111084</v>
      </c>
      <c r="O344" s="155">
        <v>0</v>
      </c>
    </row>
    <row r="345" spans="1:16" s="914" customFormat="1" ht="15.75" customHeight="1" x14ac:dyDescent="0.25">
      <c r="A345" s="1155"/>
      <c r="B345" s="1155"/>
      <c r="C345" s="1155"/>
      <c r="D345" s="561"/>
      <c r="E345" s="157"/>
      <c r="F345" s="157"/>
      <c r="G345" s="488">
        <f>G344+1</f>
        <v>5</v>
      </c>
      <c r="H345" s="271"/>
      <c r="I345" s="155" t="s">
        <v>304</v>
      </c>
      <c r="J345" s="916"/>
      <c r="K345" s="805"/>
      <c r="L345" s="185"/>
      <c r="M345" s="252"/>
      <c r="N345" s="443">
        <f t="shared" si="27"/>
        <v>0.40486111111111084</v>
      </c>
      <c r="O345" s="155">
        <v>0</v>
      </c>
    </row>
    <row r="346" spans="1:16" ht="15.75" customHeight="1" x14ac:dyDescent="0.25">
      <c r="E346" s="157"/>
      <c r="F346" s="157"/>
      <c r="G346" s="488">
        <f>G345+1</f>
        <v>6</v>
      </c>
      <c r="H346" s="271"/>
      <c r="I346" s="155" t="s">
        <v>304</v>
      </c>
      <c r="N346" s="443">
        <f t="shared" si="27"/>
        <v>0.40486111111111084</v>
      </c>
      <c r="O346" s="155">
        <v>0</v>
      </c>
      <c r="P346" s="914"/>
    </row>
    <row r="347" spans="1:16" s="949" customFormat="1" ht="15.75" customHeight="1" x14ac:dyDescent="0.25">
      <c r="A347" s="1155"/>
      <c r="B347" s="1155"/>
      <c r="C347" s="1155"/>
      <c r="D347" s="561"/>
      <c r="E347" s="157"/>
      <c r="F347" s="157"/>
      <c r="G347" s="488"/>
      <c r="H347" s="271"/>
      <c r="I347" s="155"/>
      <c r="J347" s="109"/>
      <c r="K347" s="109"/>
      <c r="L347" s="479"/>
      <c r="M347" s="227"/>
      <c r="N347" s="443"/>
      <c r="O347" s="155"/>
    </row>
    <row r="348" spans="1:16" ht="15.75" customHeight="1" x14ac:dyDescent="0.25">
      <c r="E348" s="157">
        <v>6</v>
      </c>
      <c r="F348" s="157"/>
      <c r="G348" s="157"/>
      <c r="H348" s="155"/>
      <c r="I348" s="155"/>
      <c r="J348" s="527" t="s">
        <v>192</v>
      </c>
      <c r="K348" s="156" t="s">
        <v>165</v>
      </c>
      <c r="L348" s="445" t="s">
        <v>477</v>
      </c>
      <c r="M348" s="252"/>
      <c r="N348" s="443">
        <f>N346+TIME(0,M346,0)</f>
        <v>0.40486111111111084</v>
      </c>
      <c r="O348" s="155"/>
      <c r="P348" s="914"/>
    </row>
    <row r="349" spans="1:16" ht="15.75" customHeight="1" x14ac:dyDescent="0.25">
      <c r="E349" s="157"/>
      <c r="F349" s="157">
        <v>6.1</v>
      </c>
      <c r="G349" s="157"/>
      <c r="H349" s="155"/>
      <c r="I349" s="155" t="s">
        <v>41</v>
      </c>
      <c r="J349" s="534" t="s">
        <v>775</v>
      </c>
      <c r="K349" s="156" t="s">
        <v>165</v>
      </c>
      <c r="L349" s="445" t="s">
        <v>776</v>
      </c>
      <c r="M349" s="816">
        <v>3</v>
      </c>
      <c r="N349" s="443">
        <f>N348+TIME(0,M348,0)</f>
        <v>0.40486111111111084</v>
      </c>
      <c r="O349" s="155"/>
      <c r="P349" s="914"/>
    </row>
    <row r="350" spans="1:16" ht="15.75" customHeight="1" x14ac:dyDescent="0.25">
      <c r="E350" s="157"/>
      <c r="F350" s="157">
        <f>F349+0.1</f>
        <v>6.1999999999999993</v>
      </c>
      <c r="G350" s="157"/>
      <c r="H350" s="155"/>
      <c r="I350" s="155" t="s">
        <v>170</v>
      </c>
      <c r="J350" s="534" t="s">
        <v>777</v>
      </c>
      <c r="K350" s="156" t="s">
        <v>165</v>
      </c>
      <c r="L350" s="445" t="s">
        <v>776</v>
      </c>
      <c r="M350" s="913">
        <v>1</v>
      </c>
      <c r="N350" s="443">
        <f t="shared" ref="N350:N357" si="28">N349+TIME(0,M349,0)</f>
        <v>0.40694444444444416</v>
      </c>
      <c r="O350" s="155"/>
      <c r="P350" s="914"/>
    </row>
    <row r="351" spans="1:16" ht="15.75" customHeight="1" x14ac:dyDescent="0.25">
      <c r="E351" s="157"/>
      <c r="F351" s="157">
        <f>F350+0.1</f>
        <v>6.2999999999999989</v>
      </c>
      <c r="G351" s="157"/>
      <c r="H351" s="155"/>
      <c r="I351" s="155" t="s">
        <v>170</v>
      </c>
      <c r="J351" s="534" t="s">
        <v>772</v>
      </c>
      <c r="K351" s="200" t="s">
        <v>6</v>
      </c>
      <c r="L351" s="445" t="s">
        <v>578</v>
      </c>
      <c r="M351" s="903">
        <v>10</v>
      </c>
      <c r="N351" s="443">
        <f t="shared" si="28"/>
        <v>0.40763888888888861</v>
      </c>
      <c r="O351" s="155"/>
      <c r="P351" s="914"/>
    </row>
    <row r="352" spans="1:16" ht="15.75" customHeight="1" x14ac:dyDescent="0.25">
      <c r="E352" s="157"/>
      <c r="F352" s="157">
        <f>F351+0.1</f>
        <v>6.3999999999999986</v>
      </c>
      <c r="G352" s="157"/>
      <c r="H352" s="155"/>
      <c r="I352" s="155" t="s">
        <v>170</v>
      </c>
      <c r="J352" s="900" t="s">
        <v>371</v>
      </c>
      <c r="K352" s="901" t="s">
        <v>165</v>
      </c>
      <c r="L352" s="902" t="s">
        <v>477</v>
      </c>
      <c r="M352" s="535"/>
      <c r="N352" s="443">
        <f t="shared" si="28"/>
        <v>0.41458333333333303</v>
      </c>
      <c r="O352" s="155"/>
      <c r="P352" s="914"/>
    </row>
    <row r="353" spans="1:16" ht="15.75" customHeight="1" x14ac:dyDescent="0.25">
      <c r="E353" s="157"/>
      <c r="F353" s="157"/>
      <c r="G353" s="157"/>
      <c r="H353" s="155"/>
      <c r="I353" s="155" t="s">
        <v>170</v>
      </c>
      <c r="J353" s="524"/>
      <c r="K353" s="200"/>
      <c r="L353" s="445"/>
      <c r="M353" s="535"/>
      <c r="N353" s="443">
        <f t="shared" si="28"/>
        <v>0.41458333333333303</v>
      </c>
      <c r="O353" s="155"/>
      <c r="P353" s="914"/>
    </row>
    <row r="354" spans="1:16" s="949" customFormat="1" ht="15.75" customHeight="1" x14ac:dyDescent="0.25">
      <c r="A354" s="1155"/>
      <c r="B354" s="1155"/>
      <c r="C354" s="1155"/>
      <c r="D354" s="561"/>
      <c r="E354" s="157">
        <v>7</v>
      </c>
      <c r="F354" s="157"/>
      <c r="G354" s="157"/>
      <c r="H354" s="155"/>
      <c r="I354" s="155" t="s">
        <v>31</v>
      </c>
      <c r="J354" s="527" t="s">
        <v>428</v>
      </c>
      <c r="K354" s="156" t="s">
        <v>165</v>
      </c>
      <c r="L354" s="445" t="s">
        <v>476</v>
      </c>
      <c r="M354" s="252">
        <v>2</v>
      </c>
      <c r="N354" s="443">
        <f t="shared" si="28"/>
        <v>0.41458333333333303</v>
      </c>
      <c r="O354" s="155"/>
    </row>
    <row r="355" spans="1:16" s="949" customFormat="1" ht="15.75" customHeight="1" x14ac:dyDescent="0.25">
      <c r="A355" s="1155"/>
      <c r="B355" s="1155"/>
      <c r="C355" s="1155"/>
      <c r="D355" s="561"/>
      <c r="E355" s="157"/>
      <c r="F355" s="157"/>
      <c r="G355" s="157"/>
      <c r="H355" s="155"/>
      <c r="I355" s="155"/>
      <c r="K355" s="156"/>
      <c r="L355" s="445"/>
      <c r="M355" s="252"/>
      <c r="N355" s="443">
        <f t="shared" si="28"/>
        <v>0.41597222222222191</v>
      </c>
      <c r="O355" s="155"/>
    </row>
    <row r="356" spans="1:16" ht="15.75" customHeight="1" x14ac:dyDescent="0.25">
      <c r="E356" s="157">
        <v>7</v>
      </c>
      <c r="F356" s="157"/>
      <c r="G356" s="157"/>
      <c r="H356" s="155"/>
      <c r="I356" s="155" t="s">
        <v>171</v>
      </c>
      <c r="J356" s="953" t="s">
        <v>745</v>
      </c>
      <c r="K356" s="156"/>
      <c r="L356" s="445"/>
      <c r="M356" s="252"/>
      <c r="N356" s="443">
        <f t="shared" si="28"/>
        <v>0.41597222222222191</v>
      </c>
      <c r="O356" s="155"/>
      <c r="P356" s="914"/>
    </row>
    <row r="357" spans="1:16" ht="15.75" customHeight="1" x14ac:dyDescent="0.25">
      <c r="E357" s="157"/>
      <c r="F357" s="157"/>
      <c r="G357" s="157"/>
      <c r="H357" s="155"/>
      <c r="I357" s="155"/>
      <c r="J357" s="953" t="s">
        <v>746</v>
      </c>
      <c r="K357" s="156"/>
      <c r="L357" s="445"/>
      <c r="M357" s="252"/>
      <c r="N357" s="443">
        <f t="shared" si="28"/>
        <v>0.41597222222222191</v>
      </c>
      <c r="O357" s="155"/>
      <c r="P357" s="914"/>
    </row>
    <row r="358" spans="1:16" ht="15.75" customHeight="1" x14ac:dyDescent="0.25">
      <c r="E358" s="157">
        <v>8</v>
      </c>
      <c r="F358" s="157"/>
      <c r="G358" s="157"/>
      <c r="H358" s="155"/>
      <c r="I358" s="155" t="s">
        <v>60</v>
      </c>
      <c r="J358" s="527" t="s">
        <v>104</v>
      </c>
      <c r="K358" s="156" t="s">
        <v>165</v>
      </c>
      <c r="L358" s="445" t="s">
        <v>476</v>
      </c>
      <c r="M358" s="252">
        <v>1</v>
      </c>
      <c r="N358" s="443">
        <f>N356+TIME(0,M356,0)</f>
        <v>0.41597222222222191</v>
      </c>
      <c r="O358" s="155"/>
      <c r="P358" s="914"/>
    </row>
    <row r="359" spans="1:16" ht="15.75" customHeight="1" x14ac:dyDescent="0.25">
      <c r="E359" s="157"/>
      <c r="F359" s="157"/>
      <c r="G359" s="157"/>
      <c r="H359" s="155"/>
      <c r="I359" s="155"/>
      <c r="J359" s="281" t="s">
        <v>339</v>
      </c>
      <c r="K359" s="215"/>
      <c r="L359" s="198"/>
      <c r="M359" s="245"/>
      <c r="N359" s="954">
        <f>N360-N358</f>
        <v>8.402777777777809E-2</v>
      </c>
      <c r="O359" s="155"/>
      <c r="P359" s="914"/>
    </row>
    <row r="360" spans="1:16" ht="15.75" customHeight="1" x14ac:dyDescent="0.25">
      <c r="E360" s="157"/>
      <c r="F360" s="157"/>
      <c r="G360" s="157"/>
      <c r="H360" s="155"/>
      <c r="I360" s="155"/>
      <c r="J360" s="157"/>
      <c r="K360" s="156"/>
      <c r="L360" s="445" t="s">
        <v>175</v>
      </c>
      <c r="M360" s="252"/>
      <c r="N360" s="363">
        <f>TIME(12,0,0)</f>
        <v>0.5</v>
      </c>
      <c r="O360" s="155"/>
      <c r="P360" s="914"/>
    </row>
    <row r="361" spans="1:16" ht="15.75" customHeight="1" x14ac:dyDescent="0.2">
      <c r="E361" s="1563" t="s">
        <v>201</v>
      </c>
      <c r="F361" s="1564"/>
      <c r="G361" s="1564"/>
      <c r="H361" s="1564"/>
      <c r="I361" s="1564"/>
      <c r="J361" s="1564"/>
      <c r="K361" s="1564"/>
      <c r="L361" s="1564"/>
      <c r="M361" s="1564"/>
      <c r="N361" s="1565"/>
      <c r="O361" s="155"/>
    </row>
    <row r="362" spans="1:16" ht="15.75" customHeight="1" x14ac:dyDescent="0.2">
      <c r="E362" s="1566"/>
      <c r="F362" s="1567"/>
      <c r="G362" s="1567"/>
      <c r="H362" s="1567"/>
      <c r="I362" s="1567"/>
      <c r="J362" s="1567"/>
      <c r="K362" s="1567"/>
      <c r="L362" s="1567"/>
      <c r="M362" s="1567"/>
      <c r="N362" s="1568"/>
      <c r="O362" s="155"/>
    </row>
    <row r="363" spans="1:16" ht="15.75" customHeight="1" x14ac:dyDescent="0.2">
      <c r="E363" s="1557" t="s">
        <v>117</v>
      </c>
      <c r="F363" s="1558"/>
      <c r="G363" s="1558"/>
      <c r="H363" s="1558"/>
      <c r="I363" s="1558"/>
      <c r="J363" s="1558"/>
      <c r="K363" s="1558"/>
      <c r="L363" s="1558"/>
      <c r="M363" s="1558"/>
      <c r="N363" s="1559"/>
      <c r="O363" s="155"/>
    </row>
    <row r="364" spans="1:16" ht="15.75" customHeight="1" x14ac:dyDescent="0.2">
      <c r="E364" s="300"/>
      <c r="F364" s="301"/>
      <c r="G364" s="301"/>
      <c r="H364" s="365"/>
      <c r="I364" s="366"/>
      <c r="J364" s="301"/>
      <c r="K364" s="366"/>
      <c r="L364" s="301"/>
      <c r="M364" s="367"/>
      <c r="N364" s="364"/>
      <c r="O364" s="155"/>
    </row>
    <row r="365" spans="1:16" ht="15.75" customHeight="1" x14ac:dyDescent="0.2">
      <c r="E365" s="1551" t="s">
        <v>150</v>
      </c>
      <c r="F365" s="1552"/>
      <c r="G365" s="1552"/>
      <c r="H365" s="1552"/>
      <c r="I365" s="1552"/>
      <c r="J365" s="1552"/>
      <c r="K365" s="1552"/>
      <c r="L365" s="1552"/>
      <c r="M365" s="1552"/>
      <c r="N365" s="1553"/>
      <c r="O365" s="155"/>
    </row>
    <row r="366" spans="1:16" ht="15.75" customHeight="1" x14ac:dyDescent="0.2">
      <c r="E366" s="302"/>
      <c r="F366" s="303"/>
      <c r="G366" s="303"/>
      <c r="H366" s="5"/>
      <c r="I366" s="5"/>
      <c r="J366" s="5"/>
      <c r="K366" s="5"/>
      <c r="L366" s="5"/>
      <c r="M366" s="253"/>
      <c r="N366" s="67"/>
      <c r="O366" s="155"/>
    </row>
    <row r="367" spans="1:16" ht="15.75" customHeight="1" x14ac:dyDescent="0.2">
      <c r="E367" s="1554" t="s">
        <v>256</v>
      </c>
      <c r="F367" s="1555"/>
      <c r="G367" s="1555"/>
      <c r="H367" s="1555"/>
      <c r="I367" s="1555"/>
      <c r="J367" s="1555"/>
      <c r="K367" s="1555"/>
      <c r="L367" s="1555"/>
      <c r="M367" s="1555"/>
      <c r="N367" s="1556"/>
      <c r="O367" s="155"/>
    </row>
    <row r="368" spans="1:16" ht="15.75" customHeight="1" x14ac:dyDescent="0.2">
      <c r="E368" s="304"/>
      <c r="F368" s="305"/>
      <c r="G368" s="305"/>
      <c r="H368" s="8"/>
      <c r="I368" s="8"/>
      <c r="J368" s="8"/>
      <c r="K368" s="8"/>
      <c r="L368" s="8"/>
      <c r="M368" s="254"/>
      <c r="N368" s="68"/>
      <c r="O368" s="155"/>
    </row>
    <row r="369" spans="4:16" ht="15.75" customHeight="1" x14ac:dyDescent="0.2">
      <c r="E369" s="1546" t="s">
        <v>94</v>
      </c>
      <c r="F369" s="1547"/>
      <c r="G369" s="1547"/>
      <c r="H369" s="1547"/>
      <c r="I369" s="1547"/>
      <c r="J369" s="1547"/>
      <c r="K369" s="1547"/>
      <c r="L369" s="1547"/>
      <c r="M369" s="1547"/>
      <c r="N369" s="1548"/>
      <c r="O369" s="155"/>
    </row>
    <row r="370" spans="4:16" ht="15.75" customHeight="1" x14ac:dyDescent="0.2">
      <c r="E370" s="304"/>
      <c r="F370" s="305"/>
      <c r="G370" s="305"/>
      <c r="H370" s="8"/>
      <c r="I370" s="8"/>
      <c r="J370" s="8"/>
      <c r="K370" s="8"/>
      <c r="L370" s="8"/>
      <c r="M370" s="254"/>
      <c r="N370" s="68"/>
      <c r="O370" s="155"/>
    </row>
    <row r="371" spans="4:16" ht="15.75" customHeight="1" x14ac:dyDescent="0.2">
      <c r="D371"/>
      <c r="E371"/>
      <c r="F371"/>
      <c r="G371"/>
      <c r="H371"/>
      <c r="I371"/>
      <c r="J371"/>
      <c r="K371"/>
      <c r="L371" s="360"/>
      <c r="M371"/>
      <c r="N371"/>
      <c r="O371"/>
    </row>
    <row r="372" spans="4:16" ht="15.75" customHeight="1" x14ac:dyDescent="0.2">
      <c r="D372"/>
      <c r="E372"/>
      <c r="F372"/>
      <c r="G372"/>
      <c r="H372"/>
      <c r="I372"/>
      <c r="J372"/>
      <c r="K372"/>
      <c r="L372"/>
      <c r="M372"/>
      <c r="N372"/>
      <c r="O372" s="552">
        <f>SUM(O193:O360)</f>
        <v>2</v>
      </c>
      <c r="P372" s="1066" t="s">
        <v>460</v>
      </c>
    </row>
    <row r="373" spans="4:16" ht="15.75" customHeight="1" x14ac:dyDescent="0.2">
      <c r="D373"/>
      <c r="E373"/>
      <c r="F373"/>
      <c r="G373"/>
      <c r="H373"/>
      <c r="I373"/>
      <c r="J373"/>
      <c r="K373"/>
      <c r="L373"/>
      <c r="M373"/>
      <c r="N373"/>
      <c r="O373"/>
    </row>
    <row r="374" spans="4:16" ht="15.75" customHeight="1" x14ac:dyDescent="0.2">
      <c r="D374"/>
      <c r="E374"/>
      <c r="F374"/>
      <c r="G374"/>
      <c r="H374"/>
      <c r="I374"/>
      <c r="J374"/>
      <c r="K374"/>
      <c r="L374"/>
      <c r="M374"/>
      <c r="N374"/>
      <c r="O374"/>
    </row>
    <row r="375" spans="4:16" ht="15.75" customHeight="1" x14ac:dyDescent="0.2">
      <c r="D375"/>
      <c r="E375"/>
      <c r="F375"/>
      <c r="J375" s="1127"/>
    </row>
    <row r="376" spans="4:16" ht="15.75" customHeight="1" x14ac:dyDescent="0.2">
      <c r="D376"/>
      <c r="E376"/>
      <c r="F376"/>
      <c r="J376" s="1127"/>
    </row>
    <row r="377" spans="4:16" ht="15.75" customHeight="1" x14ac:dyDescent="0.2">
      <c r="D377"/>
      <c r="E377"/>
      <c r="F377"/>
    </row>
    <row r="378" spans="4:16" ht="15.75" customHeight="1" x14ac:dyDescent="0.2">
      <c r="D378"/>
      <c r="E378"/>
      <c r="F378"/>
    </row>
    <row r="379" spans="4:16" ht="15.75" customHeight="1" x14ac:dyDescent="0.2">
      <c r="D379"/>
      <c r="E379"/>
      <c r="F379"/>
    </row>
    <row r="380" spans="4:16" ht="15.75" customHeight="1" x14ac:dyDescent="0.2">
      <c r="D380"/>
      <c r="E380"/>
      <c r="F380"/>
    </row>
    <row r="381" spans="4:16" ht="15.75" customHeight="1" x14ac:dyDescent="0.2">
      <c r="D381"/>
      <c r="E381"/>
      <c r="F381"/>
    </row>
    <row r="382" spans="4:16" ht="15.75" customHeight="1" x14ac:dyDescent="0.2">
      <c r="D382"/>
      <c r="E382"/>
      <c r="F382"/>
    </row>
    <row r="383" spans="4:16" ht="15.75" customHeight="1" x14ac:dyDescent="0.2">
      <c r="D383"/>
      <c r="E383"/>
      <c r="F383"/>
    </row>
    <row r="384" spans="4:16" ht="15.75" customHeight="1" x14ac:dyDescent="0.2">
      <c r="D384"/>
      <c r="E384"/>
      <c r="F384"/>
    </row>
    <row r="385" spans="4:6" ht="15.75" customHeight="1" x14ac:dyDescent="0.2">
      <c r="D385"/>
      <c r="E385"/>
      <c r="F385"/>
    </row>
    <row r="386" spans="4:6" ht="15.75" customHeight="1" x14ac:dyDescent="0.2">
      <c r="D386"/>
      <c r="E386"/>
      <c r="F386"/>
    </row>
    <row r="387" spans="4:6" ht="15.75" customHeight="1" x14ac:dyDescent="0.2">
      <c r="D387"/>
      <c r="E387"/>
      <c r="F387"/>
    </row>
    <row r="388" spans="4:6" ht="15.75" customHeight="1" x14ac:dyDescent="0.2">
      <c r="D388"/>
      <c r="E388"/>
      <c r="F388"/>
    </row>
    <row r="389" spans="4:6" ht="15.75" customHeight="1" x14ac:dyDescent="0.2">
      <c r="D389"/>
      <c r="E389"/>
      <c r="F389"/>
    </row>
    <row r="390" spans="4:6" ht="15.75" customHeight="1" x14ac:dyDescent="0.2">
      <c r="D390"/>
      <c r="E390"/>
      <c r="F390"/>
    </row>
    <row r="391" spans="4:6" ht="15.75" customHeight="1" x14ac:dyDescent="0.2">
      <c r="D391"/>
      <c r="E391"/>
      <c r="F391"/>
    </row>
    <row r="392" spans="4:6" ht="15.75" customHeight="1" x14ac:dyDescent="0.2">
      <c r="D392"/>
      <c r="E392"/>
      <c r="F392"/>
    </row>
    <row r="393" spans="4:6" ht="15.75" customHeight="1" x14ac:dyDescent="0.2">
      <c r="D393"/>
      <c r="E393"/>
      <c r="F393"/>
    </row>
    <row r="394" spans="4:6" ht="15.75" customHeight="1" x14ac:dyDescent="0.2">
      <c r="D394"/>
      <c r="E394"/>
      <c r="F394"/>
    </row>
    <row r="395" spans="4:6" ht="15.75" customHeight="1" x14ac:dyDescent="0.2">
      <c r="D395"/>
      <c r="E395"/>
      <c r="F395"/>
    </row>
    <row r="396" spans="4:6" ht="15.75" customHeight="1" x14ac:dyDescent="0.2">
      <c r="D396"/>
      <c r="E396"/>
      <c r="F396"/>
    </row>
    <row r="397" spans="4:6" ht="15.75" customHeight="1" x14ac:dyDescent="0.2">
      <c r="D397"/>
      <c r="E397"/>
      <c r="F397"/>
    </row>
    <row r="398" spans="4:6" ht="15.75" customHeight="1" x14ac:dyDescent="0.2">
      <c r="D398"/>
      <c r="E398"/>
      <c r="F398"/>
    </row>
    <row r="399" spans="4:6" ht="15.75" customHeight="1" x14ac:dyDescent="0.2">
      <c r="D399"/>
      <c r="E399"/>
      <c r="F399"/>
    </row>
    <row r="400" spans="4:6" ht="15.75" customHeight="1" x14ac:dyDescent="0.2">
      <c r="D400"/>
      <c r="E400"/>
      <c r="F400"/>
    </row>
    <row r="401" spans="4:6" ht="15.75" customHeight="1" x14ac:dyDescent="0.2">
      <c r="D401"/>
      <c r="E401"/>
      <c r="F401"/>
    </row>
    <row r="402" spans="4:6" ht="15.75" customHeight="1" x14ac:dyDescent="0.2">
      <c r="D402"/>
      <c r="E402"/>
      <c r="F402"/>
    </row>
    <row r="403" spans="4:6" ht="15.75" customHeight="1" x14ac:dyDescent="0.2">
      <c r="D403"/>
      <c r="E403"/>
      <c r="F403"/>
    </row>
    <row r="404" spans="4:6" ht="15.75" customHeight="1" x14ac:dyDescent="0.2">
      <c r="D404"/>
      <c r="E404"/>
      <c r="F404"/>
    </row>
    <row r="405" spans="4:6" ht="15.75" customHeight="1" x14ac:dyDescent="0.2">
      <c r="D405"/>
      <c r="E405"/>
      <c r="F405"/>
    </row>
    <row r="406" spans="4:6" ht="15.75" customHeight="1" x14ac:dyDescent="0.2">
      <c r="D406"/>
      <c r="E406"/>
      <c r="F406"/>
    </row>
    <row r="407" spans="4:6" ht="15.75" customHeight="1" x14ac:dyDescent="0.2">
      <c r="D407"/>
      <c r="E407"/>
      <c r="F407"/>
    </row>
    <row r="408" spans="4:6" ht="15.75" customHeight="1" x14ac:dyDescent="0.2">
      <c r="D408"/>
      <c r="E408"/>
      <c r="F408"/>
    </row>
    <row r="409" spans="4:6" ht="15.75" customHeight="1" x14ac:dyDescent="0.2">
      <c r="D409"/>
      <c r="E409"/>
      <c r="F409"/>
    </row>
    <row r="410" spans="4:6" ht="15.75" customHeight="1" x14ac:dyDescent="0.2">
      <c r="D410"/>
      <c r="E410"/>
      <c r="F410"/>
    </row>
    <row r="411" spans="4:6" ht="15.75" customHeight="1" x14ac:dyDescent="0.2">
      <c r="D411"/>
      <c r="E411"/>
      <c r="F411"/>
    </row>
    <row r="412" spans="4:6" ht="15.75" customHeight="1" x14ac:dyDescent="0.2">
      <c r="D412"/>
      <c r="E412"/>
      <c r="F412"/>
    </row>
    <row r="413" spans="4:6" ht="15.75" customHeight="1" x14ac:dyDescent="0.2">
      <c r="D413"/>
      <c r="E413"/>
      <c r="F413"/>
    </row>
    <row r="414" spans="4:6" ht="15.75" customHeight="1" x14ac:dyDescent="0.2">
      <c r="D414"/>
      <c r="E414"/>
      <c r="F414"/>
    </row>
    <row r="415" spans="4:6" ht="15.75" customHeight="1" x14ac:dyDescent="0.2">
      <c r="D415"/>
      <c r="E415"/>
      <c r="F415"/>
    </row>
    <row r="416" spans="4:6" ht="15.75" customHeight="1" x14ac:dyDescent="0.2">
      <c r="D416"/>
      <c r="E416"/>
      <c r="F416"/>
    </row>
    <row r="417" spans="4:6" ht="15.75" customHeight="1" x14ac:dyDescent="0.2">
      <c r="D417"/>
      <c r="E417"/>
      <c r="F417"/>
    </row>
    <row r="418" spans="4:6" ht="15.75" customHeight="1" x14ac:dyDescent="0.2">
      <c r="D418"/>
      <c r="E418"/>
      <c r="F418"/>
    </row>
    <row r="419" spans="4:6" ht="15.75" customHeight="1" x14ac:dyDescent="0.2">
      <c r="D419"/>
      <c r="E419"/>
      <c r="F419"/>
    </row>
    <row r="420" spans="4:6" ht="15.75" customHeight="1" x14ac:dyDescent="0.2">
      <c r="D420"/>
      <c r="E420"/>
      <c r="F420"/>
    </row>
    <row r="421" spans="4:6" ht="15.75" customHeight="1" x14ac:dyDescent="0.2">
      <c r="D421"/>
      <c r="E421"/>
      <c r="F421"/>
    </row>
    <row r="422" spans="4:6" ht="15.75" customHeight="1" x14ac:dyDescent="0.2">
      <c r="D422"/>
      <c r="E422"/>
      <c r="F422"/>
    </row>
    <row r="423" spans="4:6" ht="15.75" customHeight="1" x14ac:dyDescent="0.2">
      <c r="D423"/>
      <c r="E423"/>
      <c r="F423"/>
    </row>
    <row r="424" spans="4:6" ht="15.75" customHeight="1" x14ac:dyDescent="0.2">
      <c r="D424"/>
      <c r="E424"/>
      <c r="F424"/>
    </row>
    <row r="425" spans="4:6" ht="15.75" customHeight="1" x14ac:dyDescent="0.2">
      <c r="D425"/>
      <c r="E425"/>
      <c r="F425"/>
    </row>
    <row r="426" spans="4:6" ht="15.75" customHeight="1" x14ac:dyDescent="0.2">
      <c r="D426"/>
      <c r="E426"/>
      <c r="F426"/>
    </row>
    <row r="427" spans="4:6" ht="15.75" customHeight="1" x14ac:dyDescent="0.2">
      <c r="D427"/>
      <c r="E427"/>
      <c r="F427"/>
    </row>
    <row r="428" spans="4:6" ht="15.75" customHeight="1" x14ac:dyDescent="0.2">
      <c r="D428"/>
      <c r="E428"/>
      <c r="F428"/>
    </row>
    <row r="429" spans="4:6" ht="15.75" customHeight="1" x14ac:dyDescent="0.2">
      <c r="D429"/>
      <c r="E429"/>
      <c r="F429"/>
    </row>
    <row r="430" spans="4:6" ht="15.75" customHeight="1" x14ac:dyDescent="0.2">
      <c r="D430"/>
      <c r="E430"/>
      <c r="F430"/>
    </row>
    <row r="431" spans="4:6" ht="15.75" customHeight="1" x14ac:dyDescent="0.2">
      <c r="D431"/>
      <c r="E431"/>
      <c r="F431"/>
    </row>
    <row r="432" spans="4:6" ht="15.75" customHeight="1" x14ac:dyDescent="0.2">
      <c r="D432"/>
      <c r="E432"/>
      <c r="F432"/>
    </row>
    <row r="433" spans="4:6" ht="15.75" customHeight="1" x14ac:dyDescent="0.2">
      <c r="D433"/>
      <c r="E433"/>
      <c r="F433"/>
    </row>
    <row r="434" spans="4:6" ht="15.75" customHeight="1" x14ac:dyDescent="0.2">
      <c r="D434"/>
      <c r="E434"/>
      <c r="F434"/>
    </row>
    <row r="435" spans="4:6" ht="15.75" customHeight="1" x14ac:dyDescent="0.2">
      <c r="D435"/>
      <c r="E435"/>
      <c r="F435"/>
    </row>
    <row r="436" spans="4:6" ht="15.75" customHeight="1" x14ac:dyDescent="0.2">
      <c r="D436"/>
      <c r="E436"/>
      <c r="F436"/>
    </row>
    <row r="437" spans="4:6" ht="15.75" customHeight="1" x14ac:dyDescent="0.2">
      <c r="D437"/>
      <c r="E437"/>
      <c r="F437"/>
    </row>
    <row r="438" spans="4:6" ht="15.75" customHeight="1" x14ac:dyDescent="0.2">
      <c r="D438"/>
      <c r="E438"/>
      <c r="F438"/>
    </row>
    <row r="439" spans="4:6" ht="15.75" customHeight="1" x14ac:dyDescent="0.2">
      <c r="D439"/>
      <c r="E439"/>
      <c r="F439"/>
    </row>
    <row r="440" spans="4:6" ht="15.75" customHeight="1" x14ac:dyDescent="0.2">
      <c r="D440"/>
      <c r="E440"/>
      <c r="F440"/>
    </row>
    <row r="441" spans="4:6" ht="15.75" customHeight="1" x14ac:dyDescent="0.2">
      <c r="D441"/>
      <c r="E441"/>
      <c r="F441"/>
    </row>
    <row r="442" spans="4:6" ht="15.75" customHeight="1" x14ac:dyDescent="0.2">
      <c r="D442"/>
      <c r="E442"/>
      <c r="F442"/>
    </row>
    <row r="443" spans="4:6" ht="15.75" customHeight="1" x14ac:dyDescent="0.2">
      <c r="D443"/>
      <c r="E443"/>
      <c r="F443"/>
    </row>
    <row r="444" spans="4:6" ht="15.75" customHeight="1" x14ac:dyDescent="0.2">
      <c r="D444"/>
      <c r="E444"/>
      <c r="F444"/>
    </row>
    <row r="445" spans="4:6" ht="15.75" customHeight="1" x14ac:dyDescent="0.2">
      <c r="D445"/>
      <c r="E445"/>
      <c r="F445"/>
    </row>
    <row r="446" spans="4:6" ht="15.75" customHeight="1" x14ac:dyDescent="0.2">
      <c r="D446"/>
      <c r="E446"/>
      <c r="F446"/>
    </row>
    <row r="447" spans="4:6" ht="15.75" customHeight="1" x14ac:dyDescent="0.2">
      <c r="D447"/>
      <c r="E447"/>
      <c r="F447"/>
    </row>
    <row r="448" spans="4:6" ht="15.75" customHeight="1" x14ac:dyDescent="0.2">
      <c r="D448"/>
      <c r="E448"/>
      <c r="F448"/>
    </row>
    <row r="449" spans="4:6" ht="15.75" customHeight="1" x14ac:dyDescent="0.2">
      <c r="D449"/>
      <c r="E449"/>
      <c r="F449"/>
    </row>
    <row r="450" spans="4:6" ht="15.75" customHeight="1" x14ac:dyDescent="0.2">
      <c r="D450"/>
      <c r="E450"/>
      <c r="F450"/>
    </row>
    <row r="451" spans="4:6" ht="15.75" customHeight="1" x14ac:dyDescent="0.2">
      <c r="D451"/>
      <c r="E451"/>
      <c r="F451"/>
    </row>
    <row r="452" spans="4:6" ht="15.75" customHeight="1" x14ac:dyDescent="0.2">
      <c r="D452"/>
      <c r="E452"/>
      <c r="F452"/>
    </row>
    <row r="453" spans="4:6" ht="15.75" customHeight="1" x14ac:dyDescent="0.2">
      <c r="D453"/>
      <c r="E453"/>
      <c r="F453"/>
    </row>
    <row r="454" spans="4:6" ht="15.75" customHeight="1" x14ac:dyDescent="0.2">
      <c r="D454"/>
      <c r="E454"/>
      <c r="F454"/>
    </row>
    <row r="455" spans="4:6" ht="15.75" customHeight="1" x14ac:dyDescent="0.2">
      <c r="D455"/>
      <c r="E455"/>
      <c r="F455"/>
    </row>
    <row r="456" spans="4:6" ht="15.75" customHeight="1" x14ac:dyDescent="0.2">
      <c r="D456"/>
      <c r="E456"/>
      <c r="F456"/>
    </row>
    <row r="457" spans="4:6" ht="15.75" customHeight="1" x14ac:dyDescent="0.2">
      <c r="D457"/>
      <c r="E457"/>
      <c r="F457"/>
    </row>
    <row r="458" spans="4:6" ht="15.75" customHeight="1" x14ac:dyDescent="0.2">
      <c r="D458"/>
      <c r="E458"/>
      <c r="F458"/>
    </row>
    <row r="459" spans="4:6" ht="15.75" customHeight="1" x14ac:dyDescent="0.2">
      <c r="D459"/>
      <c r="E459"/>
      <c r="F459"/>
    </row>
    <row r="460" spans="4:6" ht="15.75" customHeight="1" x14ac:dyDescent="0.2">
      <c r="D460"/>
      <c r="E460"/>
      <c r="F460"/>
    </row>
    <row r="461" spans="4:6" ht="15.75" customHeight="1" x14ac:dyDescent="0.2">
      <c r="D461"/>
      <c r="E461"/>
      <c r="F461"/>
    </row>
    <row r="462" spans="4:6" ht="15.75" customHeight="1" x14ac:dyDescent="0.2">
      <c r="D462"/>
      <c r="E462"/>
      <c r="F462"/>
    </row>
    <row r="463" spans="4:6" ht="15.75" customHeight="1" x14ac:dyDescent="0.2">
      <c r="D463"/>
      <c r="E463"/>
      <c r="F463"/>
    </row>
    <row r="464" spans="4:6" ht="15.75" customHeight="1" x14ac:dyDescent="0.2">
      <c r="D464"/>
      <c r="E464"/>
      <c r="F464"/>
    </row>
    <row r="465" spans="4:6" ht="15.75" customHeight="1" x14ac:dyDescent="0.2">
      <c r="D465"/>
      <c r="E465"/>
      <c r="F465"/>
    </row>
    <row r="466" spans="4:6" ht="15.75" customHeight="1" x14ac:dyDescent="0.2">
      <c r="D466"/>
      <c r="E466"/>
      <c r="F466"/>
    </row>
    <row r="467" spans="4:6" ht="15.75" customHeight="1" x14ac:dyDescent="0.2">
      <c r="D467"/>
      <c r="E467"/>
      <c r="F467"/>
    </row>
    <row r="468" spans="4:6" ht="15.75" customHeight="1" x14ac:dyDescent="0.2">
      <c r="D468"/>
      <c r="E468"/>
      <c r="F468"/>
    </row>
    <row r="469" spans="4:6" ht="15.75" customHeight="1" x14ac:dyDescent="0.2">
      <c r="D469"/>
      <c r="E469"/>
      <c r="F469"/>
    </row>
    <row r="470" spans="4:6" ht="15.75" customHeight="1" x14ac:dyDescent="0.2">
      <c r="D470"/>
      <c r="E470"/>
      <c r="F470"/>
    </row>
    <row r="471" spans="4:6" ht="15.75" customHeight="1" x14ac:dyDescent="0.2">
      <c r="D471"/>
      <c r="E471"/>
      <c r="F471"/>
    </row>
    <row r="472" spans="4:6" ht="15.75" customHeight="1" x14ac:dyDescent="0.2">
      <c r="D472"/>
      <c r="E472"/>
      <c r="F472"/>
    </row>
    <row r="473" spans="4:6" ht="15.75" customHeight="1" x14ac:dyDescent="0.2">
      <c r="D473"/>
      <c r="E473"/>
      <c r="F473"/>
    </row>
    <row r="474" spans="4:6" ht="15.75" customHeight="1" x14ac:dyDescent="0.2">
      <c r="D474"/>
      <c r="E474"/>
      <c r="F474"/>
    </row>
    <row r="475" spans="4:6" ht="15.75" customHeight="1" x14ac:dyDescent="0.2">
      <c r="D475"/>
      <c r="E475"/>
      <c r="F475"/>
    </row>
    <row r="476" spans="4:6" ht="15.75" customHeight="1" x14ac:dyDescent="0.2">
      <c r="D476"/>
      <c r="E476"/>
      <c r="F476"/>
    </row>
    <row r="477" spans="4:6" ht="15.75" customHeight="1" x14ac:dyDescent="0.2">
      <c r="D477"/>
      <c r="E477"/>
      <c r="F477"/>
    </row>
    <row r="478" spans="4:6" ht="15.75" customHeight="1" x14ac:dyDescent="0.2">
      <c r="D478"/>
      <c r="E478"/>
      <c r="F478"/>
    </row>
    <row r="479" spans="4:6" ht="15.75" customHeight="1" x14ac:dyDescent="0.2">
      <c r="D479"/>
      <c r="E479"/>
      <c r="F479"/>
    </row>
    <row r="480" spans="4:6" ht="15.75" customHeight="1" x14ac:dyDescent="0.2">
      <c r="D480"/>
      <c r="E480"/>
      <c r="F480"/>
    </row>
    <row r="481" spans="4:6" ht="15.75" customHeight="1" x14ac:dyDescent="0.2">
      <c r="D481"/>
      <c r="E481"/>
      <c r="F481"/>
    </row>
    <row r="482" spans="4:6" ht="15.75" customHeight="1" x14ac:dyDescent="0.2">
      <c r="D482"/>
      <c r="E482"/>
      <c r="F482"/>
    </row>
    <row r="483" spans="4:6" ht="15.75" customHeight="1" x14ac:dyDescent="0.2">
      <c r="D483"/>
      <c r="E483"/>
      <c r="F483"/>
    </row>
    <row r="484" spans="4:6" ht="15.75" customHeight="1" x14ac:dyDescent="0.2">
      <c r="D484"/>
      <c r="E484"/>
      <c r="F484"/>
    </row>
    <row r="485" spans="4:6" ht="15.75" customHeight="1" x14ac:dyDescent="0.2">
      <c r="D485"/>
      <c r="E485"/>
      <c r="F485"/>
    </row>
    <row r="486" spans="4:6" ht="15.75" customHeight="1" x14ac:dyDescent="0.2">
      <c r="D486"/>
      <c r="E486"/>
      <c r="F486"/>
    </row>
    <row r="487" spans="4:6" ht="15.75" customHeight="1" x14ac:dyDescent="0.2">
      <c r="D487"/>
      <c r="E487"/>
      <c r="F487"/>
    </row>
    <row r="488" spans="4:6" ht="15.75" customHeight="1" x14ac:dyDescent="0.2">
      <c r="D488"/>
      <c r="E488"/>
      <c r="F488"/>
    </row>
    <row r="489" spans="4:6" ht="15.75" customHeight="1" x14ac:dyDescent="0.2">
      <c r="D489"/>
      <c r="E489"/>
      <c r="F489"/>
    </row>
    <row r="490" spans="4:6" ht="15.75" customHeight="1" x14ac:dyDescent="0.2">
      <c r="D490"/>
      <c r="E490"/>
      <c r="F490"/>
    </row>
    <row r="491" spans="4:6" ht="15.75" customHeight="1" x14ac:dyDescent="0.2">
      <c r="D491"/>
      <c r="E491"/>
      <c r="F491"/>
    </row>
    <row r="492" spans="4:6" ht="15.75" customHeight="1" x14ac:dyDescent="0.2">
      <c r="D492"/>
      <c r="E492"/>
      <c r="F492"/>
    </row>
    <row r="493" spans="4:6" ht="15.75" customHeight="1" x14ac:dyDescent="0.2">
      <c r="D493"/>
      <c r="E493"/>
      <c r="F493"/>
    </row>
    <row r="494" spans="4:6" ht="15.75" customHeight="1" x14ac:dyDescent="0.2">
      <c r="D494"/>
      <c r="E494"/>
      <c r="F494"/>
    </row>
    <row r="495" spans="4:6" ht="15.75" customHeight="1" x14ac:dyDescent="0.2">
      <c r="D495"/>
      <c r="E495"/>
      <c r="F495"/>
    </row>
    <row r="496" spans="4:6" ht="15.75" customHeight="1" x14ac:dyDescent="0.2">
      <c r="D496"/>
      <c r="E496"/>
      <c r="F496"/>
    </row>
    <row r="497" spans="4:6" ht="15.75" customHeight="1" x14ac:dyDescent="0.2">
      <c r="D497"/>
      <c r="E497"/>
      <c r="F497"/>
    </row>
    <row r="498" spans="4:6" ht="15.75" customHeight="1" x14ac:dyDescent="0.2">
      <c r="D498"/>
      <c r="E498"/>
      <c r="F498"/>
    </row>
    <row r="499" spans="4:6" ht="15.75" customHeight="1" x14ac:dyDescent="0.2">
      <c r="D499"/>
      <c r="E499"/>
      <c r="F499"/>
    </row>
    <row r="500" spans="4:6" ht="15.75" customHeight="1" x14ac:dyDescent="0.2">
      <c r="D500"/>
      <c r="E500"/>
      <c r="F500"/>
    </row>
    <row r="501" spans="4:6" ht="15.75" customHeight="1" x14ac:dyDescent="0.2">
      <c r="D501"/>
      <c r="E501"/>
      <c r="F501"/>
    </row>
    <row r="502" spans="4:6" ht="15.75" customHeight="1" x14ac:dyDescent="0.2">
      <c r="D502"/>
      <c r="E502"/>
      <c r="F502"/>
    </row>
    <row r="503" spans="4:6" ht="15.75" customHeight="1" x14ac:dyDescent="0.2">
      <c r="D503"/>
      <c r="E503"/>
      <c r="F503"/>
    </row>
    <row r="504" spans="4:6" ht="15.75" customHeight="1" x14ac:dyDescent="0.2">
      <c r="D504"/>
      <c r="E504"/>
      <c r="F504"/>
    </row>
    <row r="505" spans="4:6" ht="15.75" customHeight="1" x14ac:dyDescent="0.2">
      <c r="D505"/>
      <c r="E505"/>
      <c r="F505"/>
    </row>
    <row r="506" spans="4:6" ht="15.75" customHeight="1" x14ac:dyDescent="0.2">
      <c r="D506"/>
      <c r="E506"/>
      <c r="F506"/>
    </row>
    <row r="507" spans="4:6" ht="15.75" customHeight="1" x14ac:dyDescent="0.2">
      <c r="D507"/>
      <c r="E507"/>
      <c r="F507"/>
    </row>
    <row r="508" spans="4:6" ht="15.75" customHeight="1" x14ac:dyDescent="0.2">
      <c r="D508"/>
      <c r="E508"/>
      <c r="F508"/>
    </row>
    <row r="509" spans="4:6" ht="15.75" customHeight="1" x14ac:dyDescent="0.2">
      <c r="D509"/>
      <c r="E509"/>
      <c r="F509"/>
    </row>
    <row r="510" spans="4:6" ht="15.75" customHeight="1" x14ac:dyDescent="0.2">
      <c r="D510"/>
      <c r="E510"/>
      <c r="F510"/>
    </row>
    <row r="511" spans="4:6" ht="15.75" customHeight="1" x14ac:dyDescent="0.2">
      <c r="D511"/>
      <c r="E511"/>
      <c r="F511"/>
    </row>
    <row r="512" spans="4:6" ht="15.75" customHeight="1" x14ac:dyDescent="0.2">
      <c r="D512"/>
      <c r="E512"/>
      <c r="F512"/>
    </row>
    <row r="513" spans="4:6" ht="15.75" customHeight="1" x14ac:dyDescent="0.2">
      <c r="D513"/>
      <c r="E513"/>
      <c r="F513"/>
    </row>
    <row r="514" spans="4:6" ht="15.75" customHeight="1" x14ac:dyDescent="0.2">
      <c r="D514"/>
      <c r="E514"/>
      <c r="F514"/>
    </row>
    <row r="515" spans="4:6" ht="15.75" customHeight="1" x14ac:dyDescent="0.2">
      <c r="D515"/>
      <c r="E515"/>
      <c r="F515"/>
    </row>
    <row r="516" spans="4:6" ht="15.75" customHeight="1" x14ac:dyDescent="0.2">
      <c r="D516"/>
      <c r="E516"/>
      <c r="F516"/>
    </row>
    <row r="517" spans="4:6" ht="15.75" customHeight="1" x14ac:dyDescent="0.2">
      <c r="D517"/>
      <c r="E517"/>
      <c r="F517"/>
    </row>
    <row r="518" spans="4:6" ht="15.75" customHeight="1" x14ac:dyDescent="0.2">
      <c r="D518"/>
      <c r="E518"/>
      <c r="F518"/>
    </row>
    <row r="519" spans="4:6" ht="15.75" customHeight="1" x14ac:dyDescent="0.2">
      <c r="D519"/>
      <c r="E519"/>
      <c r="F519"/>
    </row>
    <row r="520" spans="4:6" ht="15.75" customHeight="1" x14ac:dyDescent="0.2">
      <c r="D520"/>
      <c r="E520"/>
      <c r="F520"/>
    </row>
    <row r="521" spans="4:6" ht="15.75" customHeight="1" x14ac:dyDescent="0.2">
      <c r="D521"/>
      <c r="E521"/>
      <c r="F521"/>
    </row>
    <row r="522" spans="4:6" ht="15.75" customHeight="1" x14ac:dyDescent="0.2">
      <c r="D522"/>
      <c r="E522"/>
      <c r="F522"/>
    </row>
    <row r="523" spans="4:6" ht="15.75" customHeight="1" x14ac:dyDescent="0.2">
      <c r="D523"/>
      <c r="E523"/>
      <c r="F523"/>
    </row>
    <row r="524" spans="4:6" ht="15.75" customHeight="1" x14ac:dyDescent="0.2">
      <c r="D524"/>
      <c r="E524"/>
      <c r="F524"/>
    </row>
    <row r="525" spans="4:6" ht="15.75" customHeight="1" x14ac:dyDescent="0.2">
      <c r="D525"/>
      <c r="E525"/>
      <c r="F525"/>
    </row>
    <row r="526" spans="4:6" ht="15.75" customHeight="1" x14ac:dyDescent="0.2">
      <c r="D526"/>
      <c r="E526"/>
      <c r="F526"/>
    </row>
    <row r="527" spans="4:6" ht="15.75" customHeight="1" x14ac:dyDescent="0.2">
      <c r="D527"/>
      <c r="E527"/>
      <c r="F527"/>
    </row>
    <row r="528" spans="4:6" ht="15.75" customHeight="1" x14ac:dyDescent="0.2">
      <c r="D528"/>
      <c r="E528"/>
      <c r="F528"/>
    </row>
    <row r="529" spans="4:6" ht="15.75" customHeight="1" x14ac:dyDescent="0.2">
      <c r="D529"/>
      <c r="E529"/>
      <c r="F529"/>
    </row>
    <row r="530" spans="4:6" ht="15.75" customHeight="1" x14ac:dyDescent="0.2">
      <c r="D530"/>
      <c r="E530"/>
      <c r="F530"/>
    </row>
    <row r="531" spans="4:6" ht="15.75" customHeight="1" x14ac:dyDescent="0.2">
      <c r="D531"/>
      <c r="E531"/>
      <c r="F531"/>
    </row>
    <row r="532" spans="4:6" ht="15.75" customHeight="1" x14ac:dyDescent="0.2">
      <c r="D532"/>
      <c r="E532"/>
      <c r="F532"/>
    </row>
    <row r="533" spans="4:6" ht="15.75" customHeight="1" x14ac:dyDescent="0.2">
      <c r="D533"/>
      <c r="E533"/>
      <c r="F533"/>
    </row>
    <row r="534" spans="4:6" ht="15.75" customHeight="1" x14ac:dyDescent="0.2">
      <c r="D534"/>
      <c r="E534"/>
      <c r="F534"/>
    </row>
    <row r="535" spans="4:6" ht="15.75" customHeight="1" x14ac:dyDescent="0.2">
      <c r="D535"/>
      <c r="E535"/>
      <c r="F535"/>
    </row>
    <row r="536" spans="4:6" ht="15.75" customHeight="1" x14ac:dyDescent="0.2">
      <c r="D536"/>
      <c r="E536"/>
      <c r="F536"/>
    </row>
    <row r="537" spans="4:6" ht="15.75" customHeight="1" x14ac:dyDescent="0.2">
      <c r="D537"/>
      <c r="E537"/>
      <c r="F537"/>
    </row>
    <row r="538" spans="4:6" ht="15.75" customHeight="1" x14ac:dyDescent="0.2">
      <c r="D538"/>
      <c r="E538"/>
      <c r="F538"/>
    </row>
    <row r="539" spans="4:6" ht="15.75" customHeight="1" x14ac:dyDescent="0.2">
      <c r="D539"/>
      <c r="E539"/>
      <c r="F539"/>
    </row>
    <row r="540" spans="4:6" ht="15.75" customHeight="1" x14ac:dyDescent="0.2">
      <c r="D540"/>
      <c r="E540"/>
      <c r="F540"/>
    </row>
    <row r="541" spans="4:6" ht="15.75" customHeight="1" x14ac:dyDescent="0.2">
      <c r="D541"/>
      <c r="E541"/>
      <c r="F541"/>
    </row>
    <row r="542" spans="4:6" ht="15.75" customHeight="1" x14ac:dyDescent="0.2">
      <c r="D542"/>
      <c r="E542"/>
      <c r="F542"/>
    </row>
    <row r="543" spans="4:6" ht="15.75" customHeight="1" x14ac:dyDescent="0.2">
      <c r="D543"/>
      <c r="E543"/>
      <c r="F543"/>
    </row>
    <row r="544" spans="4:6" ht="15.75" customHeight="1" x14ac:dyDescent="0.2">
      <c r="D544"/>
      <c r="E544"/>
      <c r="F544"/>
    </row>
    <row r="545" spans="4:6" ht="15.75" customHeight="1" x14ac:dyDescent="0.2">
      <c r="D545"/>
      <c r="E545"/>
      <c r="F545"/>
    </row>
    <row r="546" spans="4:6" ht="15.75" customHeight="1" x14ac:dyDescent="0.2">
      <c r="D546"/>
      <c r="E546"/>
      <c r="F546"/>
    </row>
    <row r="547" spans="4:6" ht="15.75" customHeight="1" x14ac:dyDescent="0.2">
      <c r="D547"/>
      <c r="E547"/>
      <c r="F547"/>
    </row>
    <row r="548" spans="4:6" ht="15.75" customHeight="1" x14ac:dyDescent="0.2">
      <c r="D548"/>
      <c r="E548"/>
      <c r="F548"/>
    </row>
    <row r="549" spans="4:6" ht="15.75" customHeight="1" x14ac:dyDescent="0.2">
      <c r="D549"/>
      <c r="E549"/>
      <c r="F549"/>
    </row>
    <row r="550" spans="4:6" ht="15.75" customHeight="1" x14ac:dyDescent="0.2">
      <c r="D550"/>
      <c r="E550"/>
      <c r="F550"/>
    </row>
    <row r="551" spans="4:6" ht="15.75" customHeight="1" x14ac:dyDescent="0.2">
      <c r="D551"/>
      <c r="E551"/>
      <c r="F551"/>
    </row>
    <row r="552" spans="4:6" ht="15.75" customHeight="1" x14ac:dyDescent="0.2">
      <c r="D552"/>
      <c r="E552"/>
      <c r="F552"/>
    </row>
    <row r="553" spans="4:6" ht="15.75" customHeight="1" x14ac:dyDescent="0.2">
      <c r="D553"/>
      <c r="E553"/>
      <c r="F553"/>
    </row>
    <row r="554" spans="4:6" ht="15.75" customHeight="1" x14ac:dyDescent="0.2">
      <c r="D554"/>
      <c r="E554"/>
      <c r="F554"/>
    </row>
    <row r="555" spans="4:6" ht="15.75" customHeight="1" x14ac:dyDescent="0.2">
      <c r="D555"/>
      <c r="E555"/>
      <c r="F555"/>
    </row>
    <row r="556" spans="4:6" ht="15.75" customHeight="1" x14ac:dyDescent="0.2">
      <c r="D556"/>
      <c r="E556"/>
      <c r="F556"/>
    </row>
    <row r="557" spans="4:6" ht="15.75" customHeight="1" x14ac:dyDescent="0.2">
      <c r="D557"/>
      <c r="E557"/>
      <c r="F557"/>
    </row>
    <row r="558" spans="4:6" ht="15.75" customHeight="1" x14ac:dyDescent="0.2">
      <c r="D558"/>
      <c r="E558"/>
      <c r="F558"/>
    </row>
    <row r="559" spans="4:6" ht="15.75" customHeight="1" x14ac:dyDescent="0.2">
      <c r="D559"/>
      <c r="E559"/>
      <c r="F559"/>
    </row>
    <row r="560" spans="4:6" ht="15.75" customHeight="1" x14ac:dyDescent="0.2">
      <c r="D560"/>
      <c r="E560"/>
      <c r="F560"/>
    </row>
    <row r="561" spans="4:6" ht="15.75" customHeight="1" x14ac:dyDescent="0.2">
      <c r="D561"/>
      <c r="E561"/>
      <c r="F561"/>
    </row>
    <row r="562" spans="4:6" ht="15.75" customHeight="1" x14ac:dyDescent="0.2">
      <c r="D562"/>
      <c r="E562"/>
      <c r="F562"/>
    </row>
    <row r="563" spans="4:6" ht="15.75" customHeight="1" x14ac:dyDescent="0.2">
      <c r="D563"/>
      <c r="E563"/>
      <c r="F563"/>
    </row>
    <row r="564" spans="4:6" ht="15.75" customHeight="1" x14ac:dyDescent="0.2">
      <c r="D564"/>
      <c r="E564"/>
      <c r="F564"/>
    </row>
    <row r="565" spans="4:6" ht="15.75" customHeight="1" x14ac:dyDescent="0.2">
      <c r="D565"/>
      <c r="E565"/>
      <c r="F565"/>
    </row>
    <row r="566" spans="4:6" ht="15.75" customHeight="1" x14ac:dyDescent="0.2">
      <c r="D566"/>
      <c r="E566"/>
      <c r="F566"/>
    </row>
    <row r="567" spans="4:6" ht="15.75" customHeight="1" x14ac:dyDescent="0.2">
      <c r="D567"/>
      <c r="E567"/>
      <c r="F567"/>
    </row>
    <row r="568" spans="4:6" ht="15.75" customHeight="1" x14ac:dyDescent="0.2">
      <c r="D568"/>
      <c r="E568"/>
      <c r="F568"/>
    </row>
    <row r="569" spans="4:6" ht="15.75" customHeight="1" x14ac:dyDescent="0.2">
      <c r="D569"/>
      <c r="E569"/>
      <c r="F569"/>
    </row>
    <row r="570" spans="4:6" ht="15.75" customHeight="1" x14ac:dyDescent="0.2">
      <c r="D570"/>
      <c r="E570"/>
      <c r="F570"/>
    </row>
    <row r="571" spans="4:6" ht="15.75" customHeight="1" x14ac:dyDescent="0.2">
      <c r="D571"/>
      <c r="E571"/>
      <c r="F571"/>
    </row>
    <row r="572" spans="4:6" ht="15.75" customHeight="1" x14ac:dyDescent="0.2">
      <c r="D572"/>
      <c r="E572"/>
      <c r="F572"/>
    </row>
    <row r="573" spans="4:6" ht="15.75" customHeight="1" x14ac:dyDescent="0.2">
      <c r="D573"/>
      <c r="E573"/>
      <c r="F573"/>
    </row>
    <row r="574" spans="4:6" ht="15.75" customHeight="1" x14ac:dyDescent="0.2">
      <c r="D574"/>
      <c r="E574"/>
      <c r="F574"/>
    </row>
    <row r="575" spans="4:6" ht="15.75" customHeight="1" x14ac:dyDescent="0.2">
      <c r="D575"/>
      <c r="E575"/>
      <c r="F575"/>
    </row>
    <row r="576" spans="4:6" ht="15.75" customHeight="1" x14ac:dyDescent="0.2">
      <c r="D576"/>
      <c r="E576"/>
      <c r="F576"/>
    </row>
    <row r="577" spans="4:6" ht="15.75" customHeight="1" x14ac:dyDescent="0.2">
      <c r="D577"/>
      <c r="E577"/>
      <c r="F577"/>
    </row>
    <row r="578" spans="4:6" ht="15.75" customHeight="1" x14ac:dyDescent="0.2">
      <c r="D578"/>
      <c r="E578"/>
      <c r="F578"/>
    </row>
    <row r="579" spans="4:6" ht="15.75" customHeight="1" x14ac:dyDescent="0.2">
      <c r="D579"/>
      <c r="E579"/>
      <c r="F579"/>
    </row>
    <row r="580" spans="4:6" ht="15.75" customHeight="1" x14ac:dyDescent="0.2">
      <c r="D580"/>
      <c r="E580"/>
      <c r="F580"/>
    </row>
    <row r="581" spans="4:6" ht="15.75" customHeight="1" x14ac:dyDescent="0.2">
      <c r="D581"/>
      <c r="E581"/>
      <c r="F581"/>
    </row>
    <row r="582" spans="4:6" ht="15.75" customHeight="1" x14ac:dyDescent="0.2">
      <c r="D582"/>
      <c r="E582"/>
      <c r="F582"/>
    </row>
    <row r="583" spans="4:6" ht="15.75" customHeight="1" x14ac:dyDescent="0.2">
      <c r="D583"/>
      <c r="E583"/>
      <c r="F583"/>
    </row>
    <row r="584" spans="4:6" ht="15.75" customHeight="1" x14ac:dyDescent="0.2">
      <c r="D584"/>
      <c r="E584"/>
      <c r="F584"/>
    </row>
    <row r="585" spans="4:6" ht="15.75" customHeight="1" x14ac:dyDescent="0.2">
      <c r="D585"/>
      <c r="E585"/>
      <c r="F585"/>
    </row>
    <row r="586" spans="4:6" ht="15.75" customHeight="1" x14ac:dyDescent="0.2">
      <c r="D586"/>
      <c r="E586"/>
      <c r="F586"/>
    </row>
    <row r="587" spans="4:6" ht="15.75" customHeight="1" x14ac:dyDescent="0.2">
      <c r="D587"/>
      <c r="E587"/>
      <c r="F587"/>
    </row>
    <row r="588" spans="4:6" ht="15.75" customHeight="1" x14ac:dyDescent="0.2">
      <c r="D588"/>
      <c r="E588"/>
      <c r="F588"/>
    </row>
    <row r="589" spans="4:6" ht="15.75" customHeight="1" x14ac:dyDescent="0.2">
      <c r="D589"/>
      <c r="E589"/>
      <c r="F589"/>
    </row>
    <row r="590" spans="4:6" ht="15.75" customHeight="1" x14ac:dyDescent="0.2">
      <c r="D590"/>
      <c r="E590"/>
      <c r="F590"/>
    </row>
    <row r="591" spans="4:6" ht="15.75" customHeight="1" x14ac:dyDescent="0.2">
      <c r="D591"/>
      <c r="E591"/>
      <c r="F591"/>
    </row>
    <row r="592" spans="4:6" ht="15.75" customHeight="1" x14ac:dyDescent="0.2">
      <c r="D592"/>
      <c r="E592"/>
      <c r="F592"/>
    </row>
    <row r="593" spans="4:6" ht="15.75" customHeight="1" x14ac:dyDescent="0.2">
      <c r="D593"/>
      <c r="E593"/>
      <c r="F593"/>
    </row>
    <row r="594" spans="4:6" ht="15.75" customHeight="1" x14ac:dyDescent="0.2">
      <c r="D594"/>
      <c r="E594"/>
      <c r="F594"/>
    </row>
    <row r="595" spans="4:6" ht="15.75" customHeight="1" x14ac:dyDescent="0.2">
      <c r="D595"/>
      <c r="E595"/>
      <c r="F595"/>
    </row>
    <row r="596" spans="4:6" ht="15.75" customHeight="1" x14ac:dyDescent="0.2">
      <c r="D596"/>
      <c r="E596"/>
      <c r="F596"/>
    </row>
    <row r="597" spans="4:6" ht="15.75" customHeight="1" x14ac:dyDescent="0.2">
      <c r="D597"/>
      <c r="E597"/>
      <c r="F597"/>
    </row>
    <row r="598" spans="4:6" ht="15.75" customHeight="1" x14ac:dyDescent="0.2">
      <c r="D598"/>
      <c r="E598"/>
      <c r="F598"/>
    </row>
    <row r="599" spans="4:6" ht="15.75" customHeight="1" x14ac:dyDescent="0.2">
      <c r="D599"/>
      <c r="E599"/>
      <c r="F599"/>
    </row>
    <row r="600" spans="4:6" ht="15.75" customHeight="1" x14ac:dyDescent="0.2">
      <c r="D600"/>
      <c r="E600"/>
      <c r="F600"/>
    </row>
    <row r="601" spans="4:6" ht="15.75" customHeight="1" x14ac:dyDescent="0.2">
      <c r="D601"/>
      <c r="E601"/>
      <c r="F601"/>
    </row>
    <row r="602" spans="4:6" ht="15.75" customHeight="1" x14ac:dyDescent="0.2">
      <c r="D602"/>
      <c r="E602"/>
      <c r="F602"/>
    </row>
    <row r="603" spans="4:6" ht="15.75" customHeight="1" x14ac:dyDescent="0.2">
      <c r="D603"/>
      <c r="E603"/>
      <c r="F603"/>
    </row>
    <row r="604" spans="4:6" ht="15.75" customHeight="1" x14ac:dyDescent="0.2">
      <c r="D604"/>
      <c r="E604"/>
      <c r="F604"/>
    </row>
    <row r="605" spans="4:6" ht="15.75" customHeight="1" x14ac:dyDescent="0.2">
      <c r="D605"/>
      <c r="E605"/>
      <c r="F605"/>
    </row>
    <row r="606" spans="4:6" ht="15.75" customHeight="1" x14ac:dyDescent="0.2">
      <c r="D606"/>
      <c r="E606"/>
      <c r="F606"/>
    </row>
    <row r="607" spans="4:6" ht="15.75" customHeight="1" x14ac:dyDescent="0.2">
      <c r="D607"/>
      <c r="E607"/>
      <c r="F607"/>
    </row>
    <row r="608" spans="4:6" ht="15.75" customHeight="1" x14ac:dyDescent="0.2">
      <c r="D608"/>
      <c r="E608"/>
      <c r="F608"/>
    </row>
    <row r="609" spans="4:6" ht="15.75" customHeight="1" x14ac:dyDescent="0.2">
      <c r="D609"/>
      <c r="E609"/>
      <c r="F609"/>
    </row>
    <row r="610" spans="4:6" ht="15.75" customHeight="1" x14ac:dyDescent="0.2">
      <c r="D610"/>
      <c r="E610"/>
      <c r="F610"/>
    </row>
    <row r="611" spans="4:6" ht="15.75" customHeight="1" x14ac:dyDescent="0.2">
      <c r="D611"/>
      <c r="E611"/>
      <c r="F611"/>
    </row>
    <row r="612" spans="4:6" ht="15.75" customHeight="1" x14ac:dyDescent="0.2">
      <c r="D612"/>
      <c r="E612"/>
      <c r="F612"/>
    </row>
    <row r="613" spans="4:6" ht="15.75" customHeight="1" x14ac:dyDescent="0.2">
      <c r="D613"/>
      <c r="E613"/>
      <c r="F613"/>
    </row>
    <row r="614" spans="4:6" ht="15.75" customHeight="1" x14ac:dyDescent="0.2">
      <c r="D614"/>
      <c r="E614"/>
      <c r="F614"/>
    </row>
    <row r="615" spans="4:6" ht="15.75" customHeight="1" x14ac:dyDescent="0.2">
      <c r="D615"/>
      <c r="E615"/>
      <c r="F615"/>
    </row>
    <row r="616" spans="4:6" ht="15.75" customHeight="1" x14ac:dyDescent="0.2">
      <c r="D616"/>
      <c r="E616"/>
      <c r="F616"/>
    </row>
    <row r="617" spans="4:6" ht="15.75" customHeight="1" x14ac:dyDescent="0.2">
      <c r="D617"/>
      <c r="E617"/>
      <c r="F617"/>
    </row>
    <row r="618" spans="4:6" ht="15.75" customHeight="1" x14ac:dyDescent="0.2">
      <c r="D618"/>
      <c r="E618"/>
      <c r="F618"/>
    </row>
    <row r="619" spans="4:6" ht="15.75" customHeight="1" x14ac:dyDescent="0.2">
      <c r="D619"/>
      <c r="E619"/>
      <c r="F619"/>
    </row>
    <row r="620" spans="4:6" ht="15.75" customHeight="1" x14ac:dyDescent="0.2">
      <c r="D620"/>
      <c r="E620"/>
      <c r="F620"/>
    </row>
    <row r="621" spans="4:6" ht="15.75" customHeight="1" x14ac:dyDescent="0.2">
      <c r="D621"/>
      <c r="E621"/>
      <c r="F621"/>
    </row>
    <row r="622" spans="4:6" ht="15.75" customHeight="1" x14ac:dyDescent="0.2">
      <c r="D622"/>
      <c r="E622"/>
      <c r="F622"/>
    </row>
    <row r="623" spans="4:6" ht="15.75" customHeight="1" x14ac:dyDescent="0.2">
      <c r="D623"/>
      <c r="E623"/>
      <c r="F623"/>
    </row>
    <row r="624" spans="4:6" ht="15.75" customHeight="1" x14ac:dyDescent="0.2">
      <c r="D624"/>
      <c r="E624"/>
      <c r="F624"/>
    </row>
    <row r="625" spans="4:6" ht="15.75" customHeight="1" x14ac:dyDescent="0.2">
      <c r="D625"/>
      <c r="E625"/>
      <c r="F625"/>
    </row>
    <row r="626" spans="4:6" ht="15.75" customHeight="1" x14ac:dyDescent="0.2">
      <c r="D626"/>
      <c r="E626"/>
      <c r="F626"/>
    </row>
    <row r="627" spans="4:6" ht="15.75" customHeight="1" x14ac:dyDescent="0.2">
      <c r="D627"/>
      <c r="E627"/>
      <c r="F627"/>
    </row>
    <row r="628" spans="4:6" ht="15.75" customHeight="1" x14ac:dyDescent="0.2">
      <c r="D628"/>
      <c r="E628"/>
      <c r="F628"/>
    </row>
    <row r="629" spans="4:6" ht="15.75" customHeight="1" x14ac:dyDescent="0.2">
      <c r="D629"/>
      <c r="E629"/>
      <c r="F629"/>
    </row>
    <row r="630" spans="4:6" ht="15.75" customHeight="1" x14ac:dyDescent="0.2">
      <c r="D630"/>
      <c r="E630"/>
      <c r="F630"/>
    </row>
    <row r="631" spans="4:6" ht="15.75" customHeight="1" x14ac:dyDescent="0.2">
      <c r="D631"/>
      <c r="E631"/>
      <c r="F631"/>
    </row>
    <row r="632" spans="4:6" ht="15.75" customHeight="1" x14ac:dyDescent="0.2">
      <c r="D632"/>
      <c r="E632"/>
      <c r="F632"/>
    </row>
    <row r="633" spans="4:6" ht="15.75" customHeight="1" x14ac:dyDescent="0.2">
      <c r="D633"/>
      <c r="E633"/>
      <c r="F633"/>
    </row>
    <row r="634" spans="4:6" ht="15.75" customHeight="1" x14ac:dyDescent="0.2">
      <c r="D634"/>
      <c r="E634"/>
      <c r="F634"/>
    </row>
    <row r="635" spans="4:6" ht="15.75" customHeight="1" x14ac:dyDescent="0.2">
      <c r="D635"/>
      <c r="E635"/>
      <c r="F635"/>
    </row>
    <row r="636" spans="4:6" ht="15.75" customHeight="1" x14ac:dyDescent="0.2">
      <c r="D636"/>
      <c r="E636"/>
      <c r="F636"/>
    </row>
    <row r="637" spans="4:6" ht="15.75" customHeight="1" x14ac:dyDescent="0.2">
      <c r="D637"/>
      <c r="E637"/>
      <c r="F637"/>
    </row>
    <row r="638" spans="4:6" ht="15.75" customHeight="1" x14ac:dyDescent="0.2">
      <c r="D638"/>
      <c r="E638"/>
      <c r="F638"/>
    </row>
    <row r="639" spans="4:6" ht="15.75" customHeight="1" x14ac:dyDescent="0.2">
      <c r="D639"/>
      <c r="E639"/>
      <c r="F639"/>
    </row>
    <row r="640" spans="4:6" ht="15.75" customHeight="1" x14ac:dyDescent="0.2">
      <c r="D640"/>
      <c r="E640"/>
      <c r="F640"/>
    </row>
    <row r="641" spans="4:6" ht="15.75" customHeight="1" x14ac:dyDescent="0.2">
      <c r="D641"/>
      <c r="E641"/>
      <c r="F641"/>
    </row>
    <row r="642" spans="4:6" ht="15.75" customHeight="1" x14ac:dyDescent="0.2">
      <c r="D642"/>
      <c r="E642"/>
      <c r="F642"/>
    </row>
    <row r="643" spans="4:6" ht="15.75" customHeight="1" x14ac:dyDescent="0.2">
      <c r="D643"/>
      <c r="E643"/>
      <c r="F643"/>
    </row>
    <row r="644" spans="4:6" ht="15.75" customHeight="1" x14ac:dyDescent="0.2">
      <c r="D644"/>
      <c r="E644"/>
      <c r="F644"/>
    </row>
    <row r="645" spans="4:6" ht="15.75" customHeight="1" x14ac:dyDescent="0.2">
      <c r="D645"/>
      <c r="E645"/>
      <c r="F645"/>
    </row>
    <row r="646" spans="4:6" ht="15.75" customHeight="1" x14ac:dyDescent="0.2">
      <c r="D646"/>
      <c r="E646"/>
      <c r="F646"/>
    </row>
    <row r="647" spans="4:6" ht="15.75" customHeight="1" x14ac:dyDescent="0.2">
      <c r="D647"/>
      <c r="E647"/>
      <c r="F647"/>
    </row>
    <row r="648" spans="4:6" ht="15.75" customHeight="1" x14ac:dyDescent="0.2">
      <c r="D648"/>
      <c r="E648"/>
      <c r="F648"/>
    </row>
    <row r="649" spans="4:6" ht="15.75" customHeight="1" x14ac:dyDescent="0.2">
      <c r="D649"/>
      <c r="E649"/>
      <c r="F649"/>
    </row>
    <row r="650" spans="4:6" ht="15.75" customHeight="1" x14ac:dyDescent="0.2">
      <c r="D650"/>
      <c r="E650"/>
      <c r="F650"/>
    </row>
    <row r="651" spans="4:6" ht="15.75" customHeight="1" x14ac:dyDescent="0.2">
      <c r="D651"/>
      <c r="E651"/>
      <c r="F651"/>
    </row>
    <row r="652" spans="4:6" ht="15.75" customHeight="1" x14ac:dyDescent="0.2">
      <c r="D652"/>
      <c r="E652"/>
      <c r="F652"/>
    </row>
    <row r="653" spans="4:6" ht="15.75" customHeight="1" x14ac:dyDescent="0.2">
      <c r="D653"/>
      <c r="E653"/>
      <c r="F653"/>
    </row>
    <row r="654" spans="4:6" ht="15.75" customHeight="1" x14ac:dyDescent="0.2">
      <c r="D654"/>
      <c r="E654"/>
      <c r="F654"/>
    </row>
    <row r="655" spans="4:6" ht="15.75" customHeight="1" x14ac:dyDescent="0.2">
      <c r="D655"/>
      <c r="E655"/>
      <c r="F655"/>
    </row>
    <row r="656" spans="4:6" ht="15.75" customHeight="1" x14ac:dyDescent="0.2">
      <c r="D656"/>
      <c r="E656"/>
      <c r="F656"/>
    </row>
    <row r="657" spans="4:6" ht="15.75" customHeight="1" x14ac:dyDescent="0.2">
      <c r="D657"/>
      <c r="E657"/>
      <c r="F657"/>
    </row>
    <row r="658" spans="4:6" ht="15.75" customHeight="1" x14ac:dyDescent="0.2">
      <c r="D658"/>
      <c r="E658"/>
      <c r="F658"/>
    </row>
    <row r="659" spans="4:6" ht="15.75" customHeight="1" x14ac:dyDescent="0.2">
      <c r="D659"/>
      <c r="E659"/>
      <c r="F659"/>
    </row>
    <row r="660" spans="4:6" ht="15.75" customHeight="1" x14ac:dyDescent="0.2">
      <c r="D660"/>
      <c r="E660"/>
      <c r="F660"/>
    </row>
    <row r="661" spans="4:6" ht="15.75" customHeight="1" x14ac:dyDescent="0.2">
      <c r="D661"/>
      <c r="E661"/>
      <c r="F661"/>
    </row>
    <row r="662" spans="4:6" ht="15.75" customHeight="1" x14ac:dyDescent="0.2">
      <c r="D662"/>
      <c r="E662"/>
      <c r="F662"/>
    </row>
    <row r="663" spans="4:6" ht="15.75" customHeight="1" x14ac:dyDescent="0.2">
      <c r="D663"/>
      <c r="E663"/>
      <c r="F663"/>
    </row>
    <row r="664" spans="4:6" ht="15.75" customHeight="1" x14ac:dyDescent="0.2">
      <c r="D664"/>
      <c r="E664"/>
      <c r="F664"/>
    </row>
    <row r="665" spans="4:6" ht="15.75" customHeight="1" x14ac:dyDescent="0.2">
      <c r="D665"/>
      <c r="E665"/>
      <c r="F665"/>
    </row>
    <row r="666" spans="4:6" ht="15.75" customHeight="1" x14ac:dyDescent="0.2">
      <c r="D666"/>
      <c r="E666"/>
      <c r="F666"/>
    </row>
    <row r="667" spans="4:6" ht="15.75" customHeight="1" x14ac:dyDescent="0.2">
      <c r="D667"/>
      <c r="E667"/>
      <c r="F667"/>
    </row>
    <row r="668" spans="4:6" ht="15.75" customHeight="1" x14ac:dyDescent="0.2">
      <c r="D668"/>
      <c r="E668"/>
      <c r="F668"/>
    </row>
    <row r="669" spans="4:6" ht="15.75" customHeight="1" x14ac:dyDescent="0.2">
      <c r="D669"/>
      <c r="E669"/>
      <c r="F669"/>
    </row>
    <row r="670" spans="4:6" ht="15.75" customHeight="1" x14ac:dyDescent="0.2">
      <c r="D670"/>
      <c r="E670"/>
      <c r="F670"/>
    </row>
    <row r="671" spans="4:6" ht="15.75" customHeight="1" x14ac:dyDescent="0.2">
      <c r="D671"/>
      <c r="E671"/>
      <c r="F671"/>
    </row>
    <row r="672" spans="4:6" ht="15.75" customHeight="1" x14ac:dyDescent="0.2">
      <c r="D672"/>
      <c r="E672"/>
      <c r="F672"/>
    </row>
    <row r="673" spans="4:6" ht="15.75" customHeight="1" x14ac:dyDescent="0.2">
      <c r="D673"/>
      <c r="E673"/>
      <c r="F673"/>
    </row>
    <row r="674" spans="4:6" ht="15.75" customHeight="1" x14ac:dyDescent="0.2">
      <c r="D674"/>
      <c r="E674"/>
      <c r="F674"/>
    </row>
    <row r="675" spans="4:6" ht="15.75" customHeight="1" x14ac:dyDescent="0.2">
      <c r="D675"/>
      <c r="E675"/>
      <c r="F675"/>
    </row>
    <row r="676" spans="4:6" ht="15.75" customHeight="1" x14ac:dyDescent="0.2">
      <c r="D676"/>
      <c r="E676"/>
      <c r="F676"/>
    </row>
    <row r="677" spans="4:6" ht="15.75" customHeight="1" x14ac:dyDescent="0.2">
      <c r="D677"/>
      <c r="E677"/>
      <c r="F677"/>
    </row>
    <row r="678" spans="4:6" ht="15.75" customHeight="1" x14ac:dyDescent="0.2">
      <c r="D678"/>
      <c r="E678"/>
      <c r="F678"/>
    </row>
    <row r="679" spans="4:6" ht="15.75" customHeight="1" x14ac:dyDescent="0.2">
      <c r="D679"/>
      <c r="E679"/>
      <c r="F679"/>
    </row>
    <row r="680" spans="4:6" ht="15.75" customHeight="1" x14ac:dyDescent="0.2">
      <c r="D680"/>
      <c r="E680"/>
      <c r="F680"/>
    </row>
    <row r="681" spans="4:6" ht="15.75" customHeight="1" x14ac:dyDescent="0.2">
      <c r="D681"/>
      <c r="E681"/>
      <c r="F681"/>
    </row>
    <row r="682" spans="4:6" ht="15.75" customHeight="1" x14ac:dyDescent="0.2">
      <c r="D682"/>
      <c r="E682"/>
      <c r="F682"/>
    </row>
    <row r="683" spans="4:6" ht="15.75" customHeight="1" x14ac:dyDescent="0.2">
      <c r="D683"/>
      <c r="E683"/>
      <c r="F683"/>
    </row>
    <row r="684" spans="4:6" ht="15.75" customHeight="1" x14ac:dyDescent="0.2">
      <c r="D684"/>
      <c r="E684"/>
      <c r="F684"/>
    </row>
    <row r="685" spans="4:6" ht="15.75" customHeight="1" x14ac:dyDescent="0.2">
      <c r="D685"/>
      <c r="E685"/>
      <c r="F685"/>
    </row>
    <row r="686" spans="4:6" ht="15.75" customHeight="1" x14ac:dyDescent="0.2">
      <c r="D686"/>
      <c r="E686"/>
      <c r="F686"/>
    </row>
    <row r="687" spans="4:6" ht="15.75" customHeight="1" x14ac:dyDescent="0.2">
      <c r="D687"/>
      <c r="E687"/>
      <c r="F687"/>
    </row>
    <row r="688" spans="4:6" ht="15.75" customHeight="1" x14ac:dyDescent="0.2">
      <c r="D688"/>
      <c r="E688"/>
      <c r="F688"/>
    </row>
    <row r="689" spans="4:6" ht="15.75" customHeight="1" x14ac:dyDescent="0.2">
      <c r="D689"/>
      <c r="E689"/>
      <c r="F689"/>
    </row>
    <row r="690" spans="4:6" ht="15.75" customHeight="1" x14ac:dyDescent="0.2">
      <c r="D690"/>
      <c r="E690"/>
      <c r="F690"/>
    </row>
    <row r="691" spans="4:6" ht="15.75" customHeight="1" x14ac:dyDescent="0.2">
      <c r="D691"/>
      <c r="E691"/>
      <c r="F691"/>
    </row>
    <row r="692" spans="4:6" ht="15.75" customHeight="1" x14ac:dyDescent="0.2">
      <c r="D692"/>
      <c r="E692"/>
      <c r="F692"/>
    </row>
    <row r="693" spans="4:6" ht="15.75" customHeight="1" x14ac:dyDescent="0.2">
      <c r="D693"/>
      <c r="E693"/>
      <c r="F693"/>
    </row>
    <row r="694" spans="4:6" ht="15.75" customHeight="1" x14ac:dyDescent="0.2">
      <c r="D694"/>
      <c r="E694"/>
      <c r="F694"/>
    </row>
    <row r="695" spans="4:6" ht="15.75" customHeight="1" x14ac:dyDescent="0.2">
      <c r="D695"/>
      <c r="E695"/>
      <c r="F695"/>
    </row>
    <row r="696" spans="4:6" ht="15.75" customHeight="1" x14ac:dyDescent="0.2">
      <c r="D696"/>
      <c r="E696"/>
      <c r="F696"/>
    </row>
    <row r="697" spans="4:6" ht="15.75" customHeight="1" x14ac:dyDescent="0.2">
      <c r="D697"/>
      <c r="E697"/>
      <c r="F697"/>
    </row>
    <row r="698" spans="4:6" ht="15.75" customHeight="1" x14ac:dyDescent="0.2">
      <c r="D698"/>
      <c r="E698"/>
      <c r="F698"/>
    </row>
    <row r="699" spans="4:6" ht="15.75" customHeight="1" x14ac:dyDescent="0.2">
      <c r="D699"/>
      <c r="E699"/>
      <c r="F699"/>
    </row>
    <row r="700" spans="4:6" ht="15.75" customHeight="1" x14ac:dyDescent="0.2">
      <c r="D700"/>
      <c r="E700"/>
      <c r="F700"/>
    </row>
    <row r="701" spans="4:6" ht="15.75" customHeight="1" x14ac:dyDescent="0.2">
      <c r="D701"/>
      <c r="E701"/>
      <c r="F701"/>
    </row>
    <row r="702" spans="4:6" ht="15.75" customHeight="1" x14ac:dyDescent="0.2">
      <c r="D702"/>
      <c r="E702"/>
      <c r="F702"/>
    </row>
    <row r="703" spans="4:6" ht="15.75" customHeight="1" x14ac:dyDescent="0.2">
      <c r="D703"/>
      <c r="E703"/>
      <c r="F703"/>
    </row>
    <row r="704" spans="4:6" ht="15.75" customHeight="1" x14ac:dyDescent="0.2">
      <c r="D704"/>
      <c r="E704"/>
      <c r="F704"/>
    </row>
    <row r="705" spans="4:6" ht="15.75" customHeight="1" x14ac:dyDescent="0.2">
      <c r="D705"/>
      <c r="E705"/>
      <c r="F705"/>
    </row>
    <row r="706" spans="4:6" ht="15.75" customHeight="1" x14ac:dyDescent="0.2">
      <c r="D706"/>
      <c r="E706"/>
      <c r="F706"/>
    </row>
    <row r="707" spans="4:6" ht="15.75" customHeight="1" x14ac:dyDescent="0.2">
      <c r="D707"/>
      <c r="E707"/>
      <c r="F707"/>
    </row>
    <row r="708" spans="4:6" ht="15.75" customHeight="1" x14ac:dyDescent="0.2">
      <c r="D708"/>
      <c r="E708"/>
      <c r="F708"/>
    </row>
    <row r="709" spans="4:6" ht="15.75" customHeight="1" x14ac:dyDescent="0.2">
      <c r="D709"/>
      <c r="E709"/>
      <c r="F709"/>
    </row>
    <row r="710" spans="4:6" ht="15.75" customHeight="1" x14ac:dyDescent="0.2">
      <c r="D710"/>
      <c r="E710"/>
      <c r="F710"/>
    </row>
    <row r="711" spans="4:6" ht="15.75" customHeight="1" x14ac:dyDescent="0.2">
      <c r="D711"/>
      <c r="E711"/>
      <c r="F711"/>
    </row>
    <row r="712" spans="4:6" ht="15.75" customHeight="1" x14ac:dyDescent="0.2">
      <c r="D712"/>
      <c r="E712"/>
      <c r="F712"/>
    </row>
    <row r="713" spans="4:6" ht="15.75" customHeight="1" x14ac:dyDescent="0.2">
      <c r="D713"/>
      <c r="E713"/>
      <c r="F713"/>
    </row>
    <row r="714" spans="4:6" ht="15.75" customHeight="1" x14ac:dyDescent="0.2">
      <c r="D714"/>
      <c r="E714"/>
      <c r="F714"/>
    </row>
    <row r="715" spans="4:6" ht="15.75" customHeight="1" x14ac:dyDescent="0.2">
      <c r="D715"/>
      <c r="E715"/>
      <c r="F715"/>
    </row>
    <row r="716" spans="4:6" ht="15.75" customHeight="1" x14ac:dyDescent="0.2">
      <c r="D716"/>
      <c r="E716"/>
      <c r="F716"/>
    </row>
    <row r="717" spans="4:6" ht="15.75" customHeight="1" x14ac:dyDescent="0.2">
      <c r="D717"/>
      <c r="E717"/>
      <c r="F717"/>
    </row>
    <row r="718" spans="4:6" ht="15.75" customHeight="1" x14ac:dyDescent="0.2">
      <c r="D718"/>
      <c r="E718"/>
      <c r="F718"/>
    </row>
    <row r="719" spans="4:6" ht="15.75" customHeight="1" x14ac:dyDescent="0.2">
      <c r="D719"/>
      <c r="E719"/>
      <c r="F719"/>
    </row>
    <row r="720" spans="4:6" ht="15.75" customHeight="1" x14ac:dyDescent="0.2">
      <c r="D720"/>
      <c r="E720"/>
      <c r="F720"/>
    </row>
    <row r="721" spans="4:6" ht="15.75" customHeight="1" x14ac:dyDescent="0.2">
      <c r="D721"/>
      <c r="E721"/>
      <c r="F721"/>
    </row>
    <row r="722" spans="4:6" ht="15.75" customHeight="1" x14ac:dyDescent="0.2">
      <c r="D722"/>
      <c r="E722"/>
      <c r="F722"/>
    </row>
    <row r="723" spans="4:6" ht="15.75" customHeight="1" x14ac:dyDescent="0.2">
      <c r="D723"/>
      <c r="E723"/>
      <c r="F723"/>
    </row>
    <row r="724" spans="4:6" ht="15.75" customHeight="1" x14ac:dyDescent="0.2">
      <c r="D724"/>
      <c r="E724"/>
      <c r="F724"/>
    </row>
    <row r="725" spans="4:6" ht="15.75" customHeight="1" x14ac:dyDescent="0.2">
      <c r="D725"/>
      <c r="E725"/>
      <c r="F725"/>
    </row>
    <row r="726" spans="4:6" ht="15.75" customHeight="1" x14ac:dyDescent="0.2">
      <c r="D726"/>
      <c r="E726"/>
      <c r="F726"/>
    </row>
    <row r="727" spans="4:6" ht="15.75" customHeight="1" x14ac:dyDescent="0.2">
      <c r="D727"/>
      <c r="E727"/>
      <c r="F727"/>
    </row>
    <row r="728" spans="4:6" ht="15.75" customHeight="1" x14ac:dyDescent="0.2">
      <c r="D728"/>
      <c r="E728"/>
      <c r="F728"/>
    </row>
    <row r="729" spans="4:6" ht="15.75" customHeight="1" x14ac:dyDescent="0.2">
      <c r="D729"/>
      <c r="E729"/>
      <c r="F729"/>
    </row>
    <row r="730" spans="4:6" ht="15.75" customHeight="1" x14ac:dyDescent="0.2">
      <c r="D730"/>
      <c r="E730"/>
      <c r="F730"/>
    </row>
    <row r="731" spans="4:6" ht="15.75" customHeight="1" x14ac:dyDescent="0.2">
      <c r="D731"/>
      <c r="E731"/>
      <c r="F731"/>
    </row>
    <row r="732" spans="4:6" ht="15.75" customHeight="1" x14ac:dyDescent="0.2">
      <c r="D732"/>
      <c r="E732"/>
      <c r="F732"/>
    </row>
    <row r="733" spans="4:6" ht="15.75" customHeight="1" x14ac:dyDescent="0.2">
      <c r="D733"/>
      <c r="E733"/>
      <c r="F733"/>
    </row>
    <row r="734" spans="4:6" ht="15.75" customHeight="1" x14ac:dyDescent="0.2">
      <c r="D734"/>
      <c r="E734"/>
      <c r="F734"/>
    </row>
    <row r="735" spans="4:6" ht="15.75" customHeight="1" x14ac:dyDescent="0.2">
      <c r="D735"/>
      <c r="E735"/>
      <c r="F735"/>
    </row>
    <row r="736" spans="4:6" ht="15.75" customHeight="1" x14ac:dyDescent="0.2">
      <c r="D736"/>
      <c r="E736"/>
      <c r="F736"/>
    </row>
    <row r="737" spans="4:6" ht="15.75" customHeight="1" x14ac:dyDescent="0.2">
      <c r="D737"/>
      <c r="E737"/>
      <c r="F737"/>
    </row>
    <row r="738" spans="4:6" ht="15.75" customHeight="1" x14ac:dyDescent="0.2">
      <c r="D738"/>
      <c r="E738"/>
      <c r="F738"/>
    </row>
    <row r="739" spans="4:6" ht="15.75" customHeight="1" x14ac:dyDescent="0.2">
      <c r="D739"/>
      <c r="E739"/>
      <c r="F739"/>
    </row>
    <row r="740" spans="4:6" ht="15.75" customHeight="1" x14ac:dyDescent="0.2">
      <c r="D740"/>
      <c r="E740"/>
      <c r="F740"/>
    </row>
    <row r="741" spans="4:6" ht="15.75" customHeight="1" x14ac:dyDescent="0.2">
      <c r="D741"/>
      <c r="E741"/>
      <c r="F741"/>
    </row>
    <row r="742" spans="4:6" ht="15.75" customHeight="1" x14ac:dyDescent="0.2">
      <c r="D742"/>
      <c r="E742"/>
      <c r="F742"/>
    </row>
    <row r="743" spans="4:6" ht="15.75" customHeight="1" x14ac:dyDescent="0.2">
      <c r="D743"/>
      <c r="E743"/>
      <c r="F743"/>
    </row>
    <row r="744" spans="4:6" ht="15.75" customHeight="1" x14ac:dyDescent="0.2">
      <c r="D744"/>
      <c r="E744"/>
      <c r="F744"/>
    </row>
    <row r="745" spans="4:6" ht="15.75" customHeight="1" x14ac:dyDescent="0.2">
      <c r="D745"/>
      <c r="E745"/>
      <c r="F745"/>
    </row>
    <row r="746" spans="4:6" ht="15.75" customHeight="1" x14ac:dyDescent="0.2">
      <c r="D746"/>
      <c r="E746"/>
      <c r="F746"/>
    </row>
    <row r="747" spans="4:6" ht="15.75" customHeight="1" x14ac:dyDescent="0.2">
      <c r="D747"/>
      <c r="E747"/>
      <c r="F747"/>
    </row>
    <row r="748" spans="4:6" ht="15.75" customHeight="1" x14ac:dyDescent="0.2">
      <c r="D748"/>
      <c r="E748"/>
      <c r="F748"/>
    </row>
    <row r="749" spans="4:6" ht="15.75" customHeight="1" x14ac:dyDescent="0.2">
      <c r="D749"/>
      <c r="E749"/>
      <c r="F749"/>
    </row>
    <row r="750" spans="4:6" ht="15.75" customHeight="1" x14ac:dyDescent="0.2">
      <c r="D750"/>
      <c r="E750"/>
      <c r="F750"/>
    </row>
    <row r="751" spans="4:6" ht="15.75" customHeight="1" x14ac:dyDescent="0.2">
      <c r="D751"/>
      <c r="E751"/>
      <c r="F751"/>
    </row>
    <row r="752" spans="4:6" ht="15.75" customHeight="1" x14ac:dyDescent="0.2">
      <c r="D752"/>
      <c r="E752"/>
      <c r="F752"/>
    </row>
    <row r="753" spans="4:6" ht="15.75" customHeight="1" x14ac:dyDescent="0.2">
      <c r="D753"/>
      <c r="E753"/>
      <c r="F753"/>
    </row>
    <row r="754" spans="4:6" ht="15.75" customHeight="1" x14ac:dyDescent="0.2">
      <c r="D754"/>
      <c r="E754"/>
      <c r="F754"/>
    </row>
    <row r="755" spans="4:6" ht="15.75" customHeight="1" x14ac:dyDescent="0.2">
      <c r="D755"/>
      <c r="E755"/>
      <c r="F755"/>
    </row>
    <row r="756" spans="4:6" ht="15.75" customHeight="1" x14ac:dyDescent="0.2">
      <c r="D756"/>
      <c r="E756"/>
      <c r="F756"/>
    </row>
    <row r="757" spans="4:6" ht="15.75" customHeight="1" x14ac:dyDescent="0.2">
      <c r="D757"/>
      <c r="E757"/>
      <c r="F757"/>
    </row>
    <row r="758" spans="4:6" ht="15.75" customHeight="1" x14ac:dyDescent="0.2">
      <c r="D758"/>
      <c r="E758"/>
      <c r="F758"/>
    </row>
    <row r="759" spans="4:6" ht="15.75" customHeight="1" x14ac:dyDescent="0.2">
      <c r="D759"/>
      <c r="E759"/>
      <c r="F759"/>
    </row>
    <row r="760" spans="4:6" ht="15.75" customHeight="1" x14ac:dyDescent="0.2">
      <c r="D760"/>
      <c r="E760"/>
      <c r="F760"/>
    </row>
    <row r="761" spans="4:6" ht="15.75" customHeight="1" x14ac:dyDescent="0.2">
      <c r="D761"/>
      <c r="E761"/>
      <c r="F761"/>
    </row>
    <row r="762" spans="4:6" ht="15.75" customHeight="1" x14ac:dyDescent="0.2">
      <c r="D762"/>
      <c r="E762"/>
      <c r="F762"/>
    </row>
    <row r="763" spans="4:6" ht="15.75" customHeight="1" x14ac:dyDescent="0.2">
      <c r="D763"/>
      <c r="E763"/>
      <c r="F763"/>
    </row>
    <row r="764" spans="4:6" ht="15.75" customHeight="1" x14ac:dyDescent="0.2">
      <c r="D764"/>
      <c r="E764"/>
      <c r="F764"/>
    </row>
    <row r="765" spans="4:6" ht="15.75" customHeight="1" x14ac:dyDescent="0.2">
      <c r="D765"/>
      <c r="E765"/>
      <c r="F765"/>
    </row>
    <row r="766" spans="4:6" ht="15.75" customHeight="1" x14ac:dyDescent="0.2">
      <c r="D766"/>
      <c r="E766"/>
      <c r="F766"/>
    </row>
    <row r="767" spans="4:6" ht="15.75" customHeight="1" x14ac:dyDescent="0.2">
      <c r="D767"/>
      <c r="E767"/>
      <c r="F767"/>
    </row>
    <row r="768" spans="4:6" ht="15.75" customHeight="1" x14ac:dyDescent="0.2">
      <c r="D768"/>
      <c r="E768"/>
      <c r="F768"/>
    </row>
    <row r="769" spans="4:6" ht="15.75" customHeight="1" x14ac:dyDescent="0.2">
      <c r="D769"/>
      <c r="E769"/>
      <c r="F769"/>
    </row>
    <row r="770" spans="4:6" ht="15.75" customHeight="1" x14ac:dyDescent="0.2">
      <c r="D770"/>
      <c r="E770"/>
      <c r="F770"/>
    </row>
    <row r="771" spans="4:6" ht="15.75" customHeight="1" x14ac:dyDescent="0.2">
      <c r="D771"/>
      <c r="E771"/>
      <c r="F771"/>
    </row>
    <row r="772" spans="4:6" ht="15.75" customHeight="1" x14ac:dyDescent="0.2">
      <c r="D772"/>
      <c r="E772"/>
      <c r="F772"/>
    </row>
    <row r="773" spans="4:6" ht="15.75" customHeight="1" x14ac:dyDescent="0.2">
      <c r="D773"/>
      <c r="E773"/>
      <c r="F773"/>
    </row>
    <row r="774" spans="4:6" ht="15.75" customHeight="1" x14ac:dyDescent="0.2">
      <c r="D774"/>
      <c r="E774"/>
      <c r="F774"/>
    </row>
    <row r="775" spans="4:6" ht="15.75" customHeight="1" x14ac:dyDescent="0.2">
      <c r="D775"/>
      <c r="E775"/>
      <c r="F775"/>
    </row>
    <row r="776" spans="4:6" ht="15.75" customHeight="1" x14ac:dyDescent="0.2">
      <c r="D776"/>
      <c r="E776"/>
      <c r="F776"/>
    </row>
    <row r="777" spans="4:6" ht="15.75" customHeight="1" x14ac:dyDescent="0.2">
      <c r="D777"/>
      <c r="E777"/>
      <c r="F777"/>
    </row>
    <row r="778" spans="4:6" ht="15.75" customHeight="1" x14ac:dyDescent="0.2">
      <c r="D778"/>
      <c r="E778"/>
      <c r="F778"/>
    </row>
    <row r="779" spans="4:6" ht="15.75" customHeight="1" x14ac:dyDescent="0.2">
      <c r="D779"/>
      <c r="E779"/>
      <c r="F779"/>
    </row>
    <row r="780" spans="4:6" ht="15.75" customHeight="1" x14ac:dyDescent="0.2">
      <c r="D780"/>
      <c r="E780"/>
      <c r="F780"/>
    </row>
    <row r="781" spans="4:6" ht="15.75" customHeight="1" x14ac:dyDescent="0.2">
      <c r="D781"/>
      <c r="E781"/>
      <c r="F781"/>
    </row>
    <row r="782" spans="4:6" ht="15.75" customHeight="1" x14ac:dyDescent="0.2">
      <c r="D782"/>
      <c r="E782"/>
      <c r="F782"/>
    </row>
    <row r="783" spans="4:6" ht="15.75" customHeight="1" x14ac:dyDescent="0.2">
      <c r="D783"/>
      <c r="E783"/>
      <c r="F783"/>
    </row>
    <row r="784" spans="4:6" ht="15.75" customHeight="1" x14ac:dyDescent="0.2">
      <c r="D784"/>
      <c r="E784"/>
      <c r="F784"/>
    </row>
    <row r="785" spans="4:6" ht="15.75" customHeight="1" x14ac:dyDescent="0.2">
      <c r="D785"/>
      <c r="E785"/>
      <c r="F785"/>
    </row>
    <row r="786" spans="4:6" ht="15.75" customHeight="1" x14ac:dyDescent="0.2">
      <c r="D786"/>
      <c r="E786"/>
      <c r="F786"/>
    </row>
    <row r="787" spans="4:6" ht="15.75" customHeight="1" x14ac:dyDescent="0.2">
      <c r="D787"/>
      <c r="E787"/>
      <c r="F787"/>
    </row>
    <row r="788" spans="4:6" ht="15.75" customHeight="1" x14ac:dyDescent="0.2">
      <c r="D788"/>
      <c r="E788"/>
      <c r="F788"/>
    </row>
    <row r="789" spans="4:6" ht="15.75" customHeight="1" x14ac:dyDescent="0.2">
      <c r="D789"/>
      <c r="E789"/>
      <c r="F789"/>
    </row>
    <row r="790" spans="4:6" ht="15.75" customHeight="1" x14ac:dyDescent="0.2">
      <c r="D790"/>
      <c r="E790"/>
      <c r="F790"/>
    </row>
    <row r="791" spans="4:6" ht="15.75" customHeight="1" x14ac:dyDescent="0.2">
      <c r="D791"/>
      <c r="E791"/>
      <c r="F791"/>
    </row>
    <row r="792" spans="4:6" ht="15.75" customHeight="1" x14ac:dyDescent="0.2">
      <c r="D792"/>
      <c r="E792"/>
      <c r="F792"/>
    </row>
    <row r="793" spans="4:6" ht="15.75" customHeight="1" x14ac:dyDescent="0.2">
      <c r="D793"/>
      <c r="E793"/>
      <c r="F793"/>
    </row>
    <row r="794" spans="4:6" ht="15.75" customHeight="1" x14ac:dyDescent="0.2">
      <c r="D794"/>
      <c r="E794"/>
      <c r="F794"/>
    </row>
    <row r="795" spans="4:6" ht="15.75" customHeight="1" x14ac:dyDescent="0.2">
      <c r="D795"/>
      <c r="E795"/>
      <c r="F795"/>
    </row>
    <row r="796" spans="4:6" ht="15.75" customHeight="1" x14ac:dyDescent="0.2">
      <c r="D796"/>
      <c r="E796"/>
      <c r="F796"/>
    </row>
    <row r="797" spans="4:6" ht="15.75" customHeight="1" x14ac:dyDescent="0.2">
      <c r="D797"/>
      <c r="E797"/>
      <c r="F797"/>
    </row>
    <row r="798" spans="4:6" ht="15.75" customHeight="1" x14ac:dyDescent="0.2">
      <c r="D798"/>
      <c r="E798"/>
      <c r="F798"/>
    </row>
    <row r="799" spans="4:6" ht="15.75" customHeight="1" x14ac:dyDescent="0.2">
      <c r="D799"/>
      <c r="E799"/>
      <c r="F799"/>
    </row>
    <row r="800" spans="4:6" ht="15.75" customHeight="1" x14ac:dyDescent="0.2">
      <c r="D800"/>
      <c r="E800"/>
      <c r="F800"/>
    </row>
    <row r="801" spans="4:6" ht="15.75" customHeight="1" x14ac:dyDescent="0.2">
      <c r="D801"/>
      <c r="E801"/>
      <c r="F801"/>
    </row>
    <row r="802" spans="4:6" ht="15.75" customHeight="1" x14ac:dyDescent="0.2">
      <c r="D802"/>
      <c r="E802"/>
      <c r="F802"/>
    </row>
    <row r="803" spans="4:6" ht="15.75" customHeight="1" x14ac:dyDescent="0.2">
      <c r="D803"/>
      <c r="E803"/>
      <c r="F803"/>
    </row>
    <row r="804" spans="4:6" ht="15.75" customHeight="1" x14ac:dyDescent="0.2">
      <c r="D804"/>
      <c r="E804"/>
      <c r="F804"/>
    </row>
    <row r="805" spans="4:6" ht="15.75" customHeight="1" x14ac:dyDescent="0.2">
      <c r="D805"/>
      <c r="E805"/>
      <c r="F805"/>
    </row>
    <row r="806" spans="4:6" ht="15.75" customHeight="1" x14ac:dyDescent="0.2">
      <c r="D806"/>
      <c r="E806"/>
      <c r="F806"/>
    </row>
    <row r="807" spans="4:6" ht="15.75" customHeight="1" x14ac:dyDescent="0.2">
      <c r="D807"/>
      <c r="E807"/>
      <c r="F807"/>
    </row>
    <row r="808" spans="4:6" ht="15.75" customHeight="1" x14ac:dyDescent="0.2">
      <c r="D808"/>
      <c r="E808"/>
      <c r="F808"/>
    </row>
    <row r="809" spans="4:6" ht="15.75" customHeight="1" x14ac:dyDescent="0.2">
      <c r="D809"/>
      <c r="E809"/>
      <c r="F809"/>
    </row>
    <row r="810" spans="4:6" ht="15.75" customHeight="1" x14ac:dyDescent="0.2">
      <c r="D810"/>
      <c r="E810"/>
      <c r="F810"/>
    </row>
    <row r="811" spans="4:6" ht="15.75" customHeight="1" x14ac:dyDescent="0.2">
      <c r="D811"/>
      <c r="E811"/>
      <c r="F811"/>
    </row>
    <row r="812" spans="4:6" ht="15.75" customHeight="1" x14ac:dyDescent="0.2">
      <c r="D812"/>
      <c r="E812"/>
      <c r="F812"/>
    </row>
    <row r="813" spans="4:6" ht="15.75" customHeight="1" x14ac:dyDescent="0.2">
      <c r="D813"/>
      <c r="E813"/>
      <c r="F813"/>
    </row>
    <row r="814" spans="4:6" ht="15.75" customHeight="1" x14ac:dyDescent="0.2">
      <c r="D814"/>
      <c r="E814"/>
      <c r="F814"/>
    </row>
    <row r="815" spans="4:6" ht="15.75" customHeight="1" x14ac:dyDescent="0.2">
      <c r="D815"/>
      <c r="E815"/>
      <c r="F815"/>
    </row>
    <row r="816" spans="4:6" ht="15.75" customHeight="1" x14ac:dyDescent="0.2">
      <c r="D816"/>
      <c r="E816"/>
      <c r="F816"/>
    </row>
    <row r="817" spans="4:6" ht="15.75" customHeight="1" x14ac:dyDescent="0.2">
      <c r="D817"/>
      <c r="E817"/>
      <c r="F817"/>
    </row>
    <row r="818" spans="4:6" ht="15.75" customHeight="1" x14ac:dyDescent="0.2">
      <c r="D818"/>
      <c r="E818"/>
      <c r="F818"/>
    </row>
    <row r="819" spans="4:6" ht="15.75" customHeight="1" x14ac:dyDescent="0.2">
      <c r="D819"/>
      <c r="E819"/>
      <c r="F819"/>
    </row>
    <row r="820" spans="4:6" ht="15.75" customHeight="1" x14ac:dyDescent="0.2">
      <c r="D820"/>
      <c r="E820"/>
      <c r="F820"/>
    </row>
    <row r="821" spans="4:6" ht="15.75" customHeight="1" x14ac:dyDescent="0.2">
      <c r="D821"/>
      <c r="E821"/>
      <c r="F821"/>
    </row>
    <row r="822" spans="4:6" ht="15.75" customHeight="1" x14ac:dyDescent="0.2">
      <c r="D822"/>
      <c r="E822"/>
      <c r="F822"/>
    </row>
    <row r="823" spans="4:6" ht="15.75" customHeight="1" x14ac:dyDescent="0.2">
      <c r="D823"/>
      <c r="E823"/>
      <c r="F823"/>
    </row>
    <row r="824" spans="4:6" ht="15.75" customHeight="1" x14ac:dyDescent="0.2">
      <c r="D824"/>
      <c r="E824"/>
      <c r="F824"/>
    </row>
    <row r="825" spans="4:6" ht="15.75" customHeight="1" x14ac:dyDescent="0.2">
      <c r="D825"/>
      <c r="E825"/>
      <c r="F825"/>
    </row>
    <row r="826" spans="4:6" ht="15.75" customHeight="1" x14ac:dyDescent="0.2">
      <c r="D826"/>
      <c r="E826"/>
      <c r="F826"/>
    </row>
    <row r="827" spans="4:6" ht="15.75" customHeight="1" x14ac:dyDescent="0.2">
      <c r="D827"/>
      <c r="E827"/>
      <c r="F827"/>
    </row>
    <row r="828" spans="4:6" ht="15.75" customHeight="1" x14ac:dyDescent="0.2">
      <c r="D828"/>
      <c r="E828"/>
      <c r="F828"/>
    </row>
    <row r="829" spans="4:6" ht="15.75" customHeight="1" x14ac:dyDescent="0.2">
      <c r="D829"/>
      <c r="E829"/>
      <c r="F829"/>
    </row>
    <row r="830" spans="4:6" ht="15.75" customHeight="1" x14ac:dyDescent="0.2">
      <c r="D830"/>
      <c r="E830"/>
      <c r="F830"/>
    </row>
    <row r="831" spans="4:6" ht="15.75" customHeight="1" x14ac:dyDescent="0.2">
      <c r="D831"/>
      <c r="E831"/>
      <c r="F831"/>
    </row>
    <row r="832" spans="4:6" ht="15.75" customHeight="1" x14ac:dyDescent="0.2">
      <c r="D832"/>
      <c r="E832"/>
      <c r="F832"/>
    </row>
    <row r="833" spans="4:6" ht="15.75" customHeight="1" x14ac:dyDescent="0.2">
      <c r="D833"/>
      <c r="E833"/>
      <c r="F833"/>
    </row>
    <row r="834" spans="4:6" ht="15.75" customHeight="1" x14ac:dyDescent="0.2">
      <c r="D834"/>
      <c r="E834"/>
      <c r="F834"/>
    </row>
    <row r="835" spans="4:6" ht="15.75" customHeight="1" x14ac:dyDescent="0.2">
      <c r="D835"/>
      <c r="E835"/>
      <c r="F835"/>
    </row>
    <row r="836" spans="4:6" ht="15.75" customHeight="1" x14ac:dyDescent="0.2">
      <c r="D836"/>
      <c r="E836"/>
      <c r="F836"/>
    </row>
    <row r="837" spans="4:6" ht="15.75" customHeight="1" x14ac:dyDescent="0.2">
      <c r="D837"/>
      <c r="E837"/>
      <c r="F837"/>
    </row>
    <row r="838" spans="4:6" ht="15.75" customHeight="1" x14ac:dyDescent="0.2">
      <c r="D838"/>
      <c r="E838"/>
      <c r="F838"/>
    </row>
    <row r="839" spans="4:6" ht="15.75" customHeight="1" x14ac:dyDescent="0.2">
      <c r="D839"/>
      <c r="E839"/>
      <c r="F839"/>
    </row>
    <row r="840" spans="4:6" ht="15.75" customHeight="1" x14ac:dyDescent="0.2">
      <c r="D840"/>
      <c r="E840"/>
      <c r="F840"/>
    </row>
    <row r="841" spans="4:6" ht="15.75" customHeight="1" x14ac:dyDescent="0.2">
      <c r="D841"/>
      <c r="E841"/>
      <c r="F841"/>
    </row>
    <row r="842" spans="4:6" ht="15.75" customHeight="1" x14ac:dyDescent="0.2">
      <c r="D842"/>
      <c r="E842"/>
      <c r="F842"/>
    </row>
    <row r="843" spans="4:6" ht="15.75" customHeight="1" x14ac:dyDescent="0.2">
      <c r="D843"/>
      <c r="E843"/>
      <c r="F843"/>
    </row>
    <row r="844" spans="4:6" ht="15.75" customHeight="1" x14ac:dyDescent="0.2">
      <c r="D844"/>
      <c r="E844"/>
      <c r="F844"/>
    </row>
    <row r="845" spans="4:6" ht="15.75" customHeight="1" x14ac:dyDescent="0.2">
      <c r="D845"/>
      <c r="E845"/>
      <c r="F845"/>
    </row>
    <row r="846" spans="4:6" ht="15.75" customHeight="1" x14ac:dyDescent="0.2">
      <c r="D846"/>
      <c r="E846"/>
      <c r="F846"/>
    </row>
    <row r="847" spans="4:6" ht="15.75" customHeight="1" x14ac:dyDescent="0.2">
      <c r="D847"/>
      <c r="E847"/>
      <c r="F847"/>
    </row>
    <row r="848" spans="4:6" ht="15.75" customHeight="1" x14ac:dyDescent="0.2">
      <c r="D848"/>
      <c r="E848"/>
      <c r="F848"/>
    </row>
    <row r="849" spans="4:6" ht="15.75" customHeight="1" x14ac:dyDescent="0.2">
      <c r="D849"/>
      <c r="E849"/>
      <c r="F849"/>
    </row>
    <row r="850" spans="4:6" ht="15.75" customHeight="1" x14ac:dyDescent="0.2">
      <c r="D850"/>
      <c r="E850"/>
      <c r="F850"/>
    </row>
    <row r="851" spans="4:6" ht="15.75" customHeight="1" x14ac:dyDescent="0.2">
      <c r="D851"/>
      <c r="E851"/>
      <c r="F851"/>
    </row>
    <row r="852" spans="4:6" ht="15.75" customHeight="1" x14ac:dyDescent="0.2">
      <c r="D852"/>
      <c r="E852"/>
      <c r="F852"/>
    </row>
    <row r="853" spans="4:6" ht="15.75" customHeight="1" x14ac:dyDescent="0.2">
      <c r="D853"/>
      <c r="E853"/>
      <c r="F853"/>
    </row>
    <row r="854" spans="4:6" ht="15.75" customHeight="1" x14ac:dyDescent="0.2">
      <c r="D854"/>
      <c r="E854"/>
      <c r="F854"/>
    </row>
    <row r="855" spans="4:6" ht="15.75" customHeight="1" x14ac:dyDescent="0.2">
      <c r="D855"/>
      <c r="E855"/>
      <c r="F855"/>
    </row>
    <row r="856" spans="4:6" ht="15.75" customHeight="1" x14ac:dyDescent="0.2">
      <c r="D856"/>
      <c r="E856"/>
      <c r="F856"/>
    </row>
    <row r="857" spans="4:6" ht="15.75" customHeight="1" x14ac:dyDescent="0.2">
      <c r="D857"/>
      <c r="E857"/>
      <c r="F857"/>
    </row>
    <row r="858" spans="4:6" ht="15.75" customHeight="1" x14ac:dyDescent="0.2">
      <c r="D858"/>
      <c r="E858"/>
      <c r="F858"/>
    </row>
    <row r="859" spans="4:6" ht="15.75" customHeight="1" x14ac:dyDescent="0.2">
      <c r="D859"/>
      <c r="E859"/>
      <c r="F859"/>
    </row>
    <row r="860" spans="4:6" ht="15.75" customHeight="1" x14ac:dyDescent="0.2">
      <c r="D860"/>
      <c r="E860"/>
      <c r="F860"/>
    </row>
    <row r="861" spans="4:6" ht="15.75" customHeight="1" x14ac:dyDescent="0.2">
      <c r="D861"/>
      <c r="E861"/>
      <c r="F861"/>
    </row>
    <row r="862" spans="4:6" ht="15.75" customHeight="1" x14ac:dyDescent="0.2">
      <c r="D862"/>
      <c r="E862"/>
      <c r="F862"/>
    </row>
    <row r="863" spans="4:6" ht="15.75" customHeight="1" x14ac:dyDescent="0.2">
      <c r="D863"/>
      <c r="E863"/>
      <c r="F863"/>
    </row>
    <row r="864" spans="4:6" ht="15.75" customHeight="1" x14ac:dyDescent="0.2">
      <c r="D864"/>
      <c r="E864"/>
      <c r="F864"/>
    </row>
    <row r="865" spans="4:6" ht="15.75" customHeight="1" x14ac:dyDescent="0.2">
      <c r="D865"/>
      <c r="E865"/>
      <c r="F865"/>
    </row>
    <row r="866" spans="4:6" ht="15.75" customHeight="1" x14ac:dyDescent="0.2">
      <c r="D866"/>
      <c r="E866"/>
      <c r="F866"/>
    </row>
    <row r="867" spans="4:6" ht="15.75" customHeight="1" x14ac:dyDescent="0.2">
      <c r="D867"/>
      <c r="E867"/>
      <c r="F867"/>
    </row>
    <row r="868" spans="4:6" ht="15.75" customHeight="1" x14ac:dyDescent="0.2">
      <c r="D868"/>
      <c r="E868"/>
      <c r="F868"/>
    </row>
    <row r="869" spans="4:6" ht="15.75" customHeight="1" x14ac:dyDescent="0.2">
      <c r="D869"/>
      <c r="E869"/>
      <c r="F869"/>
    </row>
    <row r="870" spans="4:6" ht="15.75" customHeight="1" x14ac:dyDescent="0.2">
      <c r="D870"/>
      <c r="E870"/>
      <c r="F870"/>
    </row>
    <row r="871" spans="4:6" ht="15.75" customHeight="1" x14ac:dyDescent="0.2">
      <c r="D871"/>
      <c r="E871"/>
      <c r="F871"/>
    </row>
    <row r="872" spans="4:6" ht="15.75" customHeight="1" x14ac:dyDescent="0.2">
      <c r="D872"/>
      <c r="E872"/>
      <c r="F872"/>
    </row>
    <row r="873" spans="4:6" ht="15.75" customHeight="1" x14ac:dyDescent="0.2">
      <c r="D873"/>
      <c r="E873"/>
      <c r="F873"/>
    </row>
    <row r="874" spans="4:6" ht="15.75" customHeight="1" x14ac:dyDescent="0.2">
      <c r="D874"/>
      <c r="E874"/>
      <c r="F874"/>
    </row>
    <row r="875" spans="4:6" ht="15.75" customHeight="1" x14ac:dyDescent="0.2">
      <c r="D875"/>
      <c r="E875"/>
      <c r="F875"/>
    </row>
    <row r="876" spans="4:6" ht="15.75" customHeight="1" x14ac:dyDescent="0.2">
      <c r="D876"/>
      <c r="E876"/>
      <c r="F876"/>
    </row>
    <row r="877" spans="4:6" ht="15.75" customHeight="1" x14ac:dyDescent="0.2">
      <c r="D877"/>
      <c r="E877"/>
      <c r="F877"/>
    </row>
    <row r="878" spans="4:6" ht="15.75" customHeight="1" x14ac:dyDescent="0.2">
      <c r="D878"/>
      <c r="E878"/>
      <c r="F878"/>
    </row>
    <row r="879" spans="4:6" ht="15.75" customHeight="1" x14ac:dyDescent="0.2">
      <c r="D879"/>
      <c r="E879"/>
      <c r="F879"/>
    </row>
    <row r="880" spans="4:6" ht="15.75" customHeight="1" x14ac:dyDescent="0.2">
      <c r="D880"/>
      <c r="E880"/>
      <c r="F880"/>
    </row>
    <row r="881" spans="4:6" ht="15.75" customHeight="1" x14ac:dyDescent="0.2">
      <c r="D881"/>
      <c r="E881"/>
      <c r="F881"/>
    </row>
    <row r="882" spans="4:6" ht="15.75" customHeight="1" x14ac:dyDescent="0.2">
      <c r="D882"/>
      <c r="E882"/>
      <c r="F882"/>
    </row>
    <row r="883" spans="4:6" ht="15.75" customHeight="1" x14ac:dyDescent="0.2">
      <c r="D883"/>
      <c r="E883"/>
      <c r="F883"/>
    </row>
    <row r="884" spans="4:6" ht="15.75" customHeight="1" x14ac:dyDescent="0.2">
      <c r="D884"/>
      <c r="E884"/>
      <c r="F884"/>
    </row>
    <row r="885" spans="4:6" ht="15.75" customHeight="1" x14ac:dyDescent="0.2">
      <c r="D885"/>
      <c r="E885"/>
      <c r="F885"/>
    </row>
    <row r="886" spans="4:6" ht="15.75" customHeight="1" x14ac:dyDescent="0.2">
      <c r="D886"/>
      <c r="E886"/>
      <c r="F886"/>
    </row>
    <row r="887" spans="4:6" ht="15.75" customHeight="1" x14ac:dyDescent="0.2">
      <c r="D887"/>
      <c r="E887"/>
      <c r="F887"/>
    </row>
    <row r="888" spans="4:6" ht="15.75" customHeight="1" x14ac:dyDescent="0.2">
      <c r="D888"/>
      <c r="E888"/>
      <c r="F888"/>
    </row>
    <row r="889" spans="4:6" ht="15.75" customHeight="1" x14ac:dyDescent="0.2">
      <c r="D889"/>
      <c r="E889"/>
      <c r="F889"/>
    </row>
    <row r="890" spans="4:6" ht="15.75" customHeight="1" x14ac:dyDescent="0.2">
      <c r="D890"/>
      <c r="E890"/>
      <c r="F890"/>
    </row>
    <row r="891" spans="4:6" ht="15.75" customHeight="1" x14ac:dyDescent="0.2">
      <c r="D891"/>
      <c r="E891"/>
      <c r="F891"/>
    </row>
    <row r="892" spans="4:6" ht="15.75" customHeight="1" x14ac:dyDescent="0.2">
      <c r="D892"/>
      <c r="E892"/>
      <c r="F892"/>
    </row>
    <row r="893" spans="4:6" ht="15.75" customHeight="1" x14ac:dyDescent="0.2">
      <c r="D893"/>
      <c r="E893"/>
      <c r="F893"/>
    </row>
    <row r="894" spans="4:6" ht="15.75" customHeight="1" x14ac:dyDescent="0.2">
      <c r="D894"/>
      <c r="E894"/>
      <c r="F894"/>
    </row>
    <row r="895" spans="4:6" ht="15.75" customHeight="1" x14ac:dyDescent="0.2">
      <c r="D895"/>
      <c r="E895"/>
      <c r="F895"/>
    </row>
    <row r="896" spans="4:6" ht="15.75" customHeight="1" x14ac:dyDescent="0.2">
      <c r="D896"/>
      <c r="E896"/>
      <c r="F896"/>
    </row>
    <row r="897" spans="4:6" ht="15.75" customHeight="1" x14ac:dyDescent="0.2">
      <c r="D897"/>
      <c r="E897"/>
      <c r="F897"/>
    </row>
    <row r="898" spans="4:6" ht="15.75" customHeight="1" x14ac:dyDescent="0.2">
      <c r="D898"/>
      <c r="E898"/>
      <c r="F898"/>
    </row>
    <row r="899" spans="4:6" ht="15.75" customHeight="1" x14ac:dyDescent="0.2">
      <c r="D899"/>
      <c r="E899"/>
      <c r="F899"/>
    </row>
    <row r="900" spans="4:6" ht="15.75" customHeight="1" x14ac:dyDescent="0.2">
      <c r="D900"/>
      <c r="E900"/>
      <c r="F900"/>
    </row>
    <row r="901" spans="4:6" ht="15.75" customHeight="1" x14ac:dyDescent="0.2">
      <c r="D901"/>
      <c r="E901"/>
      <c r="F901"/>
    </row>
    <row r="902" spans="4:6" ht="15.75" customHeight="1" x14ac:dyDescent="0.2">
      <c r="D902"/>
      <c r="E902"/>
      <c r="F902"/>
    </row>
    <row r="903" spans="4:6" ht="15.75" customHeight="1" x14ac:dyDescent="0.2">
      <c r="D903"/>
      <c r="E903"/>
      <c r="F903"/>
    </row>
    <row r="904" spans="4:6" ht="15.75" customHeight="1" x14ac:dyDescent="0.2">
      <c r="D904"/>
      <c r="E904"/>
      <c r="F904"/>
    </row>
    <row r="905" spans="4:6" ht="15.75" customHeight="1" x14ac:dyDescent="0.2">
      <c r="D905"/>
      <c r="E905"/>
      <c r="F905"/>
    </row>
    <row r="906" spans="4:6" ht="15.75" customHeight="1" x14ac:dyDescent="0.2">
      <c r="D906"/>
      <c r="E906"/>
      <c r="F906"/>
    </row>
    <row r="907" spans="4:6" ht="15.75" customHeight="1" x14ac:dyDescent="0.2">
      <c r="D907"/>
      <c r="E907"/>
      <c r="F907"/>
    </row>
    <row r="908" spans="4:6" ht="15.75" customHeight="1" x14ac:dyDescent="0.2">
      <c r="D908"/>
      <c r="E908"/>
      <c r="F908"/>
    </row>
    <row r="909" spans="4:6" ht="15.75" customHeight="1" x14ac:dyDescent="0.2">
      <c r="D909"/>
      <c r="E909"/>
      <c r="F909"/>
    </row>
    <row r="910" spans="4:6" ht="15.75" customHeight="1" x14ac:dyDescent="0.2">
      <c r="D910"/>
      <c r="E910"/>
      <c r="F910"/>
    </row>
    <row r="911" spans="4:6" ht="15.75" customHeight="1" x14ac:dyDescent="0.2">
      <c r="D911"/>
      <c r="E911"/>
      <c r="F911"/>
    </row>
    <row r="912" spans="4:6" ht="15.75" customHeight="1" x14ac:dyDescent="0.2">
      <c r="D912"/>
      <c r="E912"/>
      <c r="F912"/>
    </row>
    <row r="913" spans="4:6" ht="15.75" customHeight="1" x14ac:dyDescent="0.2">
      <c r="D913"/>
      <c r="E913"/>
      <c r="F913"/>
    </row>
    <row r="914" spans="4:6" ht="15.75" customHeight="1" x14ac:dyDescent="0.2">
      <c r="D914"/>
      <c r="E914"/>
      <c r="F914"/>
    </row>
    <row r="915" spans="4:6" ht="15.75" customHeight="1" x14ac:dyDescent="0.2">
      <c r="D915"/>
      <c r="E915"/>
      <c r="F915"/>
    </row>
    <row r="916" spans="4:6" ht="15.75" customHeight="1" x14ac:dyDescent="0.2">
      <c r="D916"/>
      <c r="E916"/>
      <c r="F916"/>
    </row>
    <row r="917" spans="4:6" ht="15.75" customHeight="1" x14ac:dyDescent="0.2">
      <c r="D917"/>
      <c r="E917"/>
      <c r="F917"/>
    </row>
    <row r="918" spans="4:6" ht="15.75" customHeight="1" x14ac:dyDescent="0.2">
      <c r="D918"/>
      <c r="E918"/>
      <c r="F918"/>
    </row>
    <row r="919" spans="4:6" ht="15.75" customHeight="1" x14ac:dyDescent="0.2">
      <c r="D919"/>
      <c r="E919"/>
      <c r="F919"/>
    </row>
    <row r="920" spans="4:6" ht="15.75" customHeight="1" x14ac:dyDescent="0.2">
      <c r="D920"/>
      <c r="E920"/>
      <c r="F920"/>
    </row>
    <row r="921" spans="4:6" ht="15.75" customHeight="1" x14ac:dyDescent="0.2">
      <c r="D921"/>
      <c r="E921"/>
      <c r="F921"/>
    </row>
    <row r="922" spans="4:6" ht="15.75" customHeight="1" x14ac:dyDescent="0.2">
      <c r="D922"/>
      <c r="E922"/>
      <c r="F922"/>
    </row>
    <row r="923" spans="4:6" ht="15.75" customHeight="1" x14ac:dyDescent="0.2">
      <c r="D923"/>
      <c r="E923"/>
      <c r="F923"/>
    </row>
    <row r="924" spans="4:6" ht="15.75" customHeight="1" x14ac:dyDescent="0.2">
      <c r="D924"/>
      <c r="E924"/>
      <c r="F924"/>
    </row>
    <row r="925" spans="4:6" ht="15.75" customHeight="1" x14ac:dyDescent="0.2">
      <c r="D925"/>
      <c r="E925"/>
      <c r="F925"/>
    </row>
    <row r="926" spans="4:6" ht="15.75" customHeight="1" x14ac:dyDescent="0.2">
      <c r="D926"/>
      <c r="E926"/>
      <c r="F926"/>
    </row>
    <row r="927" spans="4:6" ht="15.75" customHeight="1" x14ac:dyDescent="0.2">
      <c r="D927"/>
      <c r="E927"/>
      <c r="F927"/>
    </row>
    <row r="928" spans="4:6" ht="15.75" customHeight="1" x14ac:dyDescent="0.2">
      <c r="D928"/>
      <c r="E928"/>
      <c r="F928"/>
    </row>
    <row r="929" spans="4:6" ht="15.75" customHeight="1" x14ac:dyDescent="0.2">
      <c r="D929"/>
      <c r="E929"/>
      <c r="F929"/>
    </row>
    <row r="930" spans="4:6" ht="15.75" customHeight="1" x14ac:dyDescent="0.2">
      <c r="D930"/>
      <c r="E930"/>
      <c r="F930"/>
    </row>
    <row r="931" spans="4:6" ht="15.75" customHeight="1" x14ac:dyDescent="0.2">
      <c r="D931"/>
      <c r="E931"/>
      <c r="F931"/>
    </row>
    <row r="932" spans="4:6" ht="15.75" customHeight="1" x14ac:dyDescent="0.2">
      <c r="D932"/>
      <c r="E932"/>
      <c r="F932"/>
    </row>
    <row r="933" spans="4:6" ht="15.75" customHeight="1" x14ac:dyDescent="0.2">
      <c r="D933"/>
      <c r="E933"/>
      <c r="F933"/>
    </row>
    <row r="934" spans="4:6" ht="15.75" customHeight="1" x14ac:dyDescent="0.2">
      <c r="D934"/>
      <c r="E934"/>
      <c r="F934"/>
    </row>
    <row r="935" spans="4:6" ht="15.75" customHeight="1" x14ac:dyDescent="0.2">
      <c r="D935"/>
      <c r="E935"/>
      <c r="F935"/>
    </row>
    <row r="936" spans="4:6" ht="15.75" customHeight="1" x14ac:dyDescent="0.2">
      <c r="D936"/>
      <c r="E936"/>
      <c r="F936"/>
    </row>
    <row r="937" spans="4:6" ht="15.75" customHeight="1" x14ac:dyDescent="0.2">
      <c r="D937"/>
      <c r="E937"/>
      <c r="F937"/>
    </row>
    <row r="938" spans="4:6" ht="15.75" customHeight="1" x14ac:dyDescent="0.2">
      <c r="D938"/>
      <c r="E938"/>
      <c r="F938"/>
    </row>
    <row r="939" spans="4:6" ht="15.75" customHeight="1" x14ac:dyDescent="0.2">
      <c r="D939"/>
      <c r="E939"/>
      <c r="F939"/>
    </row>
    <row r="940" spans="4:6" ht="15.75" customHeight="1" x14ac:dyDescent="0.2">
      <c r="D940"/>
      <c r="E940"/>
      <c r="F940"/>
    </row>
    <row r="941" spans="4:6" ht="15.75" customHeight="1" x14ac:dyDescent="0.2">
      <c r="D941"/>
      <c r="E941"/>
      <c r="F941"/>
    </row>
    <row r="942" spans="4:6" ht="15.75" customHeight="1" x14ac:dyDescent="0.2">
      <c r="D942"/>
      <c r="E942"/>
      <c r="F942"/>
    </row>
    <row r="943" spans="4:6" ht="15.75" customHeight="1" x14ac:dyDescent="0.2">
      <c r="D943"/>
      <c r="E943"/>
      <c r="F943"/>
    </row>
    <row r="944" spans="4:6" ht="15.75" customHeight="1" x14ac:dyDescent="0.2">
      <c r="D944"/>
      <c r="E944"/>
      <c r="F944"/>
    </row>
    <row r="945" spans="4:6" ht="15.75" customHeight="1" x14ac:dyDescent="0.2">
      <c r="D945"/>
      <c r="E945"/>
      <c r="F945"/>
    </row>
    <row r="946" spans="4:6" ht="15.75" customHeight="1" x14ac:dyDescent="0.2">
      <c r="D946"/>
      <c r="E946"/>
      <c r="F946"/>
    </row>
    <row r="947" spans="4:6" ht="15.75" customHeight="1" x14ac:dyDescent="0.2">
      <c r="D947"/>
      <c r="E947"/>
      <c r="F947"/>
    </row>
    <row r="948" spans="4:6" ht="15.75" customHeight="1" x14ac:dyDescent="0.2">
      <c r="D948"/>
      <c r="E948"/>
      <c r="F948"/>
    </row>
    <row r="949" spans="4:6" ht="15.75" customHeight="1" x14ac:dyDescent="0.2">
      <c r="D949"/>
      <c r="E949"/>
      <c r="F949"/>
    </row>
    <row r="950" spans="4:6" ht="15.75" customHeight="1" x14ac:dyDescent="0.2">
      <c r="D950"/>
      <c r="E950"/>
      <c r="F950"/>
    </row>
    <row r="951" spans="4:6" ht="15.75" customHeight="1" x14ac:dyDescent="0.2">
      <c r="D951"/>
      <c r="E951"/>
      <c r="F951"/>
    </row>
    <row r="952" spans="4:6" ht="15.75" customHeight="1" x14ac:dyDescent="0.2">
      <c r="D952"/>
      <c r="E952"/>
      <c r="F952"/>
    </row>
    <row r="953" spans="4:6" ht="15.75" customHeight="1" x14ac:dyDescent="0.2">
      <c r="D953"/>
      <c r="E953"/>
      <c r="F953"/>
    </row>
    <row r="954" spans="4:6" ht="15.75" customHeight="1" x14ac:dyDescent="0.2">
      <c r="D954"/>
      <c r="E954"/>
      <c r="F954"/>
    </row>
    <row r="955" spans="4:6" ht="15.75" customHeight="1" x14ac:dyDescent="0.2">
      <c r="D955"/>
      <c r="E955"/>
      <c r="F955"/>
    </row>
    <row r="956" spans="4:6" ht="15.75" customHeight="1" x14ac:dyDescent="0.2">
      <c r="D956"/>
      <c r="E956"/>
      <c r="F956"/>
    </row>
    <row r="957" spans="4:6" ht="15.75" customHeight="1" x14ac:dyDescent="0.2">
      <c r="D957"/>
      <c r="E957"/>
      <c r="F957"/>
    </row>
    <row r="958" spans="4:6" ht="15.75" customHeight="1" x14ac:dyDescent="0.2">
      <c r="D958"/>
      <c r="E958"/>
      <c r="F958"/>
    </row>
    <row r="959" spans="4:6" ht="15.75" customHeight="1" x14ac:dyDescent="0.2">
      <c r="D959"/>
      <c r="E959"/>
      <c r="F959"/>
    </row>
    <row r="960" spans="4:6" ht="15.75" customHeight="1" x14ac:dyDescent="0.2">
      <c r="D960"/>
      <c r="E960"/>
      <c r="F960"/>
    </row>
    <row r="961" spans="4:6" ht="15.75" customHeight="1" x14ac:dyDescent="0.2">
      <c r="D961"/>
      <c r="E961"/>
      <c r="F961"/>
    </row>
    <row r="962" spans="4:6" ht="15.75" customHeight="1" x14ac:dyDescent="0.2">
      <c r="D962"/>
      <c r="E962"/>
      <c r="F962"/>
    </row>
    <row r="963" spans="4:6" ht="15.75" customHeight="1" x14ac:dyDescent="0.2">
      <c r="D963"/>
      <c r="E963"/>
      <c r="F963"/>
    </row>
    <row r="964" spans="4:6" ht="15.75" customHeight="1" x14ac:dyDescent="0.2">
      <c r="D964"/>
      <c r="E964"/>
      <c r="F964"/>
    </row>
    <row r="965" spans="4:6" ht="15.75" customHeight="1" x14ac:dyDescent="0.2">
      <c r="D965"/>
      <c r="E965"/>
      <c r="F965"/>
    </row>
    <row r="966" spans="4:6" ht="15.75" customHeight="1" x14ac:dyDescent="0.2">
      <c r="D966"/>
      <c r="E966"/>
      <c r="F966"/>
    </row>
    <row r="967" spans="4:6" ht="15.75" customHeight="1" x14ac:dyDescent="0.2">
      <c r="D967"/>
      <c r="E967"/>
      <c r="F967"/>
    </row>
    <row r="968" spans="4:6" ht="15.75" customHeight="1" x14ac:dyDescent="0.2">
      <c r="D968"/>
      <c r="E968"/>
      <c r="F968"/>
    </row>
    <row r="969" spans="4:6" ht="15.75" customHeight="1" x14ac:dyDescent="0.2">
      <c r="D969"/>
      <c r="E969"/>
      <c r="F969"/>
    </row>
    <row r="970" spans="4:6" ht="15.75" customHeight="1" x14ac:dyDescent="0.2">
      <c r="D970"/>
      <c r="E970"/>
      <c r="F970"/>
    </row>
    <row r="971" spans="4:6" ht="15.75" customHeight="1" x14ac:dyDescent="0.2">
      <c r="D971"/>
      <c r="E971"/>
      <c r="F971"/>
    </row>
    <row r="972" spans="4:6" ht="15.75" customHeight="1" x14ac:dyDescent="0.2">
      <c r="D972"/>
      <c r="E972"/>
      <c r="F972"/>
    </row>
    <row r="973" spans="4:6" ht="15.75" customHeight="1" x14ac:dyDescent="0.2">
      <c r="D973"/>
      <c r="E973"/>
      <c r="F973"/>
    </row>
    <row r="974" spans="4:6" ht="15.75" customHeight="1" x14ac:dyDescent="0.2">
      <c r="D974"/>
      <c r="E974"/>
      <c r="F974"/>
    </row>
    <row r="975" spans="4:6" ht="15.75" customHeight="1" x14ac:dyDescent="0.2">
      <c r="D975"/>
      <c r="E975"/>
      <c r="F975"/>
    </row>
    <row r="976" spans="4:6" ht="15.75" customHeight="1" x14ac:dyDescent="0.2">
      <c r="D976"/>
      <c r="E976"/>
      <c r="F976"/>
    </row>
    <row r="977" spans="4:6" ht="15.75" customHeight="1" x14ac:dyDescent="0.2">
      <c r="D977"/>
      <c r="E977"/>
      <c r="F977"/>
    </row>
    <row r="978" spans="4:6" ht="15.75" customHeight="1" x14ac:dyDescent="0.2">
      <c r="D978"/>
      <c r="E978"/>
      <c r="F978"/>
    </row>
    <row r="979" spans="4:6" ht="15.75" customHeight="1" x14ac:dyDescent="0.2">
      <c r="D979"/>
      <c r="E979"/>
      <c r="F979"/>
    </row>
    <row r="980" spans="4:6" ht="15.75" customHeight="1" x14ac:dyDescent="0.2">
      <c r="D980"/>
      <c r="E980"/>
      <c r="F980"/>
    </row>
    <row r="981" spans="4:6" ht="15.75" customHeight="1" x14ac:dyDescent="0.2">
      <c r="D981"/>
      <c r="E981"/>
      <c r="F981"/>
    </row>
    <row r="982" spans="4:6" ht="15.75" customHeight="1" x14ac:dyDescent="0.2">
      <c r="D982"/>
      <c r="E982"/>
      <c r="F982"/>
    </row>
    <row r="983" spans="4:6" ht="15.75" customHeight="1" x14ac:dyDescent="0.2">
      <c r="D983"/>
      <c r="E983"/>
      <c r="F983"/>
    </row>
    <row r="984" spans="4:6" ht="15.75" customHeight="1" x14ac:dyDescent="0.2">
      <c r="D984"/>
      <c r="E984"/>
      <c r="F984"/>
    </row>
    <row r="985" spans="4:6" ht="15.75" customHeight="1" x14ac:dyDescent="0.2">
      <c r="D985"/>
      <c r="E985"/>
      <c r="F985"/>
    </row>
    <row r="986" spans="4:6" ht="15.75" customHeight="1" x14ac:dyDescent="0.2">
      <c r="D986"/>
      <c r="E986"/>
      <c r="F986"/>
    </row>
    <row r="987" spans="4:6" ht="15.75" customHeight="1" x14ac:dyDescent="0.2">
      <c r="D987"/>
      <c r="E987"/>
      <c r="F987"/>
    </row>
    <row r="988" spans="4:6" ht="15.75" customHeight="1" x14ac:dyDescent="0.2">
      <c r="D988"/>
      <c r="E988"/>
      <c r="F988"/>
    </row>
    <row r="989" spans="4:6" ht="15.75" customHeight="1" x14ac:dyDescent="0.2">
      <c r="D989"/>
      <c r="E989"/>
      <c r="F989"/>
    </row>
    <row r="990" spans="4:6" ht="15.75" customHeight="1" x14ac:dyDescent="0.2">
      <c r="D990"/>
      <c r="E990"/>
      <c r="F990"/>
    </row>
    <row r="991" spans="4:6" ht="15.75" customHeight="1" x14ac:dyDescent="0.2">
      <c r="D991"/>
      <c r="E991"/>
      <c r="F991"/>
    </row>
    <row r="992" spans="4:6" ht="15.75" customHeight="1" x14ac:dyDescent="0.2">
      <c r="D992"/>
      <c r="E992"/>
      <c r="F992"/>
    </row>
    <row r="993" spans="4:6" ht="15.75" customHeight="1" x14ac:dyDescent="0.2">
      <c r="D993"/>
      <c r="E993"/>
      <c r="F993"/>
    </row>
    <row r="994" spans="4:6" ht="15.75" customHeight="1" x14ac:dyDescent="0.2">
      <c r="D994"/>
      <c r="E994"/>
      <c r="F994"/>
    </row>
    <row r="995" spans="4:6" ht="15.75" customHeight="1" x14ac:dyDescent="0.2">
      <c r="D995"/>
      <c r="E995"/>
      <c r="F995"/>
    </row>
    <row r="996" spans="4:6" ht="15.75" customHeight="1" x14ac:dyDescent="0.2">
      <c r="D996"/>
      <c r="E996"/>
      <c r="F996"/>
    </row>
    <row r="997" spans="4:6" ht="15.75" customHeight="1" x14ac:dyDescent="0.2">
      <c r="D997"/>
      <c r="E997"/>
      <c r="F997"/>
    </row>
    <row r="998" spans="4:6" ht="15.75" customHeight="1" x14ac:dyDescent="0.2">
      <c r="D998"/>
      <c r="E998"/>
      <c r="F998"/>
    </row>
    <row r="999" spans="4:6" ht="15.75" customHeight="1" x14ac:dyDescent="0.2">
      <c r="D999"/>
      <c r="E999"/>
      <c r="F999"/>
    </row>
    <row r="1000" spans="4:6" ht="15.75" customHeight="1" x14ac:dyDescent="0.2">
      <c r="D1000"/>
      <c r="E1000"/>
      <c r="F1000"/>
    </row>
    <row r="1001" spans="4:6" ht="15.75" customHeight="1" x14ac:dyDescent="0.2">
      <c r="D1001"/>
      <c r="E1001"/>
      <c r="F1001"/>
    </row>
    <row r="1002" spans="4:6" ht="15.75" customHeight="1" x14ac:dyDescent="0.2">
      <c r="D1002"/>
      <c r="E1002"/>
      <c r="F1002"/>
    </row>
    <row r="1003" spans="4:6" ht="15.75" customHeight="1" x14ac:dyDescent="0.2">
      <c r="D1003"/>
      <c r="E1003"/>
      <c r="F1003"/>
    </row>
    <row r="1004" spans="4:6" ht="15.75" customHeight="1" x14ac:dyDescent="0.2">
      <c r="D1004"/>
      <c r="E1004"/>
      <c r="F1004"/>
    </row>
    <row r="1005" spans="4:6" ht="15.75" customHeight="1" x14ac:dyDescent="0.2">
      <c r="D1005"/>
      <c r="E1005"/>
      <c r="F1005"/>
    </row>
    <row r="1006" spans="4:6" ht="15.75" customHeight="1" x14ac:dyDescent="0.2">
      <c r="D1006"/>
      <c r="E1006"/>
      <c r="F1006"/>
    </row>
    <row r="1007" spans="4:6" ht="15.75" customHeight="1" x14ac:dyDescent="0.2">
      <c r="D1007"/>
      <c r="E1007"/>
      <c r="F1007"/>
    </row>
    <row r="1008" spans="4:6" ht="15.75" customHeight="1" x14ac:dyDescent="0.2">
      <c r="D1008"/>
      <c r="E1008"/>
      <c r="F1008"/>
    </row>
    <row r="1009" spans="4:6" ht="15.75" customHeight="1" x14ac:dyDescent="0.2">
      <c r="D1009"/>
      <c r="E1009"/>
      <c r="F1009"/>
    </row>
    <row r="1010" spans="4:6" ht="15.75" customHeight="1" x14ac:dyDescent="0.2">
      <c r="D1010"/>
      <c r="E1010"/>
      <c r="F1010"/>
    </row>
    <row r="1011" spans="4:6" ht="15.75" customHeight="1" x14ac:dyDescent="0.2">
      <c r="D1011"/>
      <c r="E1011"/>
      <c r="F1011"/>
    </row>
    <row r="1012" spans="4:6" ht="15.75" customHeight="1" x14ac:dyDescent="0.2">
      <c r="D1012"/>
      <c r="E1012"/>
      <c r="F1012"/>
    </row>
    <row r="1013" spans="4:6" ht="15.75" customHeight="1" x14ac:dyDescent="0.2">
      <c r="D1013"/>
      <c r="E1013"/>
      <c r="F1013"/>
    </row>
    <row r="1014" spans="4:6" ht="15.75" customHeight="1" x14ac:dyDescent="0.2">
      <c r="D1014"/>
      <c r="E1014"/>
      <c r="F1014"/>
    </row>
    <row r="1015" spans="4:6" ht="15.75" customHeight="1" x14ac:dyDescent="0.2">
      <c r="D1015"/>
      <c r="E1015"/>
      <c r="F1015"/>
    </row>
    <row r="1016" spans="4:6" ht="15.75" customHeight="1" x14ac:dyDescent="0.2">
      <c r="D1016"/>
      <c r="E1016"/>
      <c r="F1016"/>
    </row>
    <row r="1017" spans="4:6" ht="15.75" customHeight="1" x14ac:dyDescent="0.2">
      <c r="D1017"/>
      <c r="E1017"/>
      <c r="F1017"/>
    </row>
    <row r="1018" spans="4:6" ht="15.75" customHeight="1" x14ac:dyDescent="0.2">
      <c r="D1018"/>
      <c r="E1018"/>
      <c r="F1018"/>
    </row>
    <row r="1019" spans="4:6" ht="15.75" customHeight="1" x14ac:dyDescent="0.2">
      <c r="D1019"/>
      <c r="E1019"/>
      <c r="F1019"/>
    </row>
    <row r="1020" spans="4:6" ht="15.75" customHeight="1" x14ac:dyDescent="0.2">
      <c r="D1020"/>
      <c r="E1020"/>
      <c r="F1020"/>
    </row>
    <row r="1021" spans="4:6" ht="15.75" customHeight="1" x14ac:dyDescent="0.2">
      <c r="D1021"/>
      <c r="E1021"/>
      <c r="F1021"/>
    </row>
    <row r="1022" spans="4:6" ht="15.75" customHeight="1" x14ac:dyDescent="0.2">
      <c r="D1022"/>
      <c r="E1022"/>
      <c r="F1022"/>
    </row>
    <row r="1023" spans="4:6" ht="15.75" customHeight="1" x14ac:dyDescent="0.2">
      <c r="D1023"/>
      <c r="E1023"/>
      <c r="F1023"/>
    </row>
    <row r="1024" spans="4:6" ht="15.75" customHeight="1" x14ac:dyDescent="0.2">
      <c r="D1024"/>
      <c r="E1024"/>
      <c r="F1024"/>
    </row>
    <row r="1025" spans="4:6" ht="15.75" customHeight="1" x14ac:dyDescent="0.2">
      <c r="D1025"/>
      <c r="E1025"/>
      <c r="F1025"/>
    </row>
    <row r="1026" spans="4:6" ht="15.75" customHeight="1" x14ac:dyDescent="0.2">
      <c r="D1026"/>
      <c r="E1026"/>
      <c r="F1026"/>
    </row>
    <row r="1027" spans="4:6" ht="15.75" customHeight="1" x14ac:dyDescent="0.2">
      <c r="D1027"/>
      <c r="E1027"/>
      <c r="F1027"/>
    </row>
    <row r="1028" spans="4:6" ht="15.75" customHeight="1" x14ac:dyDescent="0.2">
      <c r="D1028"/>
      <c r="E1028"/>
      <c r="F1028"/>
    </row>
    <row r="1029" spans="4:6" ht="15.75" customHeight="1" x14ac:dyDescent="0.2">
      <c r="D1029"/>
      <c r="E1029"/>
      <c r="F1029"/>
    </row>
    <row r="1030" spans="4:6" ht="15.75" customHeight="1" x14ac:dyDescent="0.2">
      <c r="D1030"/>
      <c r="E1030"/>
      <c r="F1030"/>
    </row>
    <row r="1031" spans="4:6" ht="15.75" customHeight="1" x14ac:dyDescent="0.2">
      <c r="D1031"/>
      <c r="E1031"/>
      <c r="F1031"/>
    </row>
    <row r="1032" spans="4:6" ht="15.75" customHeight="1" x14ac:dyDescent="0.2">
      <c r="D1032"/>
      <c r="E1032"/>
      <c r="F1032"/>
    </row>
    <row r="1033" spans="4:6" ht="15.75" customHeight="1" x14ac:dyDescent="0.2">
      <c r="D1033"/>
      <c r="E1033"/>
      <c r="F1033"/>
    </row>
    <row r="1034" spans="4:6" ht="15.75" customHeight="1" x14ac:dyDescent="0.2">
      <c r="D1034"/>
      <c r="E1034"/>
      <c r="F1034"/>
    </row>
    <row r="1035" spans="4:6" ht="15.75" customHeight="1" x14ac:dyDescent="0.2">
      <c r="D1035"/>
      <c r="E1035"/>
      <c r="F1035"/>
    </row>
    <row r="1036" spans="4:6" ht="15.75" customHeight="1" x14ac:dyDescent="0.2">
      <c r="D1036"/>
      <c r="E1036"/>
      <c r="F1036"/>
    </row>
    <row r="1037" spans="4:6" ht="15.75" customHeight="1" x14ac:dyDescent="0.2">
      <c r="D1037"/>
      <c r="E1037"/>
      <c r="F1037"/>
    </row>
    <row r="1038" spans="4:6" ht="15.75" customHeight="1" x14ac:dyDescent="0.2">
      <c r="D1038"/>
      <c r="E1038"/>
      <c r="F1038"/>
    </row>
    <row r="1039" spans="4:6" ht="15.75" customHeight="1" x14ac:dyDescent="0.2">
      <c r="D1039"/>
      <c r="E1039"/>
      <c r="F1039"/>
    </row>
    <row r="1040" spans="4:6" ht="15.75" customHeight="1" x14ac:dyDescent="0.2">
      <c r="D1040"/>
      <c r="E1040"/>
      <c r="F1040"/>
    </row>
    <row r="1041" spans="4:6" ht="15.75" customHeight="1" x14ac:dyDescent="0.2">
      <c r="D1041"/>
      <c r="E1041"/>
      <c r="F1041"/>
    </row>
    <row r="1042" spans="4:6" ht="15.75" customHeight="1" x14ac:dyDescent="0.2">
      <c r="D1042"/>
      <c r="E1042"/>
      <c r="F1042"/>
    </row>
    <row r="1043" spans="4:6" ht="15.75" customHeight="1" x14ac:dyDescent="0.2">
      <c r="D1043"/>
      <c r="E1043"/>
      <c r="F1043"/>
    </row>
    <row r="1044" spans="4:6" ht="15.75" customHeight="1" x14ac:dyDescent="0.2">
      <c r="D1044"/>
      <c r="E1044"/>
      <c r="F1044"/>
    </row>
    <row r="1045" spans="4:6" ht="15.75" customHeight="1" x14ac:dyDescent="0.2">
      <c r="D1045"/>
      <c r="E1045"/>
      <c r="F1045"/>
    </row>
    <row r="1046" spans="4:6" ht="15.75" customHeight="1" x14ac:dyDescent="0.2">
      <c r="D1046"/>
      <c r="E1046"/>
      <c r="F1046"/>
    </row>
    <row r="1047" spans="4:6" ht="15.75" customHeight="1" x14ac:dyDescent="0.2">
      <c r="D1047"/>
      <c r="E1047"/>
      <c r="F1047"/>
    </row>
    <row r="1048" spans="4:6" ht="15.75" customHeight="1" x14ac:dyDescent="0.2">
      <c r="D1048"/>
      <c r="E1048"/>
      <c r="F1048"/>
    </row>
    <row r="1049" spans="4:6" ht="15.75" customHeight="1" x14ac:dyDescent="0.2">
      <c r="D1049"/>
      <c r="E1049"/>
      <c r="F1049"/>
    </row>
    <row r="1050" spans="4:6" ht="15.75" customHeight="1" x14ac:dyDescent="0.2">
      <c r="D1050"/>
      <c r="E1050"/>
      <c r="F1050"/>
    </row>
    <row r="1051" spans="4:6" ht="15.75" customHeight="1" x14ac:dyDescent="0.2">
      <c r="D1051"/>
      <c r="E1051"/>
      <c r="F1051"/>
    </row>
    <row r="1052" spans="4:6" ht="15.75" customHeight="1" x14ac:dyDescent="0.2">
      <c r="D1052"/>
      <c r="E1052"/>
      <c r="F1052"/>
    </row>
    <row r="1053" spans="4:6" ht="15.75" customHeight="1" x14ac:dyDescent="0.2">
      <c r="D1053"/>
      <c r="E1053"/>
      <c r="F1053"/>
    </row>
    <row r="1054" spans="4:6" ht="15.75" customHeight="1" x14ac:dyDescent="0.2">
      <c r="D1054"/>
      <c r="E1054"/>
      <c r="F1054"/>
    </row>
    <row r="1055" spans="4:6" ht="15.75" customHeight="1" x14ac:dyDescent="0.2">
      <c r="D1055"/>
      <c r="E1055"/>
      <c r="F1055"/>
    </row>
    <row r="1056" spans="4:6" ht="15.75" customHeight="1" x14ac:dyDescent="0.2">
      <c r="D1056"/>
      <c r="E1056"/>
      <c r="F1056"/>
    </row>
    <row r="1057" spans="4:6" ht="15.75" customHeight="1" x14ac:dyDescent="0.2">
      <c r="D1057"/>
      <c r="E1057"/>
      <c r="F1057"/>
    </row>
    <row r="1058" spans="4:6" ht="15.75" customHeight="1" x14ac:dyDescent="0.2">
      <c r="D1058"/>
      <c r="E1058"/>
      <c r="F1058"/>
    </row>
    <row r="1059" spans="4:6" ht="15.75" customHeight="1" x14ac:dyDescent="0.2">
      <c r="D1059"/>
      <c r="E1059"/>
      <c r="F1059"/>
    </row>
    <row r="1060" spans="4:6" ht="15.75" customHeight="1" x14ac:dyDescent="0.2">
      <c r="D1060"/>
      <c r="E1060"/>
      <c r="F1060"/>
    </row>
    <row r="1061" spans="4:6" ht="15.75" customHeight="1" x14ac:dyDescent="0.2">
      <c r="D1061"/>
      <c r="E1061"/>
      <c r="F1061"/>
    </row>
    <row r="1062" spans="4:6" ht="15.75" customHeight="1" x14ac:dyDescent="0.2">
      <c r="D1062"/>
      <c r="E1062"/>
      <c r="F1062"/>
    </row>
    <row r="1063" spans="4:6" ht="15.75" customHeight="1" x14ac:dyDescent="0.2">
      <c r="D1063"/>
      <c r="E1063"/>
      <c r="F1063"/>
    </row>
    <row r="1064" spans="4:6" ht="15.75" customHeight="1" x14ac:dyDescent="0.2">
      <c r="D1064"/>
      <c r="E1064"/>
      <c r="F1064"/>
    </row>
    <row r="1065" spans="4:6" ht="15.75" customHeight="1" x14ac:dyDescent="0.2">
      <c r="D1065"/>
      <c r="E1065"/>
      <c r="F1065"/>
    </row>
    <row r="1066" spans="4:6" ht="15.75" customHeight="1" x14ac:dyDescent="0.2">
      <c r="D1066"/>
      <c r="E1066"/>
      <c r="F1066"/>
    </row>
    <row r="1067" spans="4:6" ht="15.75" customHeight="1" x14ac:dyDescent="0.2">
      <c r="D1067"/>
      <c r="E1067"/>
      <c r="F1067"/>
    </row>
    <row r="1068" spans="4:6" ht="15.75" customHeight="1" x14ac:dyDescent="0.2">
      <c r="D1068"/>
      <c r="E1068"/>
      <c r="F1068"/>
    </row>
    <row r="1069" spans="4:6" ht="15.75" customHeight="1" x14ac:dyDescent="0.2">
      <c r="D1069"/>
      <c r="E1069"/>
      <c r="F1069"/>
    </row>
    <row r="1070" spans="4:6" ht="15.75" customHeight="1" x14ac:dyDescent="0.2">
      <c r="D1070"/>
      <c r="E1070"/>
      <c r="F1070"/>
    </row>
    <row r="1071" spans="4:6" ht="15.75" customHeight="1" x14ac:dyDescent="0.2">
      <c r="D1071"/>
      <c r="E1071"/>
      <c r="F1071"/>
    </row>
    <row r="1072" spans="4:6" ht="15.75" customHeight="1" x14ac:dyDescent="0.2">
      <c r="D1072"/>
      <c r="E1072"/>
      <c r="F1072"/>
    </row>
    <row r="1073" spans="4:6" ht="15.75" customHeight="1" x14ac:dyDescent="0.2">
      <c r="D1073"/>
      <c r="E1073"/>
      <c r="F1073"/>
    </row>
    <row r="1074" spans="4:6" ht="15.75" customHeight="1" x14ac:dyDescent="0.2">
      <c r="D1074"/>
      <c r="E1074"/>
      <c r="F1074"/>
    </row>
    <row r="1075" spans="4:6" ht="15.75" customHeight="1" x14ac:dyDescent="0.2">
      <c r="D1075"/>
      <c r="E1075"/>
      <c r="F1075"/>
    </row>
    <row r="1076" spans="4:6" ht="15.75" customHeight="1" x14ac:dyDescent="0.2">
      <c r="D1076"/>
      <c r="E1076"/>
      <c r="F1076"/>
    </row>
    <row r="1077" spans="4:6" ht="15.75" customHeight="1" x14ac:dyDescent="0.2">
      <c r="D1077"/>
      <c r="E1077"/>
      <c r="F1077"/>
    </row>
    <row r="1078" spans="4:6" ht="15.75" customHeight="1" x14ac:dyDescent="0.2">
      <c r="D1078"/>
      <c r="E1078"/>
      <c r="F1078"/>
    </row>
    <row r="1079" spans="4:6" ht="15.75" customHeight="1" x14ac:dyDescent="0.2">
      <c r="D1079"/>
      <c r="E1079"/>
      <c r="F1079"/>
    </row>
    <row r="1080" spans="4:6" ht="15.75" customHeight="1" x14ac:dyDescent="0.2">
      <c r="D1080"/>
      <c r="E1080"/>
      <c r="F1080"/>
    </row>
    <row r="1081" spans="4:6" ht="15.75" customHeight="1" x14ac:dyDescent="0.2">
      <c r="D1081"/>
      <c r="E1081"/>
      <c r="F1081"/>
    </row>
    <row r="1082" spans="4:6" ht="15.75" customHeight="1" x14ac:dyDescent="0.2">
      <c r="D1082"/>
      <c r="E1082"/>
      <c r="F1082"/>
    </row>
    <row r="1083" spans="4:6" ht="15.75" customHeight="1" x14ac:dyDescent="0.2">
      <c r="D1083"/>
      <c r="E1083"/>
      <c r="F1083"/>
    </row>
    <row r="1084" spans="4:6" ht="15.75" customHeight="1" x14ac:dyDescent="0.2">
      <c r="D1084"/>
      <c r="E1084"/>
      <c r="F1084"/>
    </row>
    <row r="1085" spans="4:6" ht="15.75" customHeight="1" x14ac:dyDescent="0.2">
      <c r="D1085"/>
      <c r="E1085"/>
      <c r="F1085"/>
    </row>
    <row r="1086" spans="4:6" ht="15.75" customHeight="1" x14ac:dyDescent="0.2">
      <c r="D1086"/>
      <c r="E1086"/>
      <c r="F1086"/>
    </row>
    <row r="1087" spans="4:6" ht="15.75" customHeight="1" x14ac:dyDescent="0.2">
      <c r="D1087"/>
      <c r="E1087"/>
      <c r="F1087"/>
    </row>
    <row r="1088" spans="4:6" ht="15.75" customHeight="1" x14ac:dyDescent="0.2">
      <c r="D1088"/>
      <c r="E1088"/>
      <c r="F1088"/>
    </row>
    <row r="1089" spans="4:6" ht="15.75" customHeight="1" x14ac:dyDescent="0.2">
      <c r="D1089"/>
      <c r="E1089"/>
      <c r="F1089"/>
    </row>
    <row r="1090" spans="4:6" ht="15.75" customHeight="1" x14ac:dyDescent="0.2">
      <c r="D1090"/>
      <c r="E1090"/>
      <c r="F1090"/>
    </row>
    <row r="1091" spans="4:6" ht="15.75" customHeight="1" x14ac:dyDescent="0.2">
      <c r="D1091"/>
      <c r="E1091"/>
      <c r="F1091"/>
    </row>
    <row r="1092" spans="4:6" ht="15.75" customHeight="1" x14ac:dyDescent="0.2">
      <c r="D1092"/>
      <c r="E1092"/>
      <c r="F1092"/>
    </row>
    <row r="1093" spans="4:6" ht="15.75" customHeight="1" x14ac:dyDescent="0.2">
      <c r="D1093"/>
      <c r="E1093"/>
      <c r="F1093"/>
    </row>
    <row r="1094" spans="4:6" ht="15.75" customHeight="1" x14ac:dyDescent="0.2">
      <c r="D1094"/>
      <c r="E1094"/>
      <c r="F1094"/>
    </row>
    <row r="1095" spans="4:6" ht="15.75" customHeight="1" x14ac:dyDescent="0.2">
      <c r="D1095"/>
      <c r="E1095"/>
      <c r="F1095"/>
    </row>
    <row r="1096" spans="4:6" ht="15.75" customHeight="1" x14ac:dyDescent="0.2">
      <c r="D1096"/>
      <c r="E1096"/>
      <c r="F1096"/>
    </row>
    <row r="1097" spans="4:6" ht="15.75" customHeight="1" x14ac:dyDescent="0.2">
      <c r="D1097"/>
      <c r="E1097"/>
      <c r="F1097"/>
    </row>
    <row r="1098" spans="4:6" ht="15.75" customHeight="1" x14ac:dyDescent="0.2">
      <c r="D1098"/>
      <c r="E1098"/>
      <c r="F1098"/>
    </row>
    <row r="1099" spans="4:6" ht="15.75" customHeight="1" x14ac:dyDescent="0.2">
      <c r="D1099"/>
      <c r="E1099"/>
      <c r="F1099"/>
    </row>
    <row r="1100" spans="4:6" ht="15.75" customHeight="1" x14ac:dyDescent="0.2">
      <c r="D1100"/>
      <c r="E1100"/>
      <c r="F1100"/>
    </row>
  </sheetData>
  <dataConsolidate/>
  <mergeCells count="37">
    <mergeCell ref="E3:N3"/>
    <mergeCell ref="E4:N4"/>
    <mergeCell ref="E5:N5"/>
    <mergeCell ref="E8:N8"/>
    <mergeCell ref="E198:N198"/>
    <mergeCell ref="E196:N196"/>
    <mergeCell ref="J126:J127"/>
    <mergeCell ref="B4:B6"/>
    <mergeCell ref="E118:N118"/>
    <mergeCell ref="E119:N119"/>
    <mergeCell ref="E123:N123"/>
    <mergeCell ref="I63:N63"/>
    <mergeCell ref="E9:N9"/>
    <mergeCell ref="J12:J13"/>
    <mergeCell ref="E10:N10"/>
    <mergeCell ref="E11:N11"/>
    <mergeCell ref="E116:N116"/>
    <mergeCell ref="N12:N13"/>
    <mergeCell ref="E117:N117"/>
    <mergeCell ref="B39:B40"/>
    <mergeCell ref="E200:N200"/>
    <mergeCell ref="E201:N201"/>
    <mergeCell ref="E125:N125"/>
    <mergeCell ref="E122:N122"/>
    <mergeCell ref="E194:N194"/>
    <mergeCell ref="E199:N199"/>
    <mergeCell ref="E195:N195"/>
    <mergeCell ref="E193:N193"/>
    <mergeCell ref="E124:N124"/>
    <mergeCell ref="J202:J203"/>
    <mergeCell ref="E369:N369"/>
    <mergeCell ref="M203:N204"/>
    <mergeCell ref="E365:N365"/>
    <mergeCell ref="E367:N367"/>
    <mergeCell ref="E363:N363"/>
    <mergeCell ref="M210:N214"/>
    <mergeCell ref="E361:N362"/>
  </mergeCells>
  <phoneticPr fontId="73" type="noConversion"/>
  <hyperlinks>
    <hyperlink ref="M210:N214" r:id="rId1" tooltip="Go to the WG Admin Calendar for meeting dates" display="ALL CHAIRS SEE WG ADMIN CALENDAR"/>
    <hyperlink ref="J133"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5" r:id="rId6"/>
    <hyperlink ref="J34" r:id="rId7"/>
    <hyperlink ref="J27" r:id="rId8"/>
    <hyperlink ref="J32" r:id="rId9"/>
    <hyperlink ref="J31" r:id="rId10" display="IEEE-SA ANTITRUST AND COMPEITTION POLICY"/>
    <hyperlink ref="J30" r:id="rId11" display="IEEE-SA AFFILATION FAQ"/>
    <hyperlink ref="J33" r:id="rId12"/>
    <hyperlink ref="J78" r:id="rId13"/>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4" tooltip="Code of Ethics"/>
    <hyperlink ref="B57" location="References!A1" tooltip="802.11 WG Communication References" display="Reference"/>
    <hyperlink ref="B46" location="'802.11 Cover'!A1" tooltip="Cover Page" display="Cover"/>
    <hyperlink ref="B51" r:id="rId15" tooltip="Antitrust and Competition Policy"/>
    <hyperlink ref="B54" r:id="rId16" tooltip="IEEE-SA PatCom"/>
    <hyperlink ref="B48" r:id="rId17" tooltip="WG Officers and Contact Details"/>
    <hyperlink ref="B55" r:id="rId18" tooltip="Patent Policy"/>
    <hyperlink ref="B56" r:id="rId19" tooltip="Patent FAQ"/>
    <hyperlink ref="B50" r:id="rId20" tooltip="Affiliation FAQ"/>
    <hyperlink ref="B53" r:id="rId21" tooltip="IEEE-SA Letter of Assurance Form"/>
    <hyperlink ref="B14" location="'ARC SC'!A1" tooltip="Architecture Standing Committee Agenda" display="ARC"/>
    <hyperlink ref="B45" r:id="rId22" tooltip="Teleconference Calendar"/>
    <hyperlink ref="B44" r:id="rId23"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rintOptions gridLines="1"/>
  <pageMargins left="0.25" right="0.25" top="0.25" bottom="0.35" header="0.5" footer="0.25"/>
  <pageSetup scale="50" fitToHeight="0" orientation="portrait" r:id="rId24"/>
  <headerFooter alignWithMargins="0">
    <oddFooter>&amp;L&amp;Z&amp;F  &amp;A&amp;R   &amp;P   &amp;D   &amp;T</oddFooter>
  </headerFooter>
  <rowBreaks count="2" manualBreakCount="2">
    <brk id="114" max="16383" man="1"/>
    <brk id="19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N61"/>
  <sheetViews>
    <sheetView showGridLines="0" zoomScale="75" zoomScaleNormal="75" workbookViewId="0">
      <selection activeCell="B15" sqref="B15"/>
    </sheetView>
  </sheetViews>
  <sheetFormatPr defaultRowHeight="12.75" x14ac:dyDescent="0.2"/>
  <cols>
    <col min="1" max="1" width="1.42578125" style="1155" customWidth="1"/>
    <col min="2" max="2" width="13.5703125" style="1155" customWidth="1"/>
    <col min="3" max="3" width="1.42578125" style="1155" customWidth="1"/>
    <col min="4" max="5" width="1.42578125" customWidth="1"/>
    <col min="6" max="6" width="3.5703125" customWidth="1"/>
    <col min="7" max="7" width="8.5703125" customWidth="1"/>
    <col min="8" max="8" width="6.28515625" customWidth="1"/>
    <col min="9" max="9" width="73.5703125" customWidth="1"/>
    <col min="10" max="10" width="4.5703125" customWidth="1"/>
    <col min="11" max="11" width="17.7109375" customWidth="1"/>
    <col min="12" max="12" width="5.140625" customWidth="1"/>
    <col min="13" max="13" width="10.7109375" customWidth="1"/>
  </cols>
  <sheetData>
    <row r="1" spans="1:14" ht="15.75" x14ac:dyDescent="0.2">
      <c r="A1" s="1249"/>
      <c r="B1" s="1250" t="s">
        <v>726</v>
      </c>
      <c r="C1" s="1251"/>
      <c r="E1" s="381"/>
      <c r="F1" s="381"/>
      <c r="G1" s="381"/>
      <c r="H1" s="381"/>
      <c r="I1" s="381"/>
      <c r="J1" s="381"/>
      <c r="K1" s="381"/>
      <c r="L1" s="381"/>
      <c r="M1" s="382"/>
    </row>
    <row r="2" spans="1:14" ht="18.75" thickBot="1" x14ac:dyDescent="0.25">
      <c r="A2" s="599"/>
      <c r="B2" s="835"/>
      <c r="C2" s="53"/>
      <c r="E2" s="1613" t="s">
        <v>294</v>
      </c>
      <c r="F2" s="1613"/>
      <c r="G2" s="1613"/>
      <c r="H2" s="1613"/>
      <c r="I2" s="1613"/>
      <c r="J2" s="1613"/>
      <c r="K2" s="1613"/>
      <c r="L2" s="1613"/>
      <c r="M2" s="1613"/>
    </row>
    <row r="3" spans="1:14" ht="18.75" thickBot="1" x14ac:dyDescent="0.25">
      <c r="A3" s="599"/>
      <c r="B3" s="369" t="str">
        <f>Title!B3</f>
        <v>Interim</v>
      </c>
      <c r="C3" s="53"/>
      <c r="E3" s="383"/>
      <c r="F3" s="1614"/>
      <c r="G3" s="1614"/>
      <c r="H3" s="1614"/>
      <c r="I3" s="1614"/>
      <c r="J3" s="1614"/>
      <c r="K3" s="1614"/>
      <c r="L3" s="1614"/>
      <c r="M3" s="1614"/>
    </row>
    <row r="4" spans="1:14" ht="15.6" customHeight="1" x14ac:dyDescent="0.2">
      <c r="A4" s="599"/>
      <c r="B4" s="1270" t="str">
        <f>Title!B4</f>
        <v>R6</v>
      </c>
      <c r="C4" s="53"/>
      <c r="E4" s="384"/>
      <c r="F4" s="1615" t="s">
        <v>335</v>
      </c>
      <c r="G4" s="1615"/>
      <c r="H4" s="1615"/>
      <c r="I4" s="1615"/>
      <c r="J4" s="1615"/>
      <c r="K4" s="1615"/>
      <c r="L4" s="1615"/>
      <c r="M4" s="1615"/>
    </row>
    <row r="5" spans="1:14" ht="15.75" x14ac:dyDescent="0.2">
      <c r="A5" s="599"/>
      <c r="B5" s="1271"/>
      <c r="C5" s="53"/>
      <c r="E5" s="694"/>
      <c r="F5" s="1110" t="s">
        <v>6</v>
      </c>
      <c r="G5" s="1087" t="s">
        <v>316</v>
      </c>
      <c r="H5" s="695"/>
      <c r="I5" s="696"/>
      <c r="J5" s="696"/>
      <c r="K5" s="696"/>
      <c r="L5" s="696"/>
      <c r="M5" s="697"/>
    </row>
    <row r="6" spans="1:14" ht="16.5" thickBot="1" x14ac:dyDescent="0.25">
      <c r="A6" s="599"/>
      <c r="B6" s="1272"/>
      <c r="C6" s="53"/>
      <c r="E6" s="694"/>
      <c r="F6" s="1110" t="s">
        <v>6</v>
      </c>
      <c r="G6" s="1087" t="s">
        <v>316</v>
      </c>
      <c r="H6" s="696"/>
      <c r="I6" s="696"/>
      <c r="J6" s="696"/>
      <c r="K6" s="696"/>
      <c r="L6" s="696"/>
      <c r="M6" s="697"/>
    </row>
    <row r="7" spans="1:14" ht="16.5" thickBot="1" x14ac:dyDescent="0.25">
      <c r="A7" s="599"/>
      <c r="B7" s="54"/>
      <c r="C7" s="537"/>
      <c r="E7" s="694"/>
      <c r="F7" s="1110" t="s">
        <v>6</v>
      </c>
      <c r="G7" s="1087" t="s">
        <v>610</v>
      </c>
      <c r="H7" s="696"/>
      <c r="I7" s="696"/>
      <c r="J7" s="696"/>
      <c r="K7" s="696"/>
      <c r="L7" s="696"/>
      <c r="M7" s="697"/>
    </row>
    <row r="8" spans="1:14" ht="20.25" x14ac:dyDescent="0.2">
      <c r="A8" s="599"/>
      <c r="B8" s="937" t="s">
        <v>96</v>
      </c>
      <c r="C8" s="496"/>
      <c r="E8" s="698"/>
      <c r="F8" s="698"/>
      <c r="G8" s="698"/>
      <c r="H8" s="698"/>
      <c r="I8" s="698"/>
      <c r="J8" s="698"/>
      <c r="K8" s="699"/>
      <c r="L8" s="698"/>
      <c r="M8" s="700"/>
    </row>
    <row r="9" spans="1:14" ht="15.6" customHeight="1" x14ac:dyDescent="0.2">
      <c r="A9" s="599"/>
      <c r="B9" s="658" t="s">
        <v>123</v>
      </c>
      <c r="C9" s="496"/>
      <c r="E9" s="1136"/>
      <c r="F9" s="1616" t="s">
        <v>611</v>
      </c>
      <c r="G9" s="1616"/>
      <c r="H9" s="1616"/>
      <c r="I9" s="1616"/>
      <c r="J9" s="1616"/>
      <c r="K9" s="1616"/>
      <c r="L9" s="1616"/>
      <c r="M9" s="1616"/>
      <c r="N9" s="1616"/>
    </row>
    <row r="10" spans="1:14" ht="18" x14ac:dyDescent="0.2">
      <c r="A10" s="599"/>
      <c r="B10" s="659"/>
      <c r="C10" s="660"/>
      <c r="E10" s="701"/>
      <c r="F10" s="702"/>
      <c r="G10" s="703"/>
      <c r="H10" s="703"/>
      <c r="I10" s="703"/>
      <c r="J10" s="703"/>
      <c r="K10" s="703"/>
      <c r="L10" s="703"/>
      <c r="M10" s="704"/>
    </row>
    <row r="11" spans="1:14" ht="15.75" x14ac:dyDescent="0.2">
      <c r="A11" s="599"/>
      <c r="B11" s="661" t="s">
        <v>375</v>
      </c>
      <c r="C11" s="496"/>
      <c r="E11" s="1112"/>
      <c r="F11" s="1112"/>
      <c r="G11" s="705">
        <v>1</v>
      </c>
      <c r="H11" s="843" t="s">
        <v>0</v>
      </c>
      <c r="I11" s="844" t="s">
        <v>54</v>
      </c>
      <c r="J11" s="844" t="s">
        <v>165</v>
      </c>
      <c r="K11" s="844" t="s">
        <v>55</v>
      </c>
      <c r="L11" s="845">
        <v>1</v>
      </c>
      <c r="M11" s="846">
        <v>0.33333333333333331</v>
      </c>
    </row>
    <row r="12" spans="1:14" ht="15.75" x14ac:dyDescent="0.2">
      <c r="A12" s="52"/>
      <c r="B12" s="662" t="s">
        <v>376</v>
      </c>
      <c r="C12" s="53"/>
      <c r="E12" s="1113"/>
      <c r="F12" s="1113"/>
      <c r="G12" s="706">
        <v>2</v>
      </c>
      <c r="H12" s="847" t="s">
        <v>0</v>
      </c>
      <c r="I12" s="847" t="s">
        <v>295</v>
      </c>
      <c r="J12" s="848" t="s">
        <v>165</v>
      </c>
      <c r="K12" s="848" t="s">
        <v>55</v>
      </c>
      <c r="L12" s="849">
        <v>1</v>
      </c>
      <c r="M12" s="850">
        <f t="shared" ref="M12:M22" si="0">M11+TIME(0,L11,0)</f>
        <v>0.33402777777777776</v>
      </c>
    </row>
    <row r="13" spans="1:14" ht="15.75" x14ac:dyDescent="0.2">
      <c r="A13" s="599"/>
      <c r="B13" s="663" t="s">
        <v>149</v>
      </c>
      <c r="C13" s="496"/>
      <c r="E13" s="721"/>
      <c r="F13" s="721"/>
      <c r="G13" s="707">
        <v>3</v>
      </c>
      <c r="H13" s="851" t="s">
        <v>0</v>
      </c>
      <c r="I13" s="852" t="s">
        <v>296</v>
      </c>
      <c r="J13" s="853" t="s">
        <v>165</v>
      </c>
      <c r="K13" s="853" t="s">
        <v>55</v>
      </c>
      <c r="L13" s="854">
        <v>1</v>
      </c>
      <c r="M13" s="855">
        <f t="shared" si="0"/>
        <v>0.3347222222222222</v>
      </c>
    </row>
    <row r="14" spans="1:14" ht="15.75" x14ac:dyDescent="0.2">
      <c r="A14" s="52"/>
      <c r="B14" s="664" t="s">
        <v>246</v>
      </c>
      <c r="C14" s="496"/>
      <c r="E14" s="1113"/>
      <c r="F14" s="1113"/>
      <c r="G14" s="856">
        <v>3.1</v>
      </c>
      <c r="H14" s="847" t="s">
        <v>0</v>
      </c>
      <c r="I14" s="857" t="s">
        <v>297</v>
      </c>
      <c r="J14" s="848" t="s">
        <v>165</v>
      </c>
      <c r="K14" s="848" t="s">
        <v>55</v>
      </c>
      <c r="L14" s="849">
        <v>1</v>
      </c>
      <c r="M14" s="850">
        <f t="shared" si="0"/>
        <v>0.33541666666666664</v>
      </c>
    </row>
    <row r="15" spans="1:14" ht="15.75" x14ac:dyDescent="0.2">
      <c r="A15" s="52"/>
      <c r="B15" s="497" t="s">
        <v>273</v>
      </c>
      <c r="C15" s="496"/>
      <c r="E15" s="721"/>
      <c r="F15" s="721"/>
      <c r="G15" s="707">
        <v>4</v>
      </c>
      <c r="H15" s="851" t="s">
        <v>0</v>
      </c>
      <c r="I15" s="858" t="s">
        <v>298</v>
      </c>
      <c r="J15" s="853" t="s">
        <v>165</v>
      </c>
      <c r="K15" s="853" t="s">
        <v>55</v>
      </c>
      <c r="L15" s="854">
        <v>1</v>
      </c>
      <c r="M15" s="855">
        <f t="shared" si="0"/>
        <v>0.33611111111111108</v>
      </c>
    </row>
    <row r="16" spans="1:14" ht="15.75" x14ac:dyDescent="0.2">
      <c r="A16" s="52"/>
      <c r="B16" s="498" t="s">
        <v>334</v>
      </c>
      <c r="C16" s="499"/>
      <c r="E16" s="1113"/>
      <c r="F16" s="1113"/>
      <c r="G16" s="859">
        <v>5</v>
      </c>
      <c r="H16" s="848" t="s">
        <v>31</v>
      </c>
      <c r="I16" s="848" t="s">
        <v>430</v>
      </c>
      <c r="J16" s="848" t="s">
        <v>165</v>
      </c>
      <c r="K16" s="848" t="s">
        <v>55</v>
      </c>
      <c r="L16" s="849">
        <v>1</v>
      </c>
      <c r="M16" s="850">
        <f t="shared" si="0"/>
        <v>0.33680555555555552</v>
      </c>
    </row>
    <row r="17" spans="1:14" ht="15.75" x14ac:dyDescent="0.2">
      <c r="A17" s="52"/>
      <c r="B17" s="54"/>
      <c r="C17" s="458"/>
      <c r="E17" s="721"/>
      <c r="F17" s="721"/>
      <c r="G17" s="860">
        <v>5.0999999999999996</v>
      </c>
      <c r="H17" s="853" t="s">
        <v>31</v>
      </c>
      <c r="I17" s="852" t="s">
        <v>431</v>
      </c>
      <c r="J17" s="853" t="s">
        <v>165</v>
      </c>
      <c r="K17" s="853" t="s">
        <v>55</v>
      </c>
      <c r="L17" s="854">
        <v>1</v>
      </c>
      <c r="M17" s="855">
        <f t="shared" si="0"/>
        <v>0.33749999999999997</v>
      </c>
    </row>
    <row r="18" spans="1:14" ht="15.75" x14ac:dyDescent="0.2">
      <c r="A18" s="52"/>
      <c r="B18" s="54"/>
      <c r="C18" s="53"/>
      <c r="E18" s="1113"/>
      <c r="F18" s="1113"/>
      <c r="G18" s="859">
        <v>5.2</v>
      </c>
      <c r="H18" s="848" t="s">
        <v>31</v>
      </c>
      <c r="I18" s="857" t="s">
        <v>299</v>
      </c>
      <c r="J18" s="848" t="s">
        <v>165</v>
      </c>
      <c r="K18" s="848" t="s">
        <v>55</v>
      </c>
      <c r="L18" s="849">
        <v>0</v>
      </c>
      <c r="M18" s="850">
        <f t="shared" si="0"/>
        <v>0.33819444444444441</v>
      </c>
    </row>
    <row r="19" spans="1:14" ht="15.75" x14ac:dyDescent="0.2">
      <c r="A19" s="599"/>
      <c r="B19" s="897" t="s">
        <v>377</v>
      </c>
      <c r="C19" s="496"/>
      <c r="E19" s="721"/>
      <c r="F19" s="721"/>
      <c r="G19" s="860">
        <v>6</v>
      </c>
      <c r="H19" s="853" t="s">
        <v>41</v>
      </c>
      <c r="I19" s="853" t="s">
        <v>300</v>
      </c>
      <c r="J19" s="853" t="s">
        <v>165</v>
      </c>
      <c r="K19" s="853" t="s">
        <v>55</v>
      </c>
      <c r="L19" s="854">
        <v>1</v>
      </c>
      <c r="M19" s="855">
        <f t="shared" si="0"/>
        <v>0.33819444444444441</v>
      </c>
    </row>
    <row r="20" spans="1:14" ht="15.75" x14ac:dyDescent="0.2">
      <c r="A20" s="52"/>
      <c r="B20" s="662" t="s">
        <v>378</v>
      </c>
      <c r="C20" s="53"/>
      <c r="E20" s="1113"/>
      <c r="F20" s="1113"/>
      <c r="G20" s="859">
        <v>7</v>
      </c>
      <c r="H20" s="848" t="s">
        <v>41</v>
      </c>
      <c r="I20" s="848" t="s">
        <v>301</v>
      </c>
      <c r="J20" s="848" t="s">
        <v>165</v>
      </c>
      <c r="K20" s="848"/>
      <c r="L20" s="849">
        <v>30</v>
      </c>
      <c r="M20" s="850">
        <f t="shared" si="0"/>
        <v>0.33888888888888885</v>
      </c>
    </row>
    <row r="21" spans="1:14" ht="15.75" x14ac:dyDescent="0.2">
      <c r="A21" s="599"/>
      <c r="B21" s="938" t="s">
        <v>413</v>
      </c>
      <c r="C21" s="496"/>
      <c r="E21" s="721"/>
      <c r="F21" s="721"/>
      <c r="G21" s="860">
        <v>8</v>
      </c>
      <c r="H21" s="853" t="s">
        <v>41</v>
      </c>
      <c r="I21" s="853" t="s">
        <v>301</v>
      </c>
      <c r="J21" s="853" t="s">
        <v>6</v>
      </c>
      <c r="K21" s="853"/>
      <c r="L21" s="854">
        <v>82</v>
      </c>
      <c r="M21" s="855">
        <f t="shared" si="0"/>
        <v>0.35972222222222217</v>
      </c>
    </row>
    <row r="22" spans="1:14" ht="15.75" x14ac:dyDescent="0.25">
      <c r="A22" s="52"/>
      <c r="B22" s="898" t="s">
        <v>333</v>
      </c>
      <c r="C22" s="496"/>
      <c r="D22" s="918"/>
      <c r="E22" s="1113"/>
      <c r="F22" s="1113"/>
      <c r="G22" s="712">
        <v>9</v>
      </c>
      <c r="H22" s="713" t="s">
        <v>0</v>
      </c>
      <c r="I22" s="761" t="s">
        <v>303</v>
      </c>
      <c r="J22" s="713" t="s">
        <v>165</v>
      </c>
      <c r="K22" s="848" t="s">
        <v>55</v>
      </c>
      <c r="L22" s="714"/>
      <c r="M22" s="850">
        <f t="shared" si="0"/>
        <v>0.41666666666666663</v>
      </c>
    </row>
    <row r="23" spans="1:14" ht="20.25" x14ac:dyDescent="0.25">
      <c r="A23" s="52"/>
      <c r="B23" s="939" t="s">
        <v>523</v>
      </c>
      <c r="C23" s="496"/>
      <c r="D23" s="918"/>
      <c r="E23" s="698"/>
      <c r="F23" s="698"/>
      <c r="G23" s="698"/>
      <c r="H23" s="698"/>
      <c r="I23" s="698"/>
      <c r="J23" s="698"/>
      <c r="K23" s="699"/>
      <c r="L23" s="698"/>
      <c r="M23" s="700"/>
    </row>
    <row r="24" spans="1:14" ht="18" x14ac:dyDescent="0.25">
      <c r="A24" s="52"/>
      <c r="B24" s="899" t="s">
        <v>349</v>
      </c>
      <c r="C24" s="496"/>
      <c r="E24" s="1136"/>
      <c r="F24" s="1616" t="s">
        <v>612</v>
      </c>
      <c r="G24" s="1616"/>
      <c r="H24" s="1616"/>
      <c r="I24" s="1616"/>
      <c r="J24" s="1616"/>
      <c r="K24" s="1616"/>
      <c r="L24" s="1616"/>
      <c r="M24" s="1616"/>
      <c r="N24" s="1616"/>
    </row>
    <row r="25" spans="1:14" ht="18" x14ac:dyDescent="0.2">
      <c r="A25" s="52"/>
      <c r="B25" s="940" t="s">
        <v>17</v>
      </c>
      <c r="C25" s="496"/>
      <c r="E25" s="701"/>
      <c r="F25" s="702"/>
      <c r="G25" s="703"/>
      <c r="H25" s="703"/>
      <c r="I25" s="703"/>
      <c r="J25" s="703"/>
      <c r="K25" s="703"/>
      <c r="L25" s="703"/>
      <c r="M25" s="704"/>
    </row>
    <row r="26" spans="1:14" ht="15.75" x14ac:dyDescent="0.2">
      <c r="A26" s="52"/>
      <c r="B26" s="941" t="s">
        <v>16</v>
      </c>
      <c r="C26" s="496"/>
      <c r="E26" s="1113"/>
      <c r="F26" s="1113"/>
      <c r="G26" s="712"/>
      <c r="H26" s="713"/>
      <c r="I26" s="761"/>
      <c r="J26" s="713"/>
      <c r="K26" s="713"/>
      <c r="L26" s="714"/>
      <c r="M26" s="715"/>
    </row>
    <row r="27" spans="1:14" ht="15.75" x14ac:dyDescent="0.2">
      <c r="A27" s="52"/>
      <c r="B27" s="942" t="s">
        <v>478</v>
      </c>
      <c r="C27" s="496"/>
      <c r="E27" s="1112"/>
      <c r="F27" s="1112"/>
      <c r="G27" s="705">
        <v>10</v>
      </c>
      <c r="H27" s="843" t="s">
        <v>0</v>
      </c>
      <c r="I27" s="844" t="s">
        <v>54</v>
      </c>
      <c r="J27" s="844" t="s">
        <v>165</v>
      </c>
      <c r="K27" s="844" t="s">
        <v>55</v>
      </c>
      <c r="L27" s="845">
        <v>1</v>
      </c>
      <c r="M27" s="846">
        <v>0.8125</v>
      </c>
    </row>
    <row r="28" spans="1:14" ht="15.75" x14ac:dyDescent="0.2">
      <c r="A28" s="52"/>
      <c r="B28" s="1146" t="s">
        <v>524</v>
      </c>
      <c r="C28" s="53"/>
      <c r="E28" s="1113"/>
      <c r="F28" s="1113"/>
      <c r="G28" s="859">
        <v>11</v>
      </c>
      <c r="H28" s="848" t="s">
        <v>41</v>
      </c>
      <c r="I28" s="848" t="s">
        <v>301</v>
      </c>
      <c r="J28" s="848" t="s">
        <v>165</v>
      </c>
      <c r="K28" s="848"/>
      <c r="L28" s="849">
        <v>30</v>
      </c>
      <c r="M28" s="850">
        <f>M27+TIME(0,L27,0)</f>
        <v>0.81319444444444444</v>
      </c>
    </row>
    <row r="29" spans="1:14" ht="15.75" x14ac:dyDescent="0.2">
      <c r="A29" s="599"/>
      <c r="B29" s="945" t="s">
        <v>525</v>
      </c>
      <c r="C29" s="496"/>
      <c r="E29" s="721"/>
      <c r="F29" s="721"/>
      <c r="G29" s="860">
        <v>12</v>
      </c>
      <c r="H29" s="853" t="s">
        <v>41</v>
      </c>
      <c r="I29" s="853" t="s">
        <v>301</v>
      </c>
      <c r="J29" s="853" t="s">
        <v>6</v>
      </c>
      <c r="K29" s="853"/>
      <c r="L29" s="854">
        <v>89</v>
      </c>
      <c r="M29" s="855">
        <f>M28+TIME(0,L28,0)</f>
        <v>0.83402777777777781</v>
      </c>
    </row>
    <row r="30" spans="1:14" ht="15.75" x14ac:dyDescent="0.2">
      <c r="A30" s="52"/>
      <c r="B30" s="54"/>
      <c r="C30" s="496"/>
      <c r="E30" s="1113"/>
      <c r="F30" s="1113"/>
      <c r="G30" s="712">
        <v>13</v>
      </c>
      <c r="H30" s="713" t="s">
        <v>0</v>
      </c>
      <c r="I30" s="761" t="s">
        <v>168</v>
      </c>
      <c r="J30" s="713" t="s">
        <v>165</v>
      </c>
      <c r="K30" s="848" t="s">
        <v>55</v>
      </c>
      <c r="L30" s="714"/>
      <c r="M30" s="850">
        <f>M29+TIME(0,L29,0)</f>
        <v>0.89583333333333337</v>
      </c>
    </row>
    <row r="31" spans="1:14" ht="20.25" x14ac:dyDescent="0.2">
      <c r="A31" s="52"/>
      <c r="B31" s="54"/>
      <c r="C31" s="496"/>
      <c r="E31" s="708"/>
      <c r="F31" s="708"/>
      <c r="G31" s="708"/>
      <c r="H31" s="708"/>
      <c r="I31" s="708"/>
      <c r="J31" s="708"/>
      <c r="K31" s="708"/>
      <c r="L31" s="709"/>
      <c r="M31" s="710"/>
    </row>
    <row r="32" spans="1:14" x14ac:dyDescent="0.2">
      <c r="A32" s="52"/>
      <c r="B32" s="54"/>
      <c r="C32" s="53"/>
      <c r="E32" s="722"/>
      <c r="F32" s="722"/>
      <c r="G32" s="722"/>
      <c r="H32" s="722"/>
      <c r="I32" s="722"/>
      <c r="J32" s="722"/>
      <c r="K32" s="722"/>
      <c r="L32" s="722"/>
      <c r="M32" s="711"/>
    </row>
    <row r="33" spans="1:14" ht="15.75" x14ac:dyDescent="0.2">
      <c r="A33" s="52"/>
      <c r="B33" s="661" t="s">
        <v>379</v>
      </c>
      <c r="C33" s="53"/>
      <c r="E33" s="1155"/>
      <c r="F33" s="1155"/>
      <c r="G33" s="1155"/>
      <c r="H33" s="1155"/>
      <c r="I33" s="1155"/>
      <c r="J33" s="1155"/>
      <c r="K33" s="1155"/>
      <c r="L33" s="1155"/>
      <c r="M33" s="1155"/>
      <c r="N33" s="1155"/>
    </row>
    <row r="34" spans="1:14" ht="15.75" x14ac:dyDescent="0.2">
      <c r="A34" s="52"/>
      <c r="B34" s="662" t="s">
        <v>380</v>
      </c>
      <c r="C34" s="53"/>
      <c r="E34" s="1155"/>
      <c r="F34" s="1155"/>
      <c r="G34" s="1155"/>
      <c r="H34" s="1155"/>
      <c r="I34" s="1155"/>
      <c r="J34" s="1155"/>
      <c r="K34" s="1155"/>
      <c r="L34" s="1155"/>
      <c r="M34" s="1155"/>
      <c r="N34" s="1155"/>
    </row>
    <row r="35" spans="1:14" x14ac:dyDescent="0.2">
      <c r="A35" s="52"/>
      <c r="B35" s="54"/>
      <c r="C35" s="53"/>
      <c r="E35" s="1155"/>
      <c r="F35" s="1155"/>
      <c r="G35" s="1155"/>
      <c r="H35" s="1155"/>
      <c r="I35" s="1155"/>
      <c r="J35" s="1155"/>
      <c r="K35" s="1155"/>
      <c r="L35" s="1155"/>
      <c r="M35" s="1155"/>
      <c r="N35" s="1155"/>
    </row>
    <row r="36" spans="1:14" ht="15.6" customHeight="1" x14ac:dyDescent="0.2">
      <c r="A36" s="599"/>
      <c r="B36" s="54"/>
      <c r="C36" s="496"/>
      <c r="E36" s="1155"/>
      <c r="F36" s="1155"/>
      <c r="G36" s="1155"/>
      <c r="H36" s="1155"/>
      <c r="I36" s="1155"/>
      <c r="J36" s="1155"/>
      <c r="K36" s="1155"/>
      <c r="L36" s="1155"/>
      <c r="M36" s="1155"/>
      <c r="N36" s="1155"/>
    </row>
    <row r="37" spans="1:14" ht="13.15" customHeight="1" x14ac:dyDescent="0.2">
      <c r="A37" s="52"/>
      <c r="B37" s="54"/>
      <c r="C37" s="53"/>
      <c r="E37" s="1155"/>
      <c r="F37" s="1155"/>
      <c r="G37" s="1155"/>
      <c r="H37" s="1155"/>
      <c r="I37" s="1155"/>
      <c r="J37" s="1155"/>
      <c r="K37" s="1155"/>
      <c r="L37" s="1155"/>
      <c r="M37" s="1155"/>
      <c r="N37" s="1155"/>
    </row>
    <row r="38" spans="1:14" ht="15.75" x14ac:dyDescent="0.2">
      <c r="A38" s="52"/>
      <c r="B38" s="54"/>
      <c r="C38" s="496"/>
      <c r="E38" s="1155"/>
      <c r="F38" s="1155"/>
      <c r="G38" s="1155"/>
      <c r="H38" s="1155"/>
      <c r="I38" s="1155"/>
      <c r="J38" s="1155"/>
      <c r="K38" s="1155"/>
      <c r="L38" s="1155"/>
      <c r="M38" s="1155"/>
      <c r="N38" s="1155"/>
    </row>
    <row r="39" spans="1:14" ht="15.75" customHeight="1" x14ac:dyDescent="0.2">
      <c r="A39" s="52"/>
      <c r="B39" s="1268" t="s">
        <v>393</v>
      </c>
      <c r="C39" s="496"/>
      <c r="E39" s="1129"/>
      <c r="F39" s="1129"/>
      <c r="G39" s="1129"/>
      <c r="H39" s="1129"/>
      <c r="I39" s="1129"/>
      <c r="J39" s="1129"/>
      <c r="K39" s="1129"/>
      <c r="L39" s="1129"/>
      <c r="M39" s="1129"/>
      <c r="N39" s="1129"/>
    </row>
    <row r="40" spans="1:14" ht="12.75" customHeight="1" x14ac:dyDescent="0.2">
      <c r="A40" s="54"/>
      <c r="B40" s="1269"/>
      <c r="C40" s="54"/>
      <c r="E40" s="1129"/>
      <c r="F40" s="1129"/>
      <c r="G40" s="1129"/>
      <c r="H40" s="1129"/>
      <c r="I40" s="1129"/>
      <c r="J40" s="1129"/>
      <c r="K40" s="1129"/>
      <c r="L40" s="1129"/>
      <c r="M40" s="1129"/>
      <c r="N40" s="1129"/>
    </row>
    <row r="41" spans="1:14" ht="18" x14ac:dyDescent="0.2">
      <c r="A41" s="54"/>
      <c r="B41" s="820" t="s">
        <v>390</v>
      </c>
      <c r="C41" s="54"/>
      <c r="E41" s="1129"/>
      <c r="F41" s="1129"/>
      <c r="G41" s="1129"/>
      <c r="H41" s="1129"/>
      <c r="I41" s="1129"/>
      <c r="J41" s="1129"/>
      <c r="K41" s="1129"/>
      <c r="L41" s="1129"/>
      <c r="M41" s="1129"/>
      <c r="N41" s="1129"/>
    </row>
    <row r="42" spans="1:14" ht="15.75" x14ac:dyDescent="0.2">
      <c r="A42" s="54"/>
      <c r="B42" s="948" t="s">
        <v>348</v>
      </c>
      <c r="C42" s="54"/>
      <c r="E42" s="1129"/>
      <c r="F42" s="1129"/>
      <c r="G42" s="1129"/>
      <c r="H42" s="1129"/>
      <c r="I42" s="1129"/>
      <c r="J42" s="1129"/>
      <c r="K42" s="1129"/>
      <c r="L42" s="1129"/>
      <c r="M42" s="1129"/>
      <c r="N42" s="1129"/>
    </row>
    <row r="43" spans="1:14" ht="13.5" thickBot="1" x14ac:dyDescent="0.25">
      <c r="A43" s="54"/>
      <c r="B43" s="54"/>
      <c r="C43" s="54"/>
      <c r="E43" s="1075"/>
      <c r="F43" s="1075"/>
      <c r="G43" s="1075"/>
      <c r="H43" s="1075"/>
      <c r="I43" s="1075"/>
      <c r="J43" s="1075"/>
      <c r="K43" s="1075"/>
      <c r="L43" s="1075"/>
      <c r="M43" s="1075"/>
    </row>
    <row r="44" spans="1:14" ht="15" x14ac:dyDescent="0.2">
      <c r="A44" s="52"/>
      <c r="B44" s="587" t="s">
        <v>289</v>
      </c>
      <c r="C44" s="53"/>
      <c r="E44" s="1075"/>
      <c r="F44" s="1075"/>
      <c r="G44" s="1075"/>
      <c r="H44" s="1075"/>
      <c r="I44" s="1075"/>
      <c r="J44" s="1075"/>
      <c r="K44" s="1075"/>
      <c r="L44" s="1075"/>
      <c r="M44" s="1075"/>
    </row>
    <row r="45" spans="1:14" ht="15" x14ac:dyDescent="0.2">
      <c r="A45" s="52"/>
      <c r="B45" s="588" t="s">
        <v>253</v>
      </c>
      <c r="C45" s="53"/>
      <c r="E45" s="1075"/>
      <c r="F45" s="1075"/>
      <c r="G45" s="1075"/>
      <c r="H45" s="1075"/>
      <c r="I45" s="1075"/>
      <c r="J45" s="1075"/>
      <c r="K45" s="1075"/>
      <c r="L45" s="1075"/>
      <c r="M45" s="1075"/>
    </row>
    <row r="46" spans="1:14" ht="14.25" x14ac:dyDescent="0.2">
      <c r="A46" s="52"/>
      <c r="B46" s="501" t="s">
        <v>240</v>
      </c>
      <c r="C46" s="500"/>
      <c r="E46" s="1075"/>
      <c r="F46" s="1075"/>
      <c r="G46" s="1075"/>
      <c r="H46" s="1075"/>
      <c r="I46" s="1075"/>
      <c r="J46" s="1075"/>
      <c r="K46" s="1075"/>
      <c r="L46" s="1075"/>
      <c r="M46" s="1075"/>
    </row>
    <row r="47" spans="1:14" ht="14.25" x14ac:dyDescent="0.2">
      <c r="A47" s="52"/>
      <c r="B47" s="502" t="s">
        <v>97</v>
      </c>
      <c r="C47" s="500"/>
      <c r="E47" s="1075"/>
      <c r="F47" s="1075"/>
      <c r="G47" s="1075"/>
      <c r="H47" s="1075"/>
      <c r="I47" s="1075"/>
      <c r="J47" s="1075"/>
      <c r="K47" s="1075"/>
      <c r="L47" s="1075"/>
      <c r="M47" s="1075"/>
    </row>
    <row r="48" spans="1:14" ht="14.25" x14ac:dyDescent="0.2">
      <c r="A48" s="52"/>
      <c r="B48" s="503" t="s">
        <v>98</v>
      </c>
      <c r="C48" s="500"/>
      <c r="E48" s="1075"/>
      <c r="F48" s="1075"/>
      <c r="G48" s="1075"/>
      <c r="H48" s="1075"/>
      <c r="I48" s="1075"/>
      <c r="J48" s="1075"/>
      <c r="K48" s="1075"/>
      <c r="L48" s="1075"/>
      <c r="M48" s="1075"/>
    </row>
    <row r="49" spans="1:13" ht="15.75" x14ac:dyDescent="0.2">
      <c r="A49" s="52"/>
      <c r="B49" s="946" t="s">
        <v>95</v>
      </c>
      <c r="C49" s="500"/>
      <c r="E49" s="1075"/>
      <c r="F49" s="1075"/>
      <c r="G49" s="1075"/>
      <c r="H49" s="1075"/>
      <c r="I49" s="1075"/>
      <c r="J49" s="1075"/>
      <c r="K49" s="1075"/>
      <c r="L49" s="1075"/>
      <c r="M49" s="1075"/>
    </row>
    <row r="50" spans="1:13" ht="14.25" x14ac:dyDescent="0.2">
      <c r="A50" s="52"/>
      <c r="B50" s="504" t="s">
        <v>249</v>
      </c>
      <c r="C50" s="500"/>
      <c r="E50" s="1075"/>
      <c r="F50" s="1075"/>
      <c r="G50" s="1075"/>
      <c r="H50" s="1075"/>
      <c r="I50" s="1075"/>
      <c r="J50" s="1075"/>
      <c r="K50" s="1075"/>
      <c r="L50" s="1075"/>
      <c r="M50" s="1075"/>
    </row>
    <row r="51" spans="1:13" ht="14.25" x14ac:dyDescent="0.2">
      <c r="A51" s="52"/>
      <c r="B51" s="504" t="s">
        <v>250</v>
      </c>
      <c r="C51" s="500"/>
      <c r="E51" s="1075"/>
      <c r="F51" s="1075"/>
      <c r="G51" s="1075"/>
      <c r="H51" s="1075"/>
      <c r="I51" s="1075"/>
      <c r="J51" s="1075"/>
      <c r="K51" s="1075"/>
      <c r="L51" s="1075"/>
      <c r="M51" s="1075"/>
    </row>
    <row r="52" spans="1:13" ht="14.25" x14ac:dyDescent="0.2">
      <c r="A52" s="52"/>
      <c r="B52" s="504" t="s">
        <v>127</v>
      </c>
      <c r="C52" s="500"/>
      <c r="E52" s="1075"/>
      <c r="F52" s="1075"/>
      <c r="G52" s="1075"/>
      <c r="H52" s="1075"/>
      <c r="I52" s="1075"/>
      <c r="J52" s="1075"/>
      <c r="K52" s="1075"/>
      <c r="L52" s="1075"/>
      <c r="M52" s="1075"/>
    </row>
    <row r="53" spans="1:13" ht="14.25" x14ac:dyDescent="0.2">
      <c r="A53" s="52"/>
      <c r="B53" s="504" t="s">
        <v>255</v>
      </c>
      <c r="C53" s="500"/>
      <c r="E53" s="1075"/>
      <c r="F53" s="1075"/>
      <c r="G53" s="1075"/>
      <c r="H53" s="1075"/>
      <c r="I53" s="1075"/>
      <c r="J53" s="1075"/>
      <c r="K53" s="1075"/>
      <c r="L53" s="1075"/>
      <c r="M53" s="1075"/>
    </row>
    <row r="54" spans="1:13" ht="14.25" x14ac:dyDescent="0.2">
      <c r="A54" s="52"/>
      <c r="B54" s="504" t="s">
        <v>251</v>
      </c>
      <c r="C54" s="500"/>
      <c r="E54" s="1075"/>
      <c r="F54" s="1075"/>
      <c r="G54" s="1075"/>
      <c r="H54" s="1075"/>
      <c r="I54" s="1075"/>
      <c r="J54" s="1075"/>
      <c r="K54" s="1075"/>
      <c r="L54" s="1075"/>
      <c r="M54" s="1075"/>
    </row>
    <row r="55" spans="1:13" ht="14.25" x14ac:dyDescent="0.2">
      <c r="A55" s="52"/>
      <c r="B55" s="1154" t="s">
        <v>126</v>
      </c>
      <c r="C55" s="500"/>
      <c r="E55" s="1075"/>
      <c r="F55" s="1075"/>
      <c r="G55" s="1075"/>
      <c r="H55" s="1075"/>
      <c r="I55" s="1075"/>
      <c r="J55" s="1075"/>
      <c r="K55" s="1075"/>
      <c r="L55" s="1075"/>
      <c r="M55" s="1075"/>
    </row>
    <row r="56" spans="1:13" ht="14.25" x14ac:dyDescent="0.2">
      <c r="A56" s="52"/>
      <c r="B56" s="504" t="s">
        <v>252</v>
      </c>
      <c r="C56" s="500"/>
      <c r="E56" s="1075"/>
      <c r="F56" s="1075"/>
      <c r="G56" s="1075"/>
      <c r="H56" s="1075"/>
      <c r="I56" s="1075"/>
      <c r="J56" s="1075"/>
      <c r="K56" s="1075"/>
      <c r="L56" s="1075"/>
      <c r="M56" s="1075"/>
    </row>
    <row r="57" spans="1:13" ht="14.25" x14ac:dyDescent="0.2">
      <c r="A57" s="52"/>
      <c r="B57" s="665" t="s">
        <v>99</v>
      </c>
      <c r="C57" s="500"/>
    </row>
    <row r="58" spans="1:13" ht="14.25" x14ac:dyDescent="0.2">
      <c r="A58" s="52"/>
      <c r="B58" s="54"/>
      <c r="C58" s="500"/>
    </row>
    <row r="59" spans="1:13" ht="14.25" x14ac:dyDescent="0.2">
      <c r="A59" s="52"/>
      <c r="B59" s="54"/>
      <c r="C59" s="500"/>
    </row>
    <row r="60" spans="1:13" x14ac:dyDescent="0.2">
      <c r="A60" s="52"/>
      <c r="B60" s="54"/>
      <c r="C60" s="53"/>
    </row>
    <row r="61" spans="1:13" ht="15.75" x14ac:dyDescent="0.2">
      <c r="A61" s="1249"/>
      <c r="B61" s="1250" t="s">
        <v>726</v>
      </c>
      <c r="C61" s="1251"/>
    </row>
  </sheetData>
  <mergeCells count="7">
    <mergeCell ref="E2:M2"/>
    <mergeCell ref="B39:B40"/>
    <mergeCell ref="B4:B6"/>
    <mergeCell ref="F3:M3"/>
    <mergeCell ref="F4:M4"/>
    <mergeCell ref="F9:N9"/>
    <mergeCell ref="F24:N24"/>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75" right="0.75" top="1" bottom="1" header="0.5" footer="0.5"/>
  <pageSetup scale="83" orientation="landscape"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61"/>
  <sheetViews>
    <sheetView zoomScale="50" zoomScaleNormal="50" workbookViewId="0">
      <selection sqref="A1:C1048576"/>
    </sheetView>
  </sheetViews>
  <sheetFormatPr defaultRowHeight="12.75" x14ac:dyDescent="0.2"/>
  <cols>
    <col min="1" max="1" width="1.42578125" style="1155" customWidth="1"/>
    <col min="2" max="2" width="13.5703125" style="1155" customWidth="1"/>
    <col min="3" max="3" width="1.42578125" style="1155" customWidth="1"/>
    <col min="4" max="4" width="1.42578125" customWidth="1"/>
    <col min="5" max="5" width="3.42578125" customWidth="1"/>
    <col min="6" max="6" width="2.7109375" customWidth="1"/>
    <col min="7" max="7" width="4" customWidth="1"/>
    <col min="8" max="8" width="5.85546875" customWidth="1"/>
    <col min="9" max="9" width="71.42578125" customWidth="1"/>
    <col min="10" max="10" width="5.28515625" customWidth="1"/>
    <col min="11" max="11" width="14.140625" customWidth="1"/>
    <col min="12" max="12" width="1.5703125" customWidth="1"/>
    <col min="14" max="14" width="8" customWidth="1"/>
  </cols>
  <sheetData>
    <row r="1" spans="1:14" ht="18" x14ac:dyDescent="0.2">
      <c r="A1" s="1249"/>
      <c r="B1" s="1250" t="s">
        <v>726</v>
      </c>
      <c r="C1" s="1251"/>
      <c r="E1" s="1617" t="s">
        <v>290</v>
      </c>
      <c r="F1" s="1294"/>
      <c r="G1" s="1294"/>
      <c r="H1" s="1294"/>
      <c r="I1" s="1294"/>
      <c r="J1" s="1294"/>
      <c r="K1" s="1294"/>
      <c r="L1" s="1294"/>
      <c r="M1" s="1294"/>
      <c r="N1" s="1294"/>
    </row>
    <row r="2" spans="1:14" ht="13.5" customHeight="1" thickBot="1" x14ac:dyDescent="0.25">
      <c r="A2" s="599"/>
      <c r="B2" s="835"/>
      <c r="C2" s="53"/>
      <c r="E2" s="1620" t="s">
        <v>291</v>
      </c>
      <c r="F2" s="1621"/>
      <c r="G2" s="1621"/>
      <c r="H2" s="1621"/>
      <c r="I2" s="1621"/>
      <c r="J2" s="1621"/>
      <c r="K2" s="1621"/>
      <c r="L2" s="1621"/>
      <c r="M2" s="1621"/>
      <c r="N2" s="1621"/>
    </row>
    <row r="3" spans="1:14" ht="16.5" thickBot="1" x14ac:dyDescent="0.25">
      <c r="A3" s="599"/>
      <c r="B3" s="369" t="str">
        <f>Title!B3</f>
        <v>Interim</v>
      </c>
      <c r="C3" s="53"/>
      <c r="E3" s="1622" t="s">
        <v>547</v>
      </c>
      <c r="F3" s="1294"/>
      <c r="G3" s="1294"/>
      <c r="H3" s="1294"/>
      <c r="I3" s="1294"/>
      <c r="J3" s="1294"/>
      <c r="K3" s="1294"/>
      <c r="L3" s="1294"/>
      <c r="M3" s="1294"/>
      <c r="N3" s="1294"/>
    </row>
    <row r="4" spans="1:14" ht="15.6" customHeight="1" x14ac:dyDescent="0.25">
      <c r="A4" s="599"/>
      <c r="B4" s="1270" t="str">
        <f>Title!B4</f>
        <v>R6</v>
      </c>
      <c r="C4" s="53"/>
      <c r="E4" s="616"/>
      <c r="F4" s="375" t="s">
        <v>6</v>
      </c>
      <c r="G4" s="1618" t="s">
        <v>22</v>
      </c>
      <c r="H4" s="1619"/>
      <c r="I4" s="1619"/>
      <c r="J4" s="1619"/>
      <c r="K4" s="1619"/>
      <c r="L4" s="1619"/>
      <c r="M4" s="1619"/>
      <c r="N4" s="1619"/>
    </row>
    <row r="5" spans="1:14" ht="15.75" x14ac:dyDescent="0.25">
      <c r="A5" s="599"/>
      <c r="B5" s="1271"/>
      <c r="C5" s="53"/>
      <c r="E5" s="490"/>
      <c r="F5" s="375" t="s">
        <v>6</v>
      </c>
      <c r="G5" s="1618" t="s">
        <v>359</v>
      </c>
      <c r="H5" s="1619"/>
      <c r="I5" s="1619"/>
      <c r="J5" s="1619"/>
      <c r="K5" s="1619"/>
      <c r="L5" s="1619"/>
      <c r="M5" s="1619"/>
      <c r="N5" s="1619"/>
    </row>
    <row r="6" spans="1:14" ht="16.5" thickBot="1" x14ac:dyDescent="0.3">
      <c r="A6" s="599"/>
      <c r="B6" s="1272"/>
      <c r="C6" s="53"/>
      <c r="E6" s="490"/>
      <c r="F6" s="375" t="s">
        <v>6</v>
      </c>
      <c r="G6" s="1618" t="s">
        <v>613</v>
      </c>
      <c r="H6" s="1619"/>
      <c r="I6" s="1619"/>
      <c r="J6" s="1619"/>
      <c r="K6" s="1619"/>
      <c r="L6" s="1619"/>
      <c r="M6" s="1619"/>
      <c r="N6" s="1619"/>
    </row>
    <row r="7" spans="1:14" ht="16.5" thickBot="1" x14ac:dyDescent="0.3">
      <c r="A7" s="599"/>
      <c r="B7" s="54"/>
      <c r="C7" s="537"/>
      <c r="E7" s="490"/>
      <c r="F7" s="375" t="s">
        <v>6</v>
      </c>
      <c r="G7" s="1618" t="s">
        <v>360</v>
      </c>
      <c r="H7" s="1619"/>
      <c r="I7" s="1619"/>
      <c r="J7" s="1619"/>
      <c r="K7" s="1619"/>
      <c r="L7" s="1619"/>
      <c r="M7" s="1619"/>
      <c r="N7" s="1619"/>
    </row>
    <row r="8" spans="1:14" ht="20.25" x14ac:dyDescent="0.25">
      <c r="A8" s="599"/>
      <c r="B8" s="937" t="s">
        <v>96</v>
      </c>
      <c r="C8" s="496"/>
      <c r="E8" s="630"/>
      <c r="F8" s="1623" t="s">
        <v>614</v>
      </c>
      <c r="G8" s="1623"/>
      <c r="H8" s="1623"/>
      <c r="I8" s="1623"/>
      <c r="J8" s="1623"/>
      <c r="K8" s="1623"/>
      <c r="L8" s="1623"/>
      <c r="M8" s="1623"/>
      <c r="N8" s="1623"/>
    </row>
    <row r="9" spans="1:14" ht="20.25" x14ac:dyDescent="0.2">
      <c r="A9" s="599"/>
      <c r="B9" s="658" t="s">
        <v>123</v>
      </c>
      <c r="C9" s="496"/>
      <c r="E9" s="134"/>
      <c r="F9" s="1084"/>
      <c r="G9" s="1084"/>
      <c r="H9" s="1084"/>
      <c r="I9" s="1084"/>
      <c r="J9" s="1084"/>
      <c r="K9" s="1084"/>
      <c r="L9" s="647"/>
      <c r="M9" s="136" t="s">
        <v>230</v>
      </c>
      <c r="N9" s="137" t="s">
        <v>80</v>
      </c>
    </row>
    <row r="10" spans="1:14" ht="20.25" x14ac:dyDescent="0.2">
      <c r="A10" s="599"/>
      <c r="B10" s="659"/>
      <c r="C10" s="660"/>
      <c r="E10" s="638"/>
      <c r="F10" s="635"/>
      <c r="G10" s="821">
        <v>1</v>
      </c>
      <c r="H10" s="748"/>
      <c r="I10" s="748" t="s">
        <v>361</v>
      </c>
      <c r="J10" s="636" t="s">
        <v>6</v>
      </c>
      <c r="K10" s="1083" t="s">
        <v>1</v>
      </c>
      <c r="L10" s="140"/>
      <c r="M10" s="141">
        <v>0.33333333333333331</v>
      </c>
      <c r="N10" s="142">
        <v>5</v>
      </c>
    </row>
    <row r="11" spans="1:14" ht="25.5" x14ac:dyDescent="0.2">
      <c r="A11" s="599"/>
      <c r="B11" s="661" t="s">
        <v>375</v>
      </c>
      <c r="C11" s="496"/>
      <c r="E11" s="134"/>
      <c r="F11" s="631"/>
      <c r="G11" s="632">
        <f t="shared" ref="G11:G16" si="0">G10+1</f>
        <v>2</v>
      </c>
      <c r="H11" s="1082" t="s">
        <v>41</v>
      </c>
      <c r="I11" s="144" t="s">
        <v>503</v>
      </c>
      <c r="J11" s="632" t="s">
        <v>6</v>
      </c>
      <c r="K11" s="1082" t="s">
        <v>1</v>
      </c>
      <c r="L11" s="647"/>
      <c r="M11" s="145">
        <f t="shared" ref="M11:M17" si="1">M10+TIME(0,N10,0)</f>
        <v>0.33680555555555552</v>
      </c>
      <c r="N11" s="146">
        <v>5</v>
      </c>
    </row>
    <row r="12" spans="1:14" ht="15.75" x14ac:dyDescent="0.2">
      <c r="A12" s="52"/>
      <c r="B12" s="662" t="s">
        <v>376</v>
      </c>
      <c r="C12" s="53"/>
      <c r="E12" s="748"/>
      <c r="F12" s="748"/>
      <c r="G12" s="603">
        <f t="shared" si="0"/>
        <v>3</v>
      </c>
      <c r="H12" s="155" t="s">
        <v>41</v>
      </c>
      <c r="I12" s="155" t="s">
        <v>394</v>
      </c>
      <c r="J12" s="603" t="s">
        <v>6</v>
      </c>
      <c r="K12" s="9" t="s">
        <v>1</v>
      </c>
      <c r="L12" s="155"/>
      <c r="M12" s="147">
        <f t="shared" si="1"/>
        <v>0.34027777777777773</v>
      </c>
      <c r="N12" s="822">
        <v>5</v>
      </c>
    </row>
    <row r="13" spans="1:14" ht="15.75" x14ac:dyDescent="0.2">
      <c r="A13" s="599"/>
      <c r="B13" s="663" t="s">
        <v>149</v>
      </c>
      <c r="C13" s="496"/>
      <c r="E13" s="823"/>
      <c r="F13" s="823"/>
      <c r="G13" s="632">
        <f t="shared" si="0"/>
        <v>4</v>
      </c>
      <c r="H13" s="824" t="s">
        <v>41</v>
      </c>
      <c r="I13" s="144" t="s">
        <v>615</v>
      </c>
      <c r="J13" s="825" t="s">
        <v>6</v>
      </c>
      <c r="K13" s="824" t="s">
        <v>4</v>
      </c>
      <c r="L13" s="824"/>
      <c r="M13" s="818">
        <f t="shared" si="1"/>
        <v>0.34374999999999994</v>
      </c>
      <c r="N13" s="826">
        <v>10</v>
      </c>
    </row>
    <row r="14" spans="1:14" ht="15.75" x14ac:dyDescent="0.2">
      <c r="A14" s="52"/>
      <c r="B14" s="664" t="s">
        <v>246</v>
      </c>
      <c r="C14" s="496"/>
      <c r="E14" s="399"/>
      <c r="F14" s="399"/>
      <c r="G14" s="603">
        <f t="shared" si="0"/>
        <v>5</v>
      </c>
      <c r="H14" s="9" t="s">
        <v>41</v>
      </c>
      <c r="I14" s="748" t="s">
        <v>504</v>
      </c>
      <c r="J14" s="603" t="s">
        <v>6</v>
      </c>
      <c r="K14" s="9" t="s">
        <v>4</v>
      </c>
      <c r="L14" s="9"/>
      <c r="M14" s="147">
        <f t="shared" si="1"/>
        <v>0.35069444444444436</v>
      </c>
      <c r="N14" s="822">
        <v>10</v>
      </c>
    </row>
    <row r="15" spans="1:14" ht="15.75" x14ac:dyDescent="0.2">
      <c r="A15" s="52"/>
      <c r="B15" s="497" t="s">
        <v>273</v>
      </c>
      <c r="C15" s="496"/>
      <c r="E15" s="827"/>
      <c r="F15" s="828"/>
      <c r="G15" s="829">
        <f t="shared" si="0"/>
        <v>6</v>
      </c>
      <c r="H15" s="824" t="s">
        <v>41</v>
      </c>
      <c r="I15" s="823" t="s">
        <v>616</v>
      </c>
      <c r="J15" s="825" t="s">
        <v>6</v>
      </c>
      <c r="K15" s="824" t="s">
        <v>4</v>
      </c>
      <c r="L15" s="824"/>
      <c r="M15" s="818">
        <f t="shared" si="1"/>
        <v>0.35763888888888878</v>
      </c>
      <c r="N15" s="826">
        <v>10</v>
      </c>
    </row>
    <row r="16" spans="1:14" ht="15.75" x14ac:dyDescent="0.2">
      <c r="A16" s="52"/>
      <c r="B16" s="498" t="s">
        <v>334</v>
      </c>
      <c r="C16" s="499"/>
      <c r="E16" s="140"/>
      <c r="F16" s="140"/>
      <c r="G16" s="603">
        <f t="shared" si="0"/>
        <v>7</v>
      </c>
      <c r="H16" s="748" t="s">
        <v>41</v>
      </c>
      <c r="I16" s="748" t="s">
        <v>617</v>
      </c>
      <c r="J16" s="821" t="s">
        <v>6</v>
      </c>
      <c r="K16" s="748" t="s">
        <v>4</v>
      </c>
      <c r="L16" s="748"/>
      <c r="M16" s="147">
        <f t="shared" si="1"/>
        <v>0.3645833333333332</v>
      </c>
      <c r="N16" s="237">
        <v>45</v>
      </c>
    </row>
    <row r="17" spans="1:14" x14ac:dyDescent="0.2">
      <c r="A17" s="52"/>
      <c r="B17" s="54"/>
      <c r="C17" s="458"/>
      <c r="E17" s="1082"/>
      <c r="F17" s="1082"/>
      <c r="G17" s="632">
        <v>8</v>
      </c>
      <c r="H17" s="1082" t="s">
        <v>41</v>
      </c>
      <c r="I17" s="144" t="s">
        <v>395</v>
      </c>
      <c r="J17" s="1158" t="s">
        <v>6</v>
      </c>
      <c r="K17" s="1082" t="s">
        <v>4</v>
      </c>
      <c r="L17" s="144"/>
      <c r="M17" s="818">
        <f t="shared" si="1"/>
        <v>0.3958333333333332</v>
      </c>
      <c r="N17" s="1120">
        <v>10</v>
      </c>
    </row>
    <row r="18" spans="1:14" x14ac:dyDescent="0.2">
      <c r="A18" s="52"/>
      <c r="B18" s="54"/>
      <c r="C18" s="53"/>
      <c r="E18" s="1159"/>
      <c r="F18" s="1160"/>
      <c r="G18" s="1161">
        <v>9</v>
      </c>
      <c r="H18" s="1160"/>
      <c r="I18" s="1160" t="s">
        <v>168</v>
      </c>
      <c r="J18" s="1161" t="s">
        <v>6</v>
      </c>
      <c r="K18" s="1160" t="s">
        <v>1</v>
      </c>
      <c r="L18" s="1162"/>
      <c r="M18" s="1163">
        <v>0.41666666666666669</v>
      </c>
      <c r="N18" s="1164">
        <v>0</v>
      </c>
    </row>
    <row r="19" spans="1:14" ht="20.25" x14ac:dyDescent="0.2">
      <c r="A19" s="599"/>
      <c r="B19" s="897" t="s">
        <v>377</v>
      </c>
      <c r="C19" s="496"/>
      <c r="E19" s="6"/>
      <c r="F19" s="437"/>
      <c r="G19" s="1121"/>
      <c r="H19" s="399"/>
      <c r="I19" s="399"/>
      <c r="J19" s="603"/>
      <c r="K19" s="9"/>
      <c r="L19" s="140"/>
      <c r="M19" s="1122"/>
      <c r="N19" s="822"/>
    </row>
    <row r="20" spans="1:14" ht="20.25" x14ac:dyDescent="0.2">
      <c r="A20" s="52"/>
      <c r="B20" s="662" t="s">
        <v>378</v>
      </c>
      <c r="C20" s="53"/>
      <c r="E20" s="6"/>
      <c r="F20" s="437"/>
      <c r="G20" s="603"/>
      <c r="H20" s="9"/>
      <c r="I20" s="9"/>
      <c r="J20" s="603"/>
      <c r="K20" s="9"/>
      <c r="L20" s="140"/>
      <c r="M20" s="147"/>
      <c r="N20" s="822"/>
    </row>
    <row r="21" spans="1:14" ht="15.75" x14ac:dyDescent="0.2">
      <c r="A21" s="599"/>
      <c r="B21" s="938" t="s">
        <v>413</v>
      </c>
      <c r="C21" s="496"/>
      <c r="E21" s="399"/>
      <c r="F21" s="399"/>
      <c r="G21" s="603"/>
      <c r="H21" s="399"/>
      <c r="I21" s="155"/>
      <c r="J21" s="1121"/>
      <c r="K21" s="399"/>
      <c r="L21" s="399"/>
      <c r="M21" s="147"/>
      <c r="N21" s="822"/>
    </row>
    <row r="22" spans="1:14" ht="15.75" x14ac:dyDescent="0.25">
      <c r="A22" s="52"/>
      <c r="B22" s="898" t="s">
        <v>333</v>
      </c>
      <c r="C22" s="496"/>
      <c r="E22" s="9"/>
      <c r="F22" s="9"/>
      <c r="G22" s="603"/>
      <c r="H22" s="9"/>
      <c r="I22" s="155"/>
      <c r="J22" s="603"/>
      <c r="K22" s="9"/>
      <c r="L22" s="9"/>
      <c r="M22" s="147"/>
      <c r="N22" s="822"/>
    </row>
    <row r="23" spans="1:14" ht="15.75" x14ac:dyDescent="0.25">
      <c r="A23" s="52"/>
      <c r="B23" s="939" t="s">
        <v>523</v>
      </c>
      <c r="C23" s="496"/>
      <c r="E23" s="399"/>
      <c r="F23" s="399"/>
      <c r="G23" s="603"/>
      <c r="H23" s="399"/>
      <c r="I23" s="1123"/>
      <c r="J23" s="1121"/>
      <c r="K23" s="399"/>
      <c r="L23" s="399"/>
      <c r="M23" s="147"/>
      <c r="N23" s="822"/>
    </row>
    <row r="24" spans="1:14" ht="15.75" x14ac:dyDescent="0.25">
      <c r="A24" s="52"/>
      <c r="B24" s="899" t="s">
        <v>349</v>
      </c>
      <c r="C24" s="496"/>
      <c r="E24" s="9"/>
      <c r="F24" s="9"/>
      <c r="G24" s="603"/>
      <c r="H24" s="9"/>
      <c r="I24" s="9"/>
      <c r="J24" s="603"/>
      <c r="K24" s="9"/>
      <c r="L24" s="9"/>
      <c r="M24" s="147"/>
      <c r="N24" s="822"/>
    </row>
    <row r="25" spans="1:14" ht="15.75" x14ac:dyDescent="0.2">
      <c r="A25" s="52"/>
      <c r="B25" s="940" t="s">
        <v>17</v>
      </c>
      <c r="C25" s="496"/>
      <c r="E25" s="140"/>
      <c r="F25" s="140"/>
      <c r="G25" s="140"/>
      <c r="H25" s="140"/>
      <c r="I25" s="140"/>
      <c r="J25" s="140"/>
      <c r="K25" s="140"/>
      <c r="L25" s="140"/>
      <c r="M25" s="140"/>
      <c r="N25" s="140"/>
    </row>
    <row r="26" spans="1:14" ht="15.75" x14ac:dyDescent="0.2">
      <c r="A26" s="52"/>
      <c r="B26" s="941" t="s">
        <v>16</v>
      </c>
      <c r="C26" s="496"/>
      <c r="E26" s="140"/>
      <c r="F26" s="140"/>
      <c r="G26" s="140"/>
      <c r="H26" s="140"/>
      <c r="I26" s="140"/>
      <c r="J26" s="140"/>
      <c r="K26" s="140"/>
      <c r="L26" s="140"/>
      <c r="M26" s="140"/>
      <c r="N26" s="140"/>
    </row>
    <row r="27" spans="1:14" ht="15.75" x14ac:dyDescent="0.2">
      <c r="A27" s="52"/>
      <c r="B27" s="942" t="s">
        <v>478</v>
      </c>
      <c r="C27" s="496"/>
      <c r="E27" s="1155"/>
      <c r="F27" s="1155"/>
      <c r="G27" s="1155"/>
      <c r="H27" s="1155"/>
      <c r="I27" s="1155"/>
      <c r="J27" s="1155"/>
      <c r="K27" s="1155"/>
      <c r="L27" s="1155"/>
      <c r="M27" s="1155"/>
      <c r="N27" s="1155"/>
    </row>
    <row r="28" spans="1:14" ht="15.75" x14ac:dyDescent="0.2">
      <c r="A28" s="52"/>
      <c r="B28" s="1146" t="s">
        <v>524</v>
      </c>
      <c r="C28" s="53"/>
      <c r="E28" s="1155"/>
      <c r="F28" s="1155"/>
      <c r="G28" s="1155"/>
      <c r="H28" s="1155"/>
      <c r="I28" s="1155"/>
      <c r="J28" s="1155"/>
      <c r="K28" s="1155"/>
      <c r="L28" s="1155"/>
      <c r="M28" s="1155"/>
      <c r="N28" s="1155"/>
    </row>
    <row r="29" spans="1:14" ht="15.75" x14ac:dyDescent="0.2">
      <c r="A29" s="599"/>
      <c r="B29" s="945" t="s">
        <v>525</v>
      </c>
      <c r="C29" s="496"/>
      <c r="E29" s="376"/>
      <c r="F29" s="376"/>
      <c r="G29" s="1089"/>
      <c r="H29" s="1089"/>
      <c r="I29" s="1085" t="s">
        <v>292</v>
      </c>
      <c r="J29" s="1085"/>
      <c r="K29" s="1085"/>
      <c r="L29" s="376"/>
      <c r="M29" s="693"/>
      <c r="N29" s="647"/>
    </row>
    <row r="30" spans="1:14" ht="15.75" x14ac:dyDescent="0.2">
      <c r="A30" s="52"/>
      <c r="B30" s="54"/>
      <c r="C30" s="496"/>
      <c r="E30" s="378"/>
      <c r="F30" s="378"/>
      <c r="G30" s="1091"/>
      <c r="H30" s="1091"/>
      <c r="I30" s="1092" t="s">
        <v>293</v>
      </c>
      <c r="J30" s="1091"/>
      <c r="K30" s="1092"/>
      <c r="L30" s="378"/>
      <c r="M30" s="692"/>
      <c r="N30" s="1155"/>
    </row>
    <row r="31" spans="1:14" ht="15.75" x14ac:dyDescent="0.2">
      <c r="A31" s="52"/>
      <c r="B31" s="54"/>
      <c r="C31" s="496"/>
      <c r="E31" s="1155"/>
      <c r="F31" s="1155"/>
      <c r="G31" s="1155"/>
      <c r="H31" s="1155"/>
      <c r="I31" s="1155"/>
      <c r="J31" s="1155"/>
      <c r="K31" s="1155"/>
      <c r="L31" s="148"/>
      <c r="M31" s="691"/>
      <c r="N31" s="1155"/>
    </row>
    <row r="32" spans="1:14" x14ac:dyDescent="0.2">
      <c r="A32" s="52"/>
      <c r="B32" s="54"/>
      <c r="C32" s="53"/>
      <c r="E32" s="1155"/>
      <c r="F32" s="1155"/>
      <c r="G32" s="1155"/>
      <c r="H32" s="1155"/>
      <c r="I32" s="1155"/>
      <c r="J32" s="1155"/>
      <c r="K32" s="1155"/>
      <c r="L32" s="1155"/>
      <c r="M32" s="1155"/>
      <c r="N32" s="1155"/>
    </row>
    <row r="33" spans="1:14" ht="15.75" x14ac:dyDescent="0.2">
      <c r="A33" s="52"/>
      <c r="B33" s="661" t="s">
        <v>379</v>
      </c>
      <c r="C33" s="53"/>
      <c r="E33" s="1155"/>
      <c r="F33" s="1155"/>
      <c r="G33" s="1155"/>
      <c r="H33" s="1155"/>
      <c r="I33" s="1155"/>
      <c r="J33" s="1155"/>
      <c r="K33" s="1155"/>
      <c r="L33" s="1155"/>
      <c r="M33" s="1155"/>
      <c r="N33" s="1155"/>
    </row>
    <row r="34" spans="1:14" ht="15.75" x14ac:dyDescent="0.2">
      <c r="A34" s="52"/>
      <c r="B34" s="662" t="s">
        <v>380</v>
      </c>
      <c r="C34" s="53"/>
      <c r="E34" s="1155"/>
      <c r="F34" s="1155"/>
      <c r="G34" s="1155"/>
      <c r="H34" s="1155"/>
      <c r="I34" s="1155"/>
      <c r="J34" s="1155"/>
      <c r="K34" s="1155"/>
      <c r="L34" s="1155"/>
      <c r="M34" s="1155"/>
      <c r="N34" s="1155"/>
    </row>
    <row r="35" spans="1:14" x14ac:dyDescent="0.2">
      <c r="A35" s="52"/>
      <c r="B35" s="54"/>
      <c r="C35" s="53"/>
      <c r="E35" s="1155"/>
      <c r="F35" s="1155"/>
      <c r="G35" s="1155"/>
      <c r="H35" s="1155"/>
      <c r="I35" s="1155"/>
      <c r="J35" s="1155"/>
      <c r="K35" s="1155"/>
      <c r="L35" s="1155"/>
      <c r="M35" s="1155"/>
      <c r="N35" s="1155"/>
    </row>
    <row r="36" spans="1:14" ht="15.6" customHeight="1" x14ac:dyDescent="0.2">
      <c r="A36" s="599"/>
      <c r="B36" s="54"/>
      <c r="C36" s="496"/>
      <c r="E36" s="1155"/>
      <c r="F36" s="1155"/>
      <c r="G36" s="1155"/>
      <c r="H36" s="1155"/>
      <c r="I36" s="1155"/>
      <c r="J36" s="1155"/>
      <c r="K36" s="1155"/>
      <c r="L36" s="1155"/>
      <c r="M36" s="1155"/>
      <c r="N36" s="1155"/>
    </row>
    <row r="37" spans="1:14" ht="13.15" customHeight="1" x14ac:dyDescent="0.2">
      <c r="A37" s="52"/>
      <c r="B37" s="54"/>
      <c r="C37" s="53"/>
      <c r="E37" s="1155"/>
      <c r="F37" s="1155"/>
      <c r="G37" s="1155"/>
      <c r="H37" s="1155"/>
      <c r="I37" s="1155"/>
      <c r="J37" s="1155"/>
      <c r="K37" s="1155"/>
      <c r="L37" s="1155"/>
      <c r="M37" s="1155"/>
      <c r="N37" s="1155"/>
    </row>
    <row r="38" spans="1:14" ht="15.75" x14ac:dyDescent="0.2">
      <c r="A38" s="52"/>
      <c r="B38" s="54"/>
      <c r="C38" s="496"/>
      <c r="E38" s="1155"/>
      <c r="F38" s="1155"/>
      <c r="G38" s="1155"/>
      <c r="H38" s="1155"/>
      <c r="I38" s="1155"/>
      <c r="J38" s="1155"/>
      <c r="K38" s="1155"/>
      <c r="L38" s="1155"/>
      <c r="M38" s="1155"/>
      <c r="N38" s="1155"/>
    </row>
    <row r="39" spans="1:14" ht="15.75" customHeight="1" x14ac:dyDescent="0.2">
      <c r="A39" s="52"/>
      <c r="B39" s="1268" t="s">
        <v>393</v>
      </c>
      <c r="C39" s="496"/>
      <c r="E39" s="1155"/>
      <c r="F39" s="1155"/>
      <c r="G39" s="1155"/>
      <c r="H39" s="1155"/>
      <c r="I39" s="1155"/>
      <c r="J39" s="1155"/>
      <c r="K39" s="1155"/>
      <c r="L39" s="1155"/>
      <c r="M39" s="1155"/>
      <c r="N39" s="1155"/>
    </row>
    <row r="40" spans="1:14" ht="12.75" customHeight="1" x14ac:dyDescent="0.2">
      <c r="A40" s="54"/>
      <c r="B40" s="1269"/>
      <c r="C40" s="54"/>
    </row>
    <row r="41" spans="1:14" ht="18" x14ac:dyDescent="0.2">
      <c r="A41" s="54"/>
      <c r="B41" s="820" t="s">
        <v>390</v>
      </c>
      <c r="C41" s="54"/>
    </row>
    <row r="42" spans="1:14" ht="15.75" x14ac:dyDescent="0.2">
      <c r="A42" s="54"/>
      <c r="B42" s="948" t="s">
        <v>348</v>
      </c>
      <c r="C42" s="54"/>
    </row>
    <row r="43" spans="1:14" ht="13.5" thickBot="1" x14ac:dyDescent="0.25">
      <c r="A43" s="54"/>
      <c r="B43" s="54"/>
      <c r="C43" s="54"/>
    </row>
    <row r="44" spans="1:14" ht="15" x14ac:dyDescent="0.2">
      <c r="A44" s="52"/>
      <c r="B44" s="587" t="s">
        <v>289</v>
      </c>
      <c r="C44" s="53"/>
    </row>
    <row r="45" spans="1:14" ht="15" x14ac:dyDescent="0.2">
      <c r="A45" s="52"/>
      <c r="B45" s="588" t="s">
        <v>253</v>
      </c>
      <c r="C45" s="53"/>
    </row>
    <row r="46" spans="1:14" ht="14.25" x14ac:dyDescent="0.2">
      <c r="A46" s="52"/>
      <c r="B46" s="501" t="s">
        <v>240</v>
      </c>
      <c r="C46" s="500"/>
    </row>
    <row r="47" spans="1:14" ht="14.25" x14ac:dyDescent="0.2">
      <c r="A47" s="52"/>
      <c r="B47" s="502" t="s">
        <v>97</v>
      </c>
      <c r="C47" s="500"/>
    </row>
    <row r="48" spans="1:14" ht="14.25" x14ac:dyDescent="0.2">
      <c r="A48" s="52"/>
      <c r="B48" s="503" t="s">
        <v>98</v>
      </c>
      <c r="C48" s="500"/>
    </row>
    <row r="49" spans="1:3" ht="15.75" x14ac:dyDescent="0.2">
      <c r="A49" s="52"/>
      <c r="B49" s="946" t="s">
        <v>95</v>
      </c>
      <c r="C49" s="500"/>
    </row>
    <row r="50" spans="1:3" ht="14.25" x14ac:dyDescent="0.2">
      <c r="A50" s="52"/>
      <c r="B50" s="504" t="s">
        <v>249</v>
      </c>
      <c r="C50" s="500"/>
    </row>
    <row r="51" spans="1:3" ht="14.25" x14ac:dyDescent="0.2">
      <c r="A51" s="52"/>
      <c r="B51" s="504" t="s">
        <v>250</v>
      </c>
      <c r="C51" s="500"/>
    </row>
    <row r="52" spans="1:3" ht="14.25" x14ac:dyDescent="0.2">
      <c r="A52" s="52"/>
      <c r="B52" s="504" t="s">
        <v>127</v>
      </c>
      <c r="C52" s="500"/>
    </row>
    <row r="53" spans="1:3" ht="14.25" x14ac:dyDescent="0.2">
      <c r="A53" s="52"/>
      <c r="B53" s="504" t="s">
        <v>255</v>
      </c>
      <c r="C53" s="500"/>
    </row>
    <row r="54" spans="1:3" ht="14.25" x14ac:dyDescent="0.2">
      <c r="A54" s="52"/>
      <c r="B54" s="504" t="s">
        <v>251</v>
      </c>
      <c r="C54" s="500"/>
    </row>
    <row r="55" spans="1:3" ht="14.25" x14ac:dyDescent="0.2">
      <c r="A55" s="52"/>
      <c r="B55" s="1154" t="s">
        <v>126</v>
      </c>
      <c r="C55" s="500"/>
    </row>
    <row r="56" spans="1:3" ht="14.25" x14ac:dyDescent="0.2">
      <c r="A56" s="52"/>
      <c r="B56" s="504" t="s">
        <v>252</v>
      </c>
      <c r="C56" s="500"/>
    </row>
    <row r="57" spans="1:3" ht="14.25" x14ac:dyDescent="0.2">
      <c r="A57" s="52"/>
      <c r="B57" s="665" t="s">
        <v>99</v>
      </c>
      <c r="C57" s="500"/>
    </row>
    <row r="58" spans="1:3" ht="14.25" x14ac:dyDescent="0.2">
      <c r="A58" s="52"/>
      <c r="B58" s="54"/>
      <c r="C58" s="500"/>
    </row>
    <row r="59" spans="1:3" ht="14.25" x14ac:dyDescent="0.2">
      <c r="A59" s="52"/>
      <c r="B59" s="54"/>
      <c r="C59" s="500"/>
    </row>
    <row r="60" spans="1:3" x14ac:dyDescent="0.2">
      <c r="A60" s="52"/>
      <c r="B60" s="54"/>
      <c r="C60" s="53"/>
    </row>
    <row r="61" spans="1:3" ht="15.75" x14ac:dyDescent="0.2">
      <c r="A61" s="1249"/>
      <c r="B61" s="1250" t="s">
        <v>726</v>
      </c>
      <c r="C61" s="1251"/>
    </row>
  </sheetData>
  <mergeCells count="10">
    <mergeCell ref="B39:B40"/>
    <mergeCell ref="E1:N1"/>
    <mergeCell ref="G4:N4"/>
    <mergeCell ref="B4:B6"/>
    <mergeCell ref="E2:N2"/>
    <mergeCell ref="E3:N3"/>
    <mergeCell ref="G5:N5"/>
    <mergeCell ref="G6:N6"/>
    <mergeCell ref="G7:N7"/>
    <mergeCell ref="F8:N8"/>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5" bottom="1" header="0.5" footer="0.5"/>
  <pageSetup scale="90" orientation="portrait" r:id="rId1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N70"/>
  <sheetViews>
    <sheetView zoomScale="50" zoomScaleNormal="50" workbookViewId="0">
      <selection activeCell="I50" sqref="I50"/>
    </sheetView>
  </sheetViews>
  <sheetFormatPr defaultRowHeight="15.75" x14ac:dyDescent="0.2"/>
  <cols>
    <col min="1" max="1" width="1.42578125" style="1155" customWidth="1"/>
    <col min="2" max="2" width="13.5703125" style="1155" customWidth="1"/>
    <col min="3" max="3" width="1.42578125" style="1155" customWidth="1"/>
    <col min="4" max="4" width="2.28515625" customWidth="1"/>
    <col min="5" max="5" width="1.42578125" style="450" customWidth="1"/>
    <col min="6" max="6" width="3.7109375" style="450" customWidth="1"/>
    <col min="7" max="7" width="8.5703125" style="450" customWidth="1"/>
    <col min="8" max="8" width="8.140625" style="450" customWidth="1"/>
    <col min="9" max="9" width="75.85546875" style="450" customWidth="1"/>
    <col min="10" max="10" width="4.5703125" style="450" customWidth="1"/>
    <col min="11" max="11" width="10.7109375" style="450" customWidth="1"/>
    <col min="12" max="12" width="5" style="450" customWidth="1"/>
    <col min="13" max="13" width="10.85546875" style="452" customWidth="1"/>
    <col min="14" max="14" width="14.140625" customWidth="1"/>
  </cols>
  <sheetData>
    <row r="1" spans="1:14" x14ac:dyDescent="0.2">
      <c r="A1" s="1249"/>
      <c r="B1" s="1250" t="s">
        <v>726</v>
      </c>
      <c r="C1" s="1251"/>
      <c r="E1" s="464"/>
      <c r="F1" s="464"/>
      <c r="G1" s="464"/>
      <c r="H1" s="464"/>
      <c r="I1" s="464"/>
      <c r="J1" s="464"/>
      <c r="K1" s="464"/>
      <c r="L1" s="464"/>
      <c r="M1"/>
    </row>
    <row r="2" spans="1:14" ht="18" customHeight="1" thickBot="1" x14ac:dyDescent="0.25">
      <c r="A2" s="599"/>
      <c r="B2" s="835"/>
      <c r="C2" s="53"/>
      <c r="E2" s="1624" t="s">
        <v>372</v>
      </c>
      <c r="F2" s="1624"/>
      <c r="G2" s="1624"/>
      <c r="H2" s="1624"/>
      <c r="I2" s="1624"/>
      <c r="J2" s="1624"/>
      <c r="K2" s="1624"/>
      <c r="L2" s="1624"/>
      <c r="M2"/>
    </row>
    <row r="3" spans="1:14" ht="18" customHeight="1" thickBot="1" x14ac:dyDescent="0.25">
      <c r="A3" s="599"/>
      <c r="B3" s="369" t="str">
        <f>Title!B3</f>
        <v>Interim</v>
      </c>
      <c r="C3" s="53"/>
      <c r="E3" s="472"/>
      <c r="F3" s="831"/>
      <c r="G3" s="831"/>
      <c r="H3" s="831"/>
      <c r="I3" s="831"/>
      <c r="J3" s="831"/>
      <c r="K3" s="831"/>
      <c r="L3" s="831"/>
      <c r="M3"/>
    </row>
    <row r="4" spans="1:14" ht="16.5" customHeight="1" x14ac:dyDescent="0.2">
      <c r="A4" s="599"/>
      <c r="B4" s="1270" t="str">
        <f>Title!B4</f>
        <v>R6</v>
      </c>
      <c r="C4" s="53"/>
      <c r="E4" s="1625" t="s">
        <v>383</v>
      </c>
      <c r="F4" s="1625"/>
      <c r="G4" s="1625"/>
      <c r="H4" s="1625"/>
      <c r="I4" s="1625"/>
      <c r="J4" s="1625"/>
      <c r="K4" s="1625"/>
      <c r="L4" s="1625"/>
      <c r="M4"/>
    </row>
    <row r="5" spans="1:14" x14ac:dyDescent="0.2">
      <c r="A5" s="599"/>
      <c r="B5" s="1271"/>
      <c r="C5" s="53"/>
      <c r="E5" s="1165"/>
      <c r="F5" s="1137" t="s">
        <v>6</v>
      </c>
      <c r="G5" s="1156" t="s">
        <v>12</v>
      </c>
      <c r="H5" s="1166"/>
      <c r="I5" s="1167"/>
      <c r="J5" s="1168"/>
      <c r="K5" s="1168"/>
      <c r="L5" s="1168"/>
      <c r="M5" s="1168"/>
    </row>
    <row r="6" spans="1:14" ht="13.9" customHeight="1" thickBot="1" x14ac:dyDescent="0.25">
      <c r="A6" s="599"/>
      <c r="B6" s="1272"/>
      <c r="C6" s="53"/>
      <c r="E6" s="417"/>
      <c r="F6" s="417"/>
      <c r="G6" s="417"/>
      <c r="H6" s="417"/>
      <c r="I6" s="417"/>
      <c r="J6" s="417"/>
      <c r="K6" s="418"/>
      <c r="L6" s="417"/>
      <c r="M6" s="419"/>
      <c r="N6" s="605"/>
    </row>
    <row r="7" spans="1:14" ht="13.9" customHeight="1" thickBot="1" x14ac:dyDescent="0.25">
      <c r="A7" s="599"/>
      <c r="B7" s="54"/>
      <c r="C7" s="537"/>
      <c r="E7" s="1169"/>
      <c r="F7" s="1608" t="s">
        <v>618</v>
      </c>
      <c r="G7" s="1608"/>
      <c r="H7" s="1608"/>
      <c r="I7" s="1608"/>
      <c r="J7" s="1608"/>
      <c r="K7" s="1608"/>
      <c r="L7" s="1608"/>
      <c r="M7" s="1608"/>
    </row>
    <row r="8" spans="1:14" ht="18" x14ac:dyDescent="0.2">
      <c r="A8" s="599"/>
      <c r="B8" s="937" t="s">
        <v>96</v>
      </c>
      <c r="C8" s="496"/>
      <c r="E8" s="1086"/>
      <c r="F8" s="1084"/>
      <c r="G8" s="1099"/>
      <c r="H8" s="1099"/>
      <c r="I8" s="1099"/>
      <c r="J8" s="1099"/>
      <c r="K8" s="1099"/>
      <c r="L8" s="1099"/>
      <c r="M8"/>
    </row>
    <row r="9" spans="1:14" x14ac:dyDescent="0.2">
      <c r="A9" s="599"/>
      <c r="B9" s="658" t="s">
        <v>123</v>
      </c>
      <c r="C9" s="496"/>
      <c r="E9" s="1170"/>
      <c r="F9" s="1170"/>
      <c r="G9" s="1108">
        <v>1</v>
      </c>
      <c r="H9" s="1100" t="s">
        <v>0</v>
      </c>
      <c r="I9" s="1095" t="s">
        <v>485</v>
      </c>
      <c r="J9" s="1095" t="s">
        <v>165</v>
      </c>
      <c r="K9" s="1095" t="s">
        <v>1</v>
      </c>
      <c r="L9" s="1118">
        <v>1</v>
      </c>
      <c r="M9"/>
    </row>
    <row r="10" spans="1:14" x14ac:dyDescent="0.2">
      <c r="A10" s="599"/>
      <c r="B10" s="659"/>
      <c r="C10" s="660"/>
      <c r="E10" s="1171"/>
      <c r="F10" s="1171"/>
      <c r="G10" s="1093">
        <v>2</v>
      </c>
      <c r="H10" s="1096" t="s">
        <v>0</v>
      </c>
      <c r="I10" s="1172" t="s">
        <v>486</v>
      </c>
      <c r="J10" s="1094" t="s">
        <v>165</v>
      </c>
      <c r="K10" s="1094" t="s">
        <v>1</v>
      </c>
      <c r="L10" s="1117">
        <v>1</v>
      </c>
      <c r="M10"/>
    </row>
    <row r="11" spans="1:14" x14ac:dyDescent="0.2">
      <c r="A11" s="599"/>
      <c r="B11" s="661" t="s">
        <v>375</v>
      </c>
      <c r="C11" s="496"/>
      <c r="E11" s="1173"/>
      <c r="F11" s="1173"/>
      <c r="G11" s="1108">
        <v>3</v>
      </c>
      <c r="H11" s="1173" t="s">
        <v>0</v>
      </c>
      <c r="I11" s="1174" t="s">
        <v>487</v>
      </c>
      <c r="J11" s="1174" t="s">
        <v>6</v>
      </c>
      <c r="K11" s="1174" t="s">
        <v>1</v>
      </c>
      <c r="L11" s="1175">
        <v>0</v>
      </c>
      <c r="M11"/>
    </row>
    <row r="12" spans="1:14" x14ac:dyDescent="0.2">
      <c r="A12" s="52"/>
      <c r="B12" s="662" t="s">
        <v>376</v>
      </c>
      <c r="C12" s="53"/>
      <c r="E12" s="1171"/>
      <c r="F12" s="1171"/>
      <c r="G12" s="1093">
        <v>4</v>
      </c>
      <c r="H12" s="1096" t="s">
        <v>31</v>
      </c>
      <c r="I12" s="1098" t="s">
        <v>488</v>
      </c>
      <c r="J12" s="1094" t="s">
        <v>165</v>
      </c>
      <c r="K12" s="1094" t="s">
        <v>1</v>
      </c>
      <c r="L12" s="1117">
        <v>5</v>
      </c>
      <c r="M12"/>
    </row>
    <row r="13" spans="1:14" x14ac:dyDescent="0.2">
      <c r="A13" s="599"/>
      <c r="B13" s="663" t="s">
        <v>149</v>
      </c>
      <c r="C13" s="496"/>
      <c r="E13" s="1173"/>
      <c r="F13" s="1173"/>
      <c r="G13" s="1111">
        <v>5</v>
      </c>
      <c r="H13" s="1105" t="s">
        <v>31</v>
      </c>
      <c r="I13" s="1107" t="s">
        <v>489</v>
      </c>
      <c r="J13" s="1106" t="s">
        <v>165</v>
      </c>
      <c r="K13" s="1106" t="s">
        <v>1</v>
      </c>
      <c r="L13" s="1116">
        <v>5</v>
      </c>
      <c r="M13"/>
    </row>
    <row r="14" spans="1:14" x14ac:dyDescent="0.2">
      <c r="A14" s="52"/>
      <c r="B14" s="664" t="s">
        <v>246</v>
      </c>
      <c r="C14" s="496"/>
      <c r="E14" s="1171"/>
      <c r="F14" s="1171"/>
      <c r="G14" s="1093">
        <v>6</v>
      </c>
      <c r="H14" s="1096" t="s">
        <v>2</v>
      </c>
      <c r="I14" s="1098" t="s">
        <v>490</v>
      </c>
      <c r="J14" s="1094" t="s">
        <v>165</v>
      </c>
      <c r="K14" s="1094" t="s">
        <v>4</v>
      </c>
      <c r="L14" s="1117">
        <v>5</v>
      </c>
      <c r="M14"/>
    </row>
    <row r="15" spans="1:14" x14ac:dyDescent="0.2">
      <c r="A15" s="52"/>
      <c r="B15" s="497" t="s">
        <v>273</v>
      </c>
      <c r="C15" s="496"/>
      <c r="E15" s="1173"/>
      <c r="F15" s="1173"/>
      <c r="G15" s="1111">
        <v>7</v>
      </c>
      <c r="H15" s="1104" t="s">
        <v>2</v>
      </c>
      <c r="I15" s="1107" t="s">
        <v>491</v>
      </c>
      <c r="J15" s="1106" t="s">
        <v>165</v>
      </c>
      <c r="K15" s="1106" t="s">
        <v>4</v>
      </c>
      <c r="L15" s="1116">
        <v>5</v>
      </c>
      <c r="M15"/>
    </row>
    <row r="16" spans="1:14" x14ac:dyDescent="0.2">
      <c r="A16" s="52"/>
      <c r="B16" s="498" t="s">
        <v>334</v>
      </c>
      <c r="C16" s="499"/>
      <c r="E16" s="1176"/>
      <c r="F16" s="1171"/>
      <c r="G16" s="1093">
        <v>8</v>
      </c>
      <c r="H16" s="1096" t="s">
        <v>41</v>
      </c>
      <c r="I16" s="1098" t="s">
        <v>492</v>
      </c>
      <c r="J16" s="1094" t="s">
        <v>165</v>
      </c>
      <c r="K16" s="1094" t="s">
        <v>4</v>
      </c>
      <c r="L16" s="1117">
        <v>5</v>
      </c>
      <c r="M16"/>
    </row>
    <row r="17" spans="1:13" x14ac:dyDescent="0.2">
      <c r="A17" s="52"/>
      <c r="B17" s="54"/>
      <c r="C17" s="458"/>
      <c r="E17" s="1173"/>
      <c r="F17" s="1173"/>
      <c r="G17" s="1111">
        <v>9</v>
      </c>
      <c r="H17" s="1105" t="s">
        <v>41</v>
      </c>
      <c r="I17" s="1105" t="s">
        <v>619</v>
      </c>
      <c r="J17" s="1106" t="s">
        <v>165</v>
      </c>
      <c r="K17" s="1106" t="s">
        <v>4</v>
      </c>
      <c r="L17" s="1116">
        <v>5</v>
      </c>
      <c r="M17"/>
    </row>
    <row r="18" spans="1:13" x14ac:dyDescent="0.2">
      <c r="A18" s="52"/>
      <c r="B18" s="54"/>
      <c r="C18" s="53"/>
      <c r="E18" s="1171"/>
      <c r="F18" s="1171"/>
      <c r="G18" s="1093">
        <v>10</v>
      </c>
      <c r="H18" s="1096" t="s">
        <v>41</v>
      </c>
      <c r="I18" s="1138" t="s">
        <v>620</v>
      </c>
      <c r="J18" s="1094" t="s">
        <v>165</v>
      </c>
      <c r="K18" s="1094" t="s">
        <v>4</v>
      </c>
      <c r="L18" s="1117" t="s">
        <v>493</v>
      </c>
      <c r="M18"/>
    </row>
    <row r="19" spans="1:13" x14ac:dyDescent="0.2">
      <c r="A19" s="599"/>
      <c r="B19" s="897" t="s">
        <v>377</v>
      </c>
      <c r="C19" s="496"/>
      <c r="E19" s="1173"/>
      <c r="F19" s="1173"/>
      <c r="G19" s="1111">
        <v>11</v>
      </c>
      <c r="H19" s="1105" t="s">
        <v>41</v>
      </c>
      <c r="I19" s="1107" t="s">
        <v>621</v>
      </c>
      <c r="J19" s="1106" t="s">
        <v>165</v>
      </c>
      <c r="K19" s="1106" t="s">
        <v>4</v>
      </c>
      <c r="L19" s="1116" t="s">
        <v>493</v>
      </c>
      <c r="M19"/>
    </row>
    <row r="20" spans="1:13" x14ac:dyDescent="0.2">
      <c r="A20" s="52"/>
      <c r="B20" s="662" t="s">
        <v>378</v>
      </c>
      <c r="C20" s="53"/>
      <c r="E20" s="1171"/>
      <c r="F20" s="1171"/>
      <c r="G20" s="1093">
        <v>12</v>
      </c>
      <c r="H20" s="1096" t="s">
        <v>41</v>
      </c>
      <c r="I20" s="1138" t="s">
        <v>558</v>
      </c>
      <c r="J20" s="1094" t="s">
        <v>165</v>
      </c>
      <c r="K20" s="1094" t="s">
        <v>4</v>
      </c>
      <c r="L20" s="1117" t="s">
        <v>493</v>
      </c>
      <c r="M20"/>
    </row>
    <row r="21" spans="1:13" x14ac:dyDescent="0.2">
      <c r="A21" s="599"/>
      <c r="B21" s="938" t="s">
        <v>413</v>
      </c>
      <c r="C21" s="496"/>
      <c r="E21" s="1173"/>
      <c r="F21" s="1173"/>
      <c r="G21" s="1111">
        <v>13</v>
      </c>
      <c r="H21" s="1105" t="s">
        <v>41</v>
      </c>
      <c r="I21" s="1107" t="s">
        <v>622</v>
      </c>
      <c r="J21" s="1106" t="s">
        <v>165</v>
      </c>
      <c r="K21" s="1106" t="s">
        <v>4</v>
      </c>
      <c r="L21" s="1116" t="s">
        <v>493</v>
      </c>
      <c r="M21"/>
    </row>
    <row r="22" spans="1:13" x14ac:dyDescent="0.25">
      <c r="A22" s="52"/>
      <c r="B22" s="898" t="s">
        <v>333</v>
      </c>
      <c r="C22" s="496"/>
      <c r="E22" s="1171"/>
      <c r="F22" s="1171"/>
      <c r="G22" s="1093">
        <v>14</v>
      </c>
      <c r="H22" s="1096" t="s">
        <v>41</v>
      </c>
      <c r="I22" s="1138" t="s">
        <v>623</v>
      </c>
      <c r="J22" s="1094" t="s">
        <v>165</v>
      </c>
      <c r="K22" s="1094" t="s">
        <v>4</v>
      </c>
      <c r="L22" s="1117" t="s">
        <v>493</v>
      </c>
      <c r="M22"/>
    </row>
    <row r="23" spans="1:13" x14ac:dyDescent="0.25">
      <c r="A23" s="52"/>
      <c r="B23" s="939" t="s">
        <v>523</v>
      </c>
      <c r="C23" s="496"/>
      <c r="E23" s="1173"/>
      <c r="F23" s="1173"/>
      <c r="G23" s="1111">
        <v>15</v>
      </c>
      <c r="H23" s="1105" t="s">
        <v>41</v>
      </c>
      <c r="I23" s="1107" t="s">
        <v>624</v>
      </c>
      <c r="J23" s="1106" t="s">
        <v>165</v>
      </c>
      <c r="K23" s="1106" t="s">
        <v>4</v>
      </c>
      <c r="L23" s="1116" t="s">
        <v>493</v>
      </c>
      <c r="M23"/>
    </row>
    <row r="24" spans="1:13" ht="15.6" customHeight="1" x14ac:dyDescent="0.25">
      <c r="A24" s="52"/>
      <c r="B24" s="899" t="s">
        <v>349</v>
      </c>
      <c r="C24" s="496"/>
      <c r="E24" s="1171"/>
      <c r="F24" s="1171"/>
      <c r="G24" s="1093">
        <v>16</v>
      </c>
      <c r="H24" s="1096" t="s">
        <v>41</v>
      </c>
      <c r="I24" s="1138" t="s">
        <v>625</v>
      </c>
      <c r="J24" s="1094" t="s">
        <v>165</v>
      </c>
      <c r="K24" s="1094" t="s">
        <v>4</v>
      </c>
      <c r="L24" s="1117" t="s">
        <v>493</v>
      </c>
      <c r="M24"/>
    </row>
    <row r="25" spans="1:13" ht="15.6" customHeight="1" x14ac:dyDescent="0.2">
      <c r="A25" s="52"/>
      <c r="B25" s="940" t="s">
        <v>17</v>
      </c>
      <c r="C25" s="496"/>
      <c r="E25" s="1173"/>
      <c r="F25" s="1173"/>
      <c r="G25" s="1111">
        <v>17</v>
      </c>
      <c r="H25" s="1105" t="s">
        <v>41</v>
      </c>
      <c r="I25" s="1107" t="s">
        <v>556</v>
      </c>
      <c r="J25" s="1106" t="s">
        <v>165</v>
      </c>
      <c r="K25" s="1106" t="s">
        <v>4</v>
      </c>
      <c r="L25" s="1116" t="s">
        <v>493</v>
      </c>
      <c r="M25"/>
    </row>
    <row r="26" spans="1:13" x14ac:dyDescent="0.2">
      <c r="A26" s="52"/>
      <c r="B26" s="941" t="s">
        <v>16</v>
      </c>
      <c r="C26" s="496"/>
      <c r="E26" s="1138"/>
      <c r="F26" s="1138"/>
      <c r="G26" s="1093">
        <v>18</v>
      </c>
      <c r="H26" s="1096" t="s">
        <v>41</v>
      </c>
      <c r="I26" s="1138" t="s">
        <v>557</v>
      </c>
      <c r="J26" s="1094" t="s">
        <v>165</v>
      </c>
      <c r="K26" s="1094" t="s">
        <v>4</v>
      </c>
      <c r="L26" s="1117" t="s">
        <v>493</v>
      </c>
      <c r="M26"/>
    </row>
    <row r="27" spans="1:13" x14ac:dyDescent="0.2">
      <c r="A27" s="52"/>
      <c r="B27" s="942" t="s">
        <v>478</v>
      </c>
      <c r="C27" s="496"/>
      <c r="E27" s="1107"/>
      <c r="F27" s="1107"/>
      <c r="G27" s="1111">
        <v>19</v>
      </c>
      <c r="H27" s="1105" t="s">
        <v>41</v>
      </c>
      <c r="I27" s="1107" t="s">
        <v>626</v>
      </c>
      <c r="J27" s="1106" t="s">
        <v>165</v>
      </c>
      <c r="K27" s="1106" t="s">
        <v>4</v>
      </c>
      <c r="L27" s="1116" t="s">
        <v>493</v>
      </c>
      <c r="M27"/>
    </row>
    <row r="28" spans="1:13" x14ac:dyDescent="0.2">
      <c r="A28" s="52"/>
      <c r="B28" s="1146" t="s">
        <v>524</v>
      </c>
      <c r="C28" s="53"/>
      <c r="E28" s="1138"/>
      <c r="F28" s="1138"/>
      <c r="G28" s="1093">
        <v>20</v>
      </c>
      <c r="H28" s="1096" t="s">
        <v>41</v>
      </c>
      <c r="I28" s="1138" t="s">
        <v>627</v>
      </c>
      <c r="J28" s="1094" t="s">
        <v>165</v>
      </c>
      <c r="K28" s="1094" t="s">
        <v>4</v>
      </c>
      <c r="L28" s="1117" t="s">
        <v>493</v>
      </c>
      <c r="M28"/>
    </row>
    <row r="29" spans="1:13" x14ac:dyDescent="0.2">
      <c r="A29" s="599"/>
      <c r="B29" s="945" t="s">
        <v>525</v>
      </c>
      <c r="C29" s="496"/>
      <c r="E29" s="1173"/>
      <c r="F29" s="1173"/>
      <c r="G29" s="1111">
        <v>21</v>
      </c>
      <c r="H29" s="1105" t="s">
        <v>41</v>
      </c>
      <c r="I29" s="1107" t="s">
        <v>494</v>
      </c>
      <c r="J29" s="1106" t="s">
        <v>165</v>
      </c>
      <c r="K29" s="1106" t="s">
        <v>4</v>
      </c>
      <c r="L29" s="1116" t="s">
        <v>493</v>
      </c>
      <c r="M29"/>
    </row>
    <row r="30" spans="1:13" x14ac:dyDescent="0.2">
      <c r="A30" s="52"/>
      <c r="B30" s="54"/>
      <c r="C30" s="496"/>
      <c r="E30" s="427"/>
      <c r="F30" s="1171"/>
      <c r="G30" s="1093">
        <v>22</v>
      </c>
      <c r="H30" s="1096" t="s">
        <v>304</v>
      </c>
      <c r="I30" s="1096" t="s">
        <v>495</v>
      </c>
      <c r="J30" s="1094" t="s">
        <v>302</v>
      </c>
      <c r="K30" s="1094" t="s">
        <v>4</v>
      </c>
      <c r="L30" s="1117" t="s">
        <v>493</v>
      </c>
      <c r="M30"/>
    </row>
    <row r="31" spans="1:13" ht="15.75" customHeight="1" x14ac:dyDescent="0.2">
      <c r="A31" s="52"/>
      <c r="B31" s="54"/>
      <c r="C31" s="496"/>
      <c r="E31" s="426"/>
      <c r="F31" s="426"/>
      <c r="G31" s="1111">
        <v>23</v>
      </c>
      <c r="H31" s="1083" t="s">
        <v>2</v>
      </c>
      <c r="I31" s="1107" t="s">
        <v>168</v>
      </c>
      <c r="J31" s="1095" t="s">
        <v>302</v>
      </c>
      <c r="K31" s="1095" t="s">
        <v>1</v>
      </c>
      <c r="L31" s="1118">
        <v>1</v>
      </c>
      <c r="M31"/>
    </row>
    <row r="32" spans="1:13" ht="12.75" customHeight="1" x14ac:dyDescent="0.2">
      <c r="A32" s="52"/>
      <c r="B32" s="54"/>
      <c r="C32" s="53"/>
      <c r="E32" s="1140"/>
      <c r="F32" s="427"/>
      <c r="G32" s="1082"/>
      <c r="H32" s="1082"/>
      <c r="I32" s="1114"/>
      <c r="J32" s="420"/>
      <c r="K32" s="420"/>
      <c r="L32" s="420"/>
      <c r="M32"/>
    </row>
    <row r="33" spans="1:13" ht="12.75" customHeight="1" x14ac:dyDescent="0.2">
      <c r="A33" s="52"/>
      <c r="B33" s="661" t="s">
        <v>379</v>
      </c>
      <c r="C33" s="53"/>
      <c r="E33" s="1139"/>
      <c r="F33" s="1101"/>
      <c r="G33" s="1102" t="s">
        <v>7</v>
      </c>
      <c r="H33" s="1102"/>
      <c r="I33" s="1092" t="s">
        <v>308</v>
      </c>
      <c r="J33" s="423"/>
      <c r="K33" s="423"/>
      <c r="L33" s="423"/>
      <c r="M33"/>
    </row>
    <row r="34" spans="1:13" ht="12.75" customHeight="1" x14ac:dyDescent="0.2">
      <c r="A34" s="52"/>
      <c r="B34" s="662" t="s">
        <v>380</v>
      </c>
      <c r="C34" s="53"/>
      <c r="E34" s="376"/>
      <c r="F34" s="1115"/>
      <c r="G34" s="1085"/>
      <c r="H34" s="1085"/>
      <c r="I34" s="1085" t="s">
        <v>309</v>
      </c>
      <c r="J34" s="420"/>
      <c r="K34" s="420"/>
      <c r="L34" s="420"/>
      <c r="M34"/>
    </row>
    <row r="35" spans="1:13" x14ac:dyDescent="0.2">
      <c r="A35" s="52"/>
      <c r="B35" s="54"/>
      <c r="C35" s="53"/>
      <c r="E35" s="378"/>
      <c r="F35" s="1103"/>
      <c r="G35" s="1091"/>
      <c r="H35" s="1091"/>
      <c r="I35" s="1092"/>
      <c r="J35" s="423"/>
      <c r="K35" s="423"/>
      <c r="L35" s="423"/>
      <c r="M35"/>
    </row>
    <row r="36" spans="1:13" ht="15.75" customHeight="1" x14ac:dyDescent="0.2">
      <c r="A36" s="599"/>
      <c r="B36" s="54"/>
      <c r="C36" s="496"/>
      <c r="E36" s="420"/>
      <c r="F36" s="376"/>
      <c r="G36" s="1089"/>
      <c r="H36" s="1089"/>
      <c r="I36" s="1085" t="s">
        <v>292</v>
      </c>
      <c r="J36" s="420"/>
      <c r="K36" s="420"/>
      <c r="L36" s="420"/>
      <c r="M36"/>
    </row>
    <row r="37" spans="1:13" x14ac:dyDescent="0.2">
      <c r="A37" s="52"/>
      <c r="B37" s="54"/>
      <c r="C37" s="53"/>
      <c r="E37" s="430"/>
      <c r="F37" s="378"/>
      <c r="G37" s="1091"/>
      <c r="H37" s="1091"/>
      <c r="I37" s="1092" t="s">
        <v>293</v>
      </c>
      <c r="J37" s="423"/>
      <c r="K37" s="423"/>
      <c r="L37" s="423"/>
      <c r="M37"/>
    </row>
    <row r="38" spans="1:13" ht="18" x14ac:dyDescent="0.2">
      <c r="A38" s="52"/>
      <c r="B38" s="54"/>
      <c r="C38" s="496"/>
      <c r="E38" s="1177"/>
      <c r="F38" s="420"/>
      <c r="G38" s="421"/>
      <c r="H38" s="420"/>
      <c r="I38" s="420"/>
      <c r="J38" s="420"/>
      <c r="K38" s="420"/>
      <c r="L38" s="420"/>
      <c r="M38"/>
    </row>
    <row r="39" spans="1:13" x14ac:dyDescent="0.2">
      <c r="A39" s="52"/>
      <c r="B39" s="1268" t="s">
        <v>393</v>
      </c>
      <c r="C39" s="496"/>
      <c r="E39" s="1155"/>
      <c r="F39" s="430"/>
      <c r="G39" s="431"/>
      <c r="H39" s="432"/>
      <c r="I39" s="433"/>
      <c r="J39" s="432"/>
      <c r="K39" s="432"/>
      <c r="L39" s="434"/>
      <c r="M39" s="435"/>
    </row>
    <row r="40" spans="1:13" ht="18" x14ac:dyDescent="0.2">
      <c r="A40" s="54"/>
      <c r="B40" s="1269"/>
      <c r="C40" s="54"/>
      <c r="E40" s="1155"/>
      <c r="F40" s="1608"/>
      <c r="G40" s="1609"/>
      <c r="H40" s="1609"/>
      <c r="I40" s="1609"/>
      <c r="J40" s="1609"/>
      <c r="K40" s="1609"/>
      <c r="L40" s="1609"/>
      <c r="M40" s="1609"/>
    </row>
    <row r="41" spans="1:13" ht="13.9" customHeight="1" x14ac:dyDescent="0.2">
      <c r="A41" s="54"/>
      <c r="B41" s="820" t="s">
        <v>390</v>
      </c>
      <c r="C41" s="54"/>
      <c r="E41" s="1155"/>
      <c r="F41" s="1155"/>
      <c r="G41" s="1155"/>
      <c r="H41" s="1155"/>
      <c r="I41" s="1155"/>
      <c r="J41" s="1155"/>
      <c r="K41" s="1155"/>
      <c r="L41" s="1155"/>
      <c r="M41" s="1155"/>
    </row>
    <row r="42" spans="1:13" ht="13.9" customHeight="1" x14ac:dyDescent="0.2">
      <c r="A42" s="54"/>
      <c r="B42" s="948" t="s">
        <v>348</v>
      </c>
      <c r="C42" s="54"/>
      <c r="E42" s="1155"/>
      <c r="F42" s="1155"/>
      <c r="G42" s="1155"/>
      <c r="H42" s="1155"/>
      <c r="I42" s="1155"/>
      <c r="J42" s="1155"/>
      <c r="K42" s="1155"/>
      <c r="L42" s="1155"/>
      <c r="M42" s="1155"/>
    </row>
    <row r="43" spans="1:13" ht="13.5" thickBot="1" x14ac:dyDescent="0.25">
      <c r="A43" s="54"/>
      <c r="B43" s="54"/>
      <c r="C43" s="54"/>
      <c r="E43" s="1155"/>
      <c r="F43" s="1155"/>
      <c r="G43" s="1155"/>
      <c r="H43" s="1155"/>
      <c r="I43" s="1155"/>
      <c r="J43" s="1155"/>
      <c r="K43" s="1155"/>
      <c r="L43" s="1155"/>
      <c r="M43" s="1155"/>
    </row>
    <row r="44" spans="1:13" ht="15" x14ac:dyDescent="0.2">
      <c r="A44" s="52"/>
      <c r="B44" s="587" t="s">
        <v>289</v>
      </c>
      <c r="C44" s="53"/>
      <c r="E44" s="1155"/>
      <c r="F44" s="1155"/>
      <c r="G44" s="1155"/>
      <c r="H44" s="1155"/>
      <c r="I44" s="1155"/>
      <c r="J44" s="1155"/>
      <c r="K44" s="1155"/>
      <c r="L44" s="1155"/>
      <c r="M44" s="1155"/>
    </row>
    <row r="45" spans="1:13" ht="15" x14ac:dyDescent="0.2">
      <c r="A45" s="52"/>
      <c r="B45" s="588" t="s">
        <v>253</v>
      </c>
      <c r="C45" s="53"/>
      <c r="E45" s="1155"/>
      <c r="F45" s="1155"/>
      <c r="G45" s="1155"/>
      <c r="H45" s="1155"/>
      <c r="I45" s="1155"/>
      <c r="J45" s="1155"/>
      <c r="K45" s="1155"/>
      <c r="L45" s="1155"/>
      <c r="M45" s="1155"/>
    </row>
    <row r="46" spans="1:13" ht="14.25" x14ac:dyDescent="0.2">
      <c r="A46" s="52"/>
      <c r="B46" s="501" t="s">
        <v>240</v>
      </c>
      <c r="C46" s="500"/>
      <c r="E46" s="1155"/>
      <c r="F46" s="1155"/>
      <c r="G46" s="1155"/>
      <c r="H46" s="1155"/>
      <c r="I46" s="1155"/>
      <c r="J46" s="1155"/>
      <c r="K46" s="1155"/>
      <c r="L46" s="1155"/>
      <c r="M46" s="1155"/>
    </row>
    <row r="47" spans="1:13" ht="14.25" x14ac:dyDescent="0.2">
      <c r="A47" s="52"/>
      <c r="B47" s="502" t="s">
        <v>97</v>
      </c>
      <c r="C47" s="500"/>
      <c r="E47" s="1155"/>
      <c r="F47" s="1155"/>
      <c r="G47" s="1155"/>
      <c r="H47" s="1155"/>
      <c r="I47" s="1155"/>
      <c r="J47" s="1155"/>
      <c r="K47" s="1155"/>
      <c r="L47" s="1155"/>
      <c r="M47" s="1155"/>
    </row>
    <row r="48" spans="1:13" ht="14.25" x14ac:dyDescent="0.2">
      <c r="A48" s="52"/>
      <c r="B48" s="503" t="s">
        <v>98</v>
      </c>
      <c r="C48" s="500"/>
      <c r="E48" s="1155"/>
      <c r="F48" s="1155"/>
      <c r="G48" s="1155"/>
      <c r="H48" s="1155"/>
      <c r="I48" s="1155"/>
      <c r="J48" s="1155"/>
      <c r="K48" s="1155"/>
      <c r="L48" s="1155"/>
      <c r="M48" s="1155"/>
    </row>
    <row r="49" spans="1:13" x14ac:dyDescent="0.2">
      <c r="A49" s="52"/>
      <c r="B49" s="946" t="s">
        <v>95</v>
      </c>
      <c r="C49" s="500"/>
      <c r="E49" s="1155"/>
      <c r="F49" s="1155"/>
      <c r="G49" s="1155"/>
      <c r="H49" s="1155"/>
      <c r="I49" s="1155"/>
      <c r="J49" s="1155"/>
      <c r="K49" s="1155"/>
      <c r="L49" s="1155"/>
      <c r="M49" s="1155"/>
    </row>
    <row r="50" spans="1:13" ht="14.25" x14ac:dyDescent="0.2">
      <c r="A50" s="52"/>
      <c r="B50" s="504" t="s">
        <v>249</v>
      </c>
      <c r="C50" s="500"/>
      <c r="E50" s="1155"/>
      <c r="F50" s="1155"/>
      <c r="G50" s="1155"/>
      <c r="H50" s="1155"/>
      <c r="I50" s="1155"/>
      <c r="J50" s="1155"/>
      <c r="K50" s="1155"/>
      <c r="L50" s="1155"/>
      <c r="M50" s="1155"/>
    </row>
    <row r="51" spans="1:13" ht="14.25" x14ac:dyDescent="0.2">
      <c r="A51" s="52"/>
      <c r="B51" s="504" t="s">
        <v>250</v>
      </c>
      <c r="C51" s="500"/>
      <c r="E51" s="1155"/>
      <c r="F51" s="1155"/>
      <c r="G51" s="1155"/>
      <c r="H51" s="1155"/>
      <c r="I51" s="1155"/>
      <c r="J51" s="1155"/>
      <c r="K51" s="1155"/>
      <c r="L51" s="1155"/>
      <c r="M51" s="1155"/>
    </row>
    <row r="52" spans="1:13" ht="14.25" x14ac:dyDescent="0.2">
      <c r="A52" s="52"/>
      <c r="B52" s="504" t="s">
        <v>127</v>
      </c>
      <c r="C52" s="500"/>
      <c r="E52" s="1155"/>
      <c r="F52" s="1155"/>
      <c r="G52" s="1155"/>
      <c r="H52" s="1155"/>
      <c r="I52" s="1155"/>
      <c r="J52" s="1155"/>
      <c r="K52" s="1155"/>
      <c r="L52" s="1155"/>
      <c r="M52" s="1155"/>
    </row>
    <row r="53" spans="1:13" ht="14.25" x14ac:dyDescent="0.2">
      <c r="A53" s="52"/>
      <c r="B53" s="504" t="s">
        <v>255</v>
      </c>
      <c r="C53" s="500"/>
      <c r="E53" s="1155"/>
      <c r="F53" s="1155"/>
      <c r="G53" s="1155"/>
      <c r="H53" s="1155"/>
      <c r="I53" s="1155"/>
      <c r="J53" s="1155"/>
      <c r="K53" s="1155"/>
      <c r="L53" s="1155"/>
      <c r="M53" s="1155"/>
    </row>
    <row r="54" spans="1:13" ht="14.25" x14ac:dyDescent="0.2">
      <c r="A54" s="52"/>
      <c r="B54" s="504" t="s">
        <v>251</v>
      </c>
      <c r="C54" s="500"/>
      <c r="E54" s="1155"/>
      <c r="F54" s="1155"/>
      <c r="G54" s="1155"/>
      <c r="H54" s="1155"/>
      <c r="I54" s="1155"/>
      <c r="J54" s="1155"/>
      <c r="K54" s="1155"/>
      <c r="L54" s="1155"/>
      <c r="M54" s="1155"/>
    </row>
    <row r="55" spans="1:13" ht="14.25" x14ac:dyDescent="0.2">
      <c r="A55" s="52"/>
      <c r="B55" s="1154" t="s">
        <v>126</v>
      </c>
      <c r="C55" s="500"/>
      <c r="E55"/>
      <c r="F55"/>
      <c r="G55"/>
      <c r="H55"/>
      <c r="I55"/>
      <c r="J55"/>
      <c r="K55"/>
      <c r="L55"/>
      <c r="M55"/>
    </row>
    <row r="56" spans="1:13" ht="14.25" x14ac:dyDescent="0.2">
      <c r="A56" s="52"/>
      <c r="B56" s="504" t="s">
        <v>252</v>
      </c>
      <c r="C56" s="500"/>
      <c r="E56"/>
      <c r="F56"/>
      <c r="G56"/>
      <c r="H56"/>
      <c r="I56"/>
      <c r="J56"/>
      <c r="K56"/>
      <c r="L56"/>
      <c r="M56"/>
    </row>
    <row r="57" spans="1:13" ht="14.25" x14ac:dyDescent="0.2">
      <c r="A57" s="52"/>
      <c r="B57" s="665" t="s">
        <v>99</v>
      </c>
      <c r="C57" s="500"/>
      <c r="E57"/>
      <c r="F57"/>
      <c r="G57"/>
      <c r="H57"/>
      <c r="I57"/>
      <c r="J57"/>
      <c r="K57"/>
      <c r="L57"/>
      <c r="M57"/>
    </row>
    <row r="58" spans="1:13" ht="14.25" x14ac:dyDescent="0.2">
      <c r="A58" s="52"/>
      <c r="B58" s="54"/>
      <c r="C58" s="500"/>
      <c r="E58"/>
      <c r="F58"/>
      <c r="G58"/>
      <c r="H58"/>
      <c r="I58"/>
      <c r="J58"/>
      <c r="K58"/>
      <c r="L58"/>
      <c r="M58"/>
    </row>
    <row r="59" spans="1:13" ht="14.25" x14ac:dyDescent="0.2">
      <c r="A59" s="52"/>
      <c r="B59" s="54"/>
      <c r="C59" s="500"/>
      <c r="E59"/>
      <c r="F59"/>
      <c r="G59"/>
      <c r="H59"/>
      <c r="I59"/>
      <c r="J59"/>
      <c r="K59"/>
      <c r="L59"/>
      <c r="M59"/>
    </row>
    <row r="60" spans="1:13" ht="12.75" x14ac:dyDescent="0.2">
      <c r="A60" s="52"/>
      <c r="B60" s="54"/>
      <c r="C60" s="53"/>
      <c r="E60"/>
      <c r="F60"/>
      <c r="G60"/>
      <c r="H60"/>
      <c r="I60"/>
      <c r="J60"/>
      <c r="K60"/>
      <c r="L60"/>
      <c r="M60"/>
    </row>
    <row r="61" spans="1:13" x14ac:dyDescent="0.2">
      <c r="A61" s="1249"/>
      <c r="B61" s="1250" t="s">
        <v>726</v>
      </c>
      <c r="C61" s="1251"/>
      <c r="E61"/>
      <c r="F61"/>
      <c r="G61"/>
      <c r="H61"/>
      <c r="I61"/>
      <c r="J61"/>
      <c r="K61"/>
      <c r="L61"/>
      <c r="M61"/>
    </row>
    <row r="62" spans="1:13" ht="12.75" x14ac:dyDescent="0.2">
      <c r="E62"/>
      <c r="F62"/>
      <c r="G62"/>
      <c r="H62"/>
      <c r="I62"/>
      <c r="J62"/>
      <c r="K62"/>
      <c r="L62"/>
      <c r="M62"/>
    </row>
    <row r="63" spans="1:13" ht="12.75" x14ac:dyDescent="0.2">
      <c r="E63"/>
      <c r="F63"/>
      <c r="G63"/>
      <c r="H63"/>
      <c r="I63"/>
      <c r="J63"/>
      <c r="K63"/>
      <c r="L63"/>
      <c r="M63"/>
    </row>
    <row r="64" spans="1:13" ht="12.75" x14ac:dyDescent="0.2">
      <c r="E64"/>
      <c r="F64"/>
      <c r="G64"/>
      <c r="H64"/>
      <c r="I64"/>
      <c r="J64"/>
      <c r="K64"/>
      <c r="L64"/>
      <c r="M64"/>
    </row>
    <row r="65" spans="5:13" ht="12.75" x14ac:dyDescent="0.2">
      <c r="E65"/>
      <c r="F65"/>
      <c r="G65"/>
      <c r="H65"/>
      <c r="I65"/>
      <c r="J65"/>
      <c r="K65"/>
      <c r="L65"/>
      <c r="M65"/>
    </row>
    <row r="66" spans="5:13" ht="12.75" x14ac:dyDescent="0.2">
      <c r="E66"/>
      <c r="F66"/>
      <c r="G66"/>
      <c r="H66"/>
      <c r="I66"/>
      <c r="J66"/>
      <c r="K66"/>
      <c r="L66"/>
      <c r="M66"/>
    </row>
    <row r="67" spans="5:13" ht="12.75" x14ac:dyDescent="0.2">
      <c r="E67"/>
      <c r="F67"/>
      <c r="G67"/>
      <c r="H67"/>
      <c r="I67"/>
      <c r="J67"/>
      <c r="K67"/>
      <c r="L67"/>
      <c r="M67"/>
    </row>
    <row r="68" spans="5:13" ht="12.75" x14ac:dyDescent="0.2">
      <c r="E68"/>
      <c r="F68"/>
      <c r="G68"/>
      <c r="H68"/>
      <c r="I68"/>
      <c r="J68"/>
      <c r="K68"/>
      <c r="L68"/>
      <c r="M68"/>
    </row>
    <row r="69" spans="5:13" ht="12.75" x14ac:dyDescent="0.2">
      <c r="E69"/>
      <c r="F69"/>
      <c r="G69"/>
      <c r="H69"/>
      <c r="I69"/>
      <c r="J69"/>
      <c r="K69"/>
      <c r="L69"/>
      <c r="M69"/>
    </row>
    <row r="70" spans="5:13" ht="12.75" x14ac:dyDescent="0.2">
      <c r="E70"/>
      <c r="F70"/>
      <c r="G70"/>
      <c r="H70"/>
      <c r="I70"/>
      <c r="J70"/>
      <c r="K70"/>
      <c r="L70"/>
      <c r="M70"/>
    </row>
  </sheetData>
  <mergeCells count="6">
    <mergeCell ref="F40:M40"/>
    <mergeCell ref="B39:B40"/>
    <mergeCell ref="E2:L2"/>
    <mergeCell ref="E4:L4"/>
    <mergeCell ref="B4:B6"/>
    <mergeCell ref="F7:M7"/>
  </mergeCells>
  <phoneticPr fontId="73"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7" location="'Courtesy Notice'!A1" tooltip="Courtesy Notice for Session Attendees" display="Notice"/>
    <hyperlink ref="B49" location="Title!Print_Area" tooltip="Document Title" display="Title"/>
    <hyperlink ref="B52" r:id="rId1" tooltip="Code of Ethics"/>
    <hyperlink ref="B57" location="References!A1" tooltip="802.11 WG Communication References" display="Reference"/>
    <hyperlink ref="B46" location="'802.11 Cover'!A1" tooltip="Cover Page" display="Cover"/>
    <hyperlink ref="B51" r:id="rId2" tooltip="Antitrust and Competition Policy"/>
    <hyperlink ref="B54" r:id="rId3" tooltip="IEEE-SA PatCom"/>
    <hyperlink ref="B48" r:id="rId4" tooltip="WG Officers and Contact Details"/>
    <hyperlink ref="B55" r:id="rId5" tooltip="Patent Policy"/>
    <hyperlink ref="B56" r:id="rId6" tooltip="Patent FAQ"/>
    <hyperlink ref="B50" r:id="rId7" tooltip="Affiliation FAQ"/>
    <hyperlink ref="B53" r:id="rId8" tooltip="IEEE-SA Letter of Assurance Form"/>
    <hyperlink ref="B14" location="'ARC SC'!A1" tooltip="Architecture Standing Committee Agenda" display="ARC"/>
    <hyperlink ref="B45" r:id="rId9" tooltip="Teleconference Calendar"/>
    <hyperlink ref="B44" r:id="rId10" tooltip="WG11 Home Page"/>
    <hyperlink ref="B15" location="JTC1!A1" tooltip="JTC1 AdHoc Agenda" display="JTC1"/>
    <hyperlink ref="B16" location="REG!A1" tooltip="Regulatory ad hoc" display="REG"/>
    <hyperlink ref="B42" location="'802.24 - Smart Grid'!Print_Area" tooltip="802.24 SMART GRID WG agenda" display="Smt Grid"/>
    <hyperlink ref="B41"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8" location="'TGak Agenda'!A1" display="AK Agenda"/>
    <hyperlink ref="B29" location="'TGaq Agenda'!A1" display="AQ"/>
  </hyperlinks>
  <pageMargins left="0.25" right="0.25" top="0.25" bottom="1" header="0.5" footer="0.5"/>
  <pageSetup scale="70" orientation="portrait" r:id="rId11"/>
  <headerFooter alignWithMargins="0">
    <oddFooter>&amp;L&amp;A&amp;C&amp;P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19</vt:i4>
      </vt:variant>
    </vt:vector>
  </HeadingPairs>
  <TitlesOfParts>
    <vt:vector size="43" baseType="lpstr">
      <vt:lpstr>Title</vt:lpstr>
      <vt:lpstr>802.11 Cover</vt:lpstr>
      <vt:lpstr>Courtesy Notice</vt:lpstr>
      <vt:lpstr> Agenda Graphic</vt:lpstr>
      <vt:lpstr>Modified Agenda Graphic</vt:lpstr>
      <vt:lpstr>802.11 WG Agenda</vt:lpstr>
      <vt:lpstr>WNG SC Agenda</vt:lpstr>
      <vt:lpstr>ARC SC</vt:lpstr>
      <vt:lpstr>JTC1</vt:lpstr>
      <vt:lpstr>REG</vt:lpstr>
      <vt:lpstr>802.24 - Smart Grid</vt:lpstr>
      <vt:lpstr>REVmc Agenda</vt:lpstr>
      <vt:lpstr>TGac Agenda</vt:lpstr>
      <vt:lpstr>TGad Agenda</vt:lpstr>
      <vt:lpstr>TGaf Agenda</vt:lpstr>
      <vt:lpstr>TGah Agenda</vt:lpstr>
      <vt:lpstr>TGai Agenda</vt:lpstr>
      <vt:lpstr>TGaj Agenda</vt:lpstr>
      <vt:lpstr>TGak Agenda</vt:lpstr>
      <vt:lpstr>TGaq Agenda</vt:lpstr>
      <vt:lpstr>CAC Agenda</vt:lpstr>
      <vt:lpstr>Agenda links</vt:lpstr>
      <vt:lpstr>References</vt:lpstr>
      <vt:lpstr>Sheet1</vt:lpstr>
      <vt:lpstr>FridayClosingPlenary</vt:lpstr>
      <vt:lpstr>MondayOpeningPlenary</vt:lpstr>
      <vt:lpstr>' Agenda Graphic'!Print_Area</vt:lpstr>
      <vt:lpstr>'802.11 Cover'!Print_Area</vt:lpstr>
      <vt:lpstr>'802.11 WG Agenda'!Print_Area</vt:lpstr>
      <vt:lpstr>'802.24 - Smart Grid'!Print_Area</vt:lpstr>
      <vt:lpstr>'ARC SC'!Print_Area</vt:lpstr>
      <vt:lpstr>'CAC Agenda'!Print_Area</vt:lpstr>
      <vt:lpstr>'Courtesy Notice'!Print_Area</vt:lpstr>
      <vt:lpstr>'JTC1'!Print_Area</vt:lpstr>
      <vt:lpstr>References!Print_Area</vt:lpstr>
      <vt:lpstr>REG!Print_Area</vt:lpstr>
      <vt:lpstr>'TGac Agenda'!Print_Area</vt:lpstr>
      <vt:lpstr>'TGad Agenda'!Print_Area</vt:lpstr>
      <vt:lpstr>'TGaf Agenda'!Print_Area</vt:lpstr>
      <vt:lpstr>'TGai Agenda'!Print_Area</vt:lpstr>
      <vt:lpstr>Title!Print_Area</vt:lpstr>
      <vt:lpstr>'WNG SC Agenda'!Print_Area</vt:lpstr>
      <vt:lpstr>WednesdayMidWeekPlenary</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137th IEEE 802.11 Session Agenda</dc:title>
  <dc:subject>Agendas for the WG, TG, SC and AHC</dc:subject>
  <dc:creator/>
  <cp:keywords>January 2013, Vancouver BC, Canada</cp:keywords>
  <cp:lastModifiedBy/>
  <cp:lastPrinted>2011-11-10T14:50:17Z</cp:lastPrinted>
  <dcterms:created xsi:type="dcterms:W3CDTF">2007-05-08T22:03:28Z</dcterms:created>
  <dcterms:modified xsi:type="dcterms:W3CDTF">2013-03-22T11:10:46Z</dcterms:modified>
  <cp:category>Interim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